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FACTURACION!$A$13:$N$78</definedName>
    <definedName name="_xlnm._FilterDatabase" localSheetId="1" hidden="1">INGENIERIA!$A$13:$Y$78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28" i="3" l="1"/>
  <c r="G128"/>
  <c r="E128"/>
  <c r="E82"/>
  <c r="F82"/>
  <c r="G82"/>
  <c r="H82"/>
  <c r="E83"/>
  <c r="F83" s="1"/>
  <c r="H83"/>
  <c r="E84"/>
  <c r="G84" s="1"/>
  <c r="F84"/>
  <c r="H84"/>
  <c r="E85"/>
  <c r="F85" s="1"/>
  <c r="G85"/>
  <c r="H85"/>
  <c r="E86"/>
  <c r="F86"/>
  <c r="G86"/>
  <c r="H86"/>
  <c r="E87"/>
  <c r="F87" s="1"/>
  <c r="H87"/>
  <c r="E88"/>
  <c r="G88" s="1"/>
  <c r="F88"/>
  <c r="H88"/>
  <c r="E89"/>
  <c r="F89" s="1"/>
  <c r="G89"/>
  <c r="H89"/>
  <c r="E90"/>
  <c r="F90"/>
  <c r="G90"/>
  <c r="H90"/>
  <c r="E91"/>
  <c r="F91" s="1"/>
  <c r="H91"/>
  <c r="E92"/>
  <c r="G92" s="1"/>
  <c r="F92"/>
  <c r="H92"/>
  <c r="E93"/>
  <c r="F93" s="1"/>
  <c r="G93"/>
  <c r="H93"/>
  <c r="E94"/>
  <c r="F94"/>
  <c r="G94"/>
  <c r="H94"/>
  <c r="E95"/>
  <c r="F95" s="1"/>
  <c r="H95"/>
  <c r="E96"/>
  <c r="G96" s="1"/>
  <c r="F96"/>
  <c r="H96"/>
  <c r="E97"/>
  <c r="F97" s="1"/>
  <c r="G97"/>
  <c r="H97"/>
  <c r="E98"/>
  <c r="F98"/>
  <c r="G98"/>
  <c r="H98"/>
  <c r="E99"/>
  <c r="F99" s="1"/>
  <c r="H99"/>
  <c r="E100"/>
  <c r="G100" s="1"/>
  <c r="F100"/>
  <c r="H100"/>
  <c r="E101"/>
  <c r="F101" s="1"/>
  <c r="G101"/>
  <c r="H101"/>
  <c r="E102"/>
  <c r="F102"/>
  <c r="G102"/>
  <c r="H102"/>
  <c r="E103"/>
  <c r="F103" s="1"/>
  <c r="H103"/>
  <c r="E104"/>
  <c r="G104" s="1"/>
  <c r="F104"/>
  <c r="H104"/>
  <c r="E105"/>
  <c r="F105" s="1"/>
  <c r="G105"/>
  <c r="H105"/>
  <c r="E106"/>
  <c r="F106"/>
  <c r="G106"/>
  <c r="H106"/>
  <c r="E107"/>
  <c r="H107"/>
  <c r="E108"/>
  <c r="G108" s="1"/>
  <c r="F108"/>
  <c r="H108"/>
  <c r="E109"/>
  <c r="F109" s="1"/>
  <c r="G109"/>
  <c r="H109"/>
  <c r="E110"/>
  <c r="F110"/>
  <c r="G110"/>
  <c r="H110"/>
  <c r="E111"/>
  <c r="F111" s="1"/>
  <c r="H111"/>
  <c r="E112"/>
  <c r="G112" s="1"/>
  <c r="F112"/>
  <c r="H112"/>
  <c r="E113"/>
  <c r="F113" s="1"/>
  <c r="H113"/>
  <c r="E114"/>
  <c r="F114"/>
  <c r="G114"/>
  <c r="H114"/>
  <c r="E115"/>
  <c r="F115" s="1"/>
  <c r="H115"/>
  <c r="E116"/>
  <c r="G116" s="1"/>
  <c r="F116"/>
  <c r="H116"/>
  <c r="E117"/>
  <c r="F117" s="1"/>
  <c r="H117"/>
  <c r="E118"/>
  <c r="F118"/>
  <c r="G118"/>
  <c r="H118"/>
  <c r="E119"/>
  <c r="F119" s="1"/>
  <c r="G119"/>
  <c r="I119" s="1"/>
  <c r="H119"/>
  <c r="E120"/>
  <c r="G120" s="1"/>
  <c r="F120"/>
  <c r="H120"/>
  <c r="E121"/>
  <c r="F121" s="1"/>
  <c r="H121"/>
  <c r="E122"/>
  <c r="F122"/>
  <c r="G122"/>
  <c r="H122"/>
  <c r="E123"/>
  <c r="F123" s="1"/>
  <c r="H123"/>
  <c r="E124"/>
  <c r="G124" s="1"/>
  <c r="F124"/>
  <c r="I124" s="1"/>
  <c r="H124"/>
  <c r="E125"/>
  <c r="F125" s="1"/>
  <c r="G125"/>
  <c r="H125"/>
  <c r="E126"/>
  <c r="F126"/>
  <c r="G126"/>
  <c r="H126"/>
  <c r="H81"/>
  <c r="H128" s="1"/>
  <c r="G81"/>
  <c r="F81"/>
  <c r="E81"/>
  <c r="E15"/>
  <c r="G15" s="1"/>
  <c r="H15"/>
  <c r="E16"/>
  <c r="G16" s="1"/>
  <c r="H16"/>
  <c r="E17"/>
  <c r="G17" s="1"/>
  <c r="H17"/>
  <c r="E18"/>
  <c r="G18" s="1"/>
  <c r="H18"/>
  <c r="E19"/>
  <c r="F19" s="1"/>
  <c r="H19"/>
  <c r="E20"/>
  <c r="F20" s="1"/>
  <c r="H20"/>
  <c r="E21"/>
  <c r="H21"/>
  <c r="E22"/>
  <c r="G22" s="1"/>
  <c r="H22"/>
  <c r="E23"/>
  <c r="G23" s="1"/>
  <c r="H23"/>
  <c r="E24"/>
  <c r="G24" s="1"/>
  <c r="H24"/>
  <c r="E25"/>
  <c r="H25"/>
  <c r="E26"/>
  <c r="G26" s="1"/>
  <c r="H26"/>
  <c r="E27"/>
  <c r="G27" s="1"/>
  <c r="H27"/>
  <c r="E28"/>
  <c r="G28" s="1"/>
  <c r="H28"/>
  <c r="E29"/>
  <c r="H29"/>
  <c r="E30"/>
  <c r="G30" s="1"/>
  <c r="H30"/>
  <c r="E31"/>
  <c r="G31" s="1"/>
  <c r="H31"/>
  <c r="E32"/>
  <c r="G32" s="1"/>
  <c r="H32"/>
  <c r="E33"/>
  <c r="H33"/>
  <c r="E34"/>
  <c r="G34" s="1"/>
  <c r="H34"/>
  <c r="E35"/>
  <c r="G35" s="1"/>
  <c r="H35"/>
  <c r="E36"/>
  <c r="G36" s="1"/>
  <c r="H36"/>
  <c r="E37"/>
  <c r="H37"/>
  <c r="E38"/>
  <c r="G38" s="1"/>
  <c r="H38"/>
  <c r="E39"/>
  <c r="G39" s="1"/>
  <c r="H39"/>
  <c r="E40"/>
  <c r="G40" s="1"/>
  <c r="H40"/>
  <c r="E41"/>
  <c r="H41"/>
  <c r="E42"/>
  <c r="G42" s="1"/>
  <c r="H42"/>
  <c r="E43"/>
  <c r="F43" s="1"/>
  <c r="H43"/>
  <c r="E44"/>
  <c r="F44" s="1"/>
  <c r="H44"/>
  <c r="E45"/>
  <c r="F45" s="1"/>
  <c r="H45"/>
  <c r="E46"/>
  <c r="H46"/>
  <c r="E47"/>
  <c r="F47" s="1"/>
  <c r="H47"/>
  <c r="E48"/>
  <c r="F48"/>
  <c r="G48"/>
  <c r="H48"/>
  <c r="E49"/>
  <c r="F49" s="1"/>
  <c r="G49"/>
  <c r="H49"/>
  <c r="E50"/>
  <c r="G50" s="1"/>
  <c r="H50"/>
  <c r="E51"/>
  <c r="H51"/>
  <c r="E52"/>
  <c r="F52" s="1"/>
  <c r="H52"/>
  <c r="E53"/>
  <c r="F53" s="1"/>
  <c r="H53"/>
  <c r="E54"/>
  <c r="G54" s="1"/>
  <c r="H54"/>
  <c r="E55"/>
  <c r="G55" s="1"/>
  <c r="H55"/>
  <c r="E56"/>
  <c r="F56" s="1"/>
  <c r="H56"/>
  <c r="E57"/>
  <c r="H57"/>
  <c r="E58"/>
  <c r="G58" s="1"/>
  <c r="H58"/>
  <c r="E59"/>
  <c r="G59" s="1"/>
  <c r="H59"/>
  <c r="E60"/>
  <c r="G60" s="1"/>
  <c r="H60"/>
  <c r="E61"/>
  <c r="G61" s="1"/>
  <c r="H61"/>
  <c r="E62"/>
  <c r="H62"/>
  <c r="E63"/>
  <c r="F63" s="1"/>
  <c r="H63"/>
  <c r="E64"/>
  <c r="F64" s="1"/>
  <c r="H64"/>
  <c r="E65"/>
  <c r="F65" s="1"/>
  <c r="H65"/>
  <c r="E66"/>
  <c r="F66" s="1"/>
  <c r="H66"/>
  <c r="E67"/>
  <c r="H67"/>
  <c r="E68"/>
  <c r="F68" s="1"/>
  <c r="H68"/>
  <c r="E69"/>
  <c r="F69" s="1"/>
  <c r="H69"/>
  <c r="E70"/>
  <c r="G70" s="1"/>
  <c r="H70"/>
  <c r="E71"/>
  <c r="G71" s="1"/>
  <c r="H71"/>
  <c r="E72"/>
  <c r="G72" s="1"/>
  <c r="H72"/>
  <c r="E73"/>
  <c r="H73"/>
  <c r="E74"/>
  <c r="G74" s="1"/>
  <c r="H74"/>
  <c r="E75"/>
  <c r="F75" s="1"/>
  <c r="H75"/>
  <c r="E76"/>
  <c r="F76" s="1"/>
  <c r="H76"/>
  <c r="H14"/>
  <c r="F14"/>
  <c r="E14"/>
  <c r="G14" s="1"/>
  <c r="G47" l="1"/>
  <c r="F40"/>
  <c r="G56"/>
  <c r="I56" s="1"/>
  <c r="F70"/>
  <c r="I70" s="1"/>
  <c r="G52"/>
  <c r="I52" s="1"/>
  <c r="F24"/>
  <c r="I24" s="1"/>
  <c r="F23"/>
  <c r="F55"/>
  <c r="I55" s="1"/>
  <c r="J55" s="1"/>
  <c r="F16"/>
  <c r="I16" s="1"/>
  <c r="J16" s="1"/>
  <c r="K16" s="1"/>
  <c r="F72"/>
  <c r="I72" s="1"/>
  <c r="J72" s="1"/>
  <c r="F60"/>
  <c r="F42"/>
  <c r="I42" s="1"/>
  <c r="J42" s="1"/>
  <c r="F39"/>
  <c r="F18"/>
  <c r="I18" s="1"/>
  <c r="J18" s="1"/>
  <c r="K18" s="1"/>
  <c r="G75"/>
  <c r="I75" s="1"/>
  <c r="F59"/>
  <c r="I59" s="1"/>
  <c r="F26"/>
  <c r="I26" s="1"/>
  <c r="J26" s="1"/>
  <c r="K26" s="1"/>
  <c r="G76"/>
  <c r="I76" s="1"/>
  <c r="F15"/>
  <c r="I15" s="1"/>
  <c r="J15" s="1"/>
  <c r="F74"/>
  <c r="I74" s="1"/>
  <c r="J74" s="1"/>
  <c r="K74" s="1"/>
  <c r="G53"/>
  <c r="I53" s="1"/>
  <c r="J53" s="1"/>
  <c r="K53" s="1"/>
  <c r="I14"/>
  <c r="G68"/>
  <c r="I68" s="1"/>
  <c r="J68" s="1"/>
  <c r="K68" s="1"/>
  <c r="G64"/>
  <c r="I64" s="1"/>
  <c r="G63"/>
  <c r="I63" s="1"/>
  <c r="G44"/>
  <c r="I44" s="1"/>
  <c r="G43"/>
  <c r="I43" s="1"/>
  <c r="J43" s="1"/>
  <c r="K43" s="1"/>
  <c r="G20"/>
  <c r="I20" s="1"/>
  <c r="J20" s="1"/>
  <c r="K20" s="1"/>
  <c r="G19"/>
  <c r="I19" s="1"/>
  <c r="J19" s="1"/>
  <c r="K19" s="1"/>
  <c r="E78"/>
  <c r="E131" s="1"/>
  <c r="F71"/>
  <c r="I71" s="1"/>
  <c r="F36"/>
  <c r="I36" s="1"/>
  <c r="F35"/>
  <c r="I35" s="1"/>
  <c r="F32"/>
  <c r="F31"/>
  <c r="I31" s="1"/>
  <c r="F28"/>
  <c r="I28" s="1"/>
  <c r="F27"/>
  <c r="I27" s="1"/>
  <c r="F22"/>
  <c r="I22" s="1"/>
  <c r="G69"/>
  <c r="I69" s="1"/>
  <c r="J69" s="1"/>
  <c r="K69" s="1"/>
  <c r="G65"/>
  <c r="I65" s="1"/>
  <c r="F58"/>
  <c r="I58" s="1"/>
  <c r="J58" s="1"/>
  <c r="K58" s="1"/>
  <c r="F54"/>
  <c r="I54" s="1"/>
  <c r="F50"/>
  <c r="I50" s="1"/>
  <c r="G45"/>
  <c r="I45" s="1"/>
  <c r="F38"/>
  <c r="H78"/>
  <c r="H131" s="1"/>
  <c r="I81"/>
  <c r="I39"/>
  <c r="J39" s="1"/>
  <c r="K39" s="1"/>
  <c r="I126"/>
  <c r="J126" s="1"/>
  <c r="I105"/>
  <c r="I101"/>
  <c r="I98"/>
  <c r="I97"/>
  <c r="I94"/>
  <c r="I93"/>
  <c r="I90"/>
  <c r="I89"/>
  <c r="I86"/>
  <c r="I85"/>
  <c r="J14"/>
  <c r="I23"/>
  <c r="J23" s="1"/>
  <c r="K23" s="1"/>
  <c r="J81"/>
  <c r="I125"/>
  <c r="J125" s="1"/>
  <c r="I114"/>
  <c r="J114" s="1"/>
  <c r="I109"/>
  <c r="I47"/>
  <c r="J47" s="1"/>
  <c r="K47" s="1"/>
  <c r="I102"/>
  <c r="J102" s="1"/>
  <c r="K102" s="1"/>
  <c r="I82"/>
  <c r="J119"/>
  <c r="K119" s="1"/>
  <c r="G123"/>
  <c r="I123" s="1"/>
  <c r="I118"/>
  <c r="G113"/>
  <c r="I113" s="1"/>
  <c r="I112"/>
  <c r="I106"/>
  <c r="I104"/>
  <c r="I100"/>
  <c r="I96"/>
  <c r="I92"/>
  <c r="I88"/>
  <c r="I84"/>
  <c r="K114"/>
  <c r="J124"/>
  <c r="K124" s="1"/>
  <c r="I122"/>
  <c r="G117"/>
  <c r="I117" s="1"/>
  <c r="I116"/>
  <c r="G111"/>
  <c r="I111" s="1"/>
  <c r="I110"/>
  <c r="I108"/>
  <c r="F107"/>
  <c r="G107"/>
  <c r="K126"/>
  <c r="G121"/>
  <c r="I121" s="1"/>
  <c r="I120"/>
  <c r="G115"/>
  <c r="I115" s="1"/>
  <c r="J101"/>
  <c r="K101" s="1"/>
  <c r="J98"/>
  <c r="J97"/>
  <c r="K97" s="1"/>
  <c r="J94"/>
  <c r="J93"/>
  <c r="K93" s="1"/>
  <c r="J90"/>
  <c r="J89"/>
  <c r="K89" s="1"/>
  <c r="J86"/>
  <c r="J85"/>
  <c r="K85" s="1"/>
  <c r="J82"/>
  <c r="G103"/>
  <c r="I103" s="1"/>
  <c r="G99"/>
  <c r="I99" s="1"/>
  <c r="G95"/>
  <c r="I95" s="1"/>
  <c r="G91"/>
  <c r="I91" s="1"/>
  <c r="G87"/>
  <c r="I87" s="1"/>
  <c r="G83"/>
  <c r="I83" s="1"/>
  <c r="G46"/>
  <c r="F46"/>
  <c r="F67"/>
  <c r="G67"/>
  <c r="G66"/>
  <c r="I66" s="1"/>
  <c r="F51"/>
  <c r="G51"/>
  <c r="G62"/>
  <c r="F62"/>
  <c r="F61"/>
  <c r="I61" s="1"/>
  <c r="F57"/>
  <c r="G57"/>
  <c r="F73"/>
  <c r="G73"/>
  <c r="G37"/>
  <c r="F37"/>
  <c r="I60"/>
  <c r="G41"/>
  <c r="F41"/>
  <c r="I40"/>
  <c r="G25"/>
  <c r="F25"/>
  <c r="I49"/>
  <c r="I48"/>
  <c r="I38"/>
  <c r="F30"/>
  <c r="I30" s="1"/>
  <c r="G29"/>
  <c r="F29"/>
  <c r="F34"/>
  <c r="I34" s="1"/>
  <c r="G33"/>
  <c r="F33"/>
  <c r="I32"/>
  <c r="G21"/>
  <c r="F21"/>
  <c r="F17"/>
  <c r="I17" s="1"/>
  <c r="I41" l="1"/>
  <c r="J52"/>
  <c r="K52"/>
  <c r="K72"/>
  <c r="J36"/>
  <c r="K36" s="1"/>
  <c r="I21"/>
  <c r="J21" s="1"/>
  <c r="K21" s="1"/>
  <c r="I37"/>
  <c r="J37" s="1"/>
  <c r="K37" s="1"/>
  <c r="I73"/>
  <c r="J73" s="1"/>
  <c r="K73" s="1"/>
  <c r="I57"/>
  <c r="K55"/>
  <c r="I46"/>
  <c r="J46" s="1"/>
  <c r="K46" s="1"/>
  <c r="I29"/>
  <c r="J29" s="1"/>
  <c r="K29" s="1"/>
  <c r="I51"/>
  <c r="J51" s="1"/>
  <c r="K51" s="1"/>
  <c r="I25"/>
  <c r="J25" s="1"/>
  <c r="K25" s="1"/>
  <c r="I62"/>
  <c r="J62" s="1"/>
  <c r="K62" s="1"/>
  <c r="F78"/>
  <c r="F131" s="1"/>
  <c r="G78"/>
  <c r="G131" s="1"/>
  <c r="K42"/>
  <c r="K125"/>
  <c r="K15"/>
  <c r="K90"/>
  <c r="K98"/>
  <c r="K82"/>
  <c r="K86"/>
  <c r="K94"/>
  <c r="J105"/>
  <c r="K105" s="1"/>
  <c r="J109"/>
  <c r="K109" s="1"/>
  <c r="K81"/>
  <c r="K14"/>
  <c r="J103"/>
  <c r="K103" s="1"/>
  <c r="J91"/>
  <c r="K91" s="1"/>
  <c r="J121"/>
  <c r="K121" s="1"/>
  <c r="J95"/>
  <c r="K95" s="1"/>
  <c r="J87"/>
  <c r="K87" s="1"/>
  <c r="J83"/>
  <c r="K83" s="1"/>
  <c r="J99"/>
  <c r="K99" s="1"/>
  <c r="J115"/>
  <c r="K115" s="1"/>
  <c r="J111"/>
  <c r="K111" s="1"/>
  <c r="J88"/>
  <c r="K88" s="1"/>
  <c r="J104"/>
  <c r="K104" s="1"/>
  <c r="K120"/>
  <c r="J120"/>
  <c r="I107"/>
  <c r="I128" s="1"/>
  <c r="J116"/>
  <c r="K116" s="1"/>
  <c r="J92"/>
  <c r="K92" s="1"/>
  <c r="J106"/>
  <c r="K106"/>
  <c r="J118"/>
  <c r="K118" s="1"/>
  <c r="J108"/>
  <c r="K108" s="1"/>
  <c r="J117"/>
  <c r="K117"/>
  <c r="J96"/>
  <c r="K96" s="1"/>
  <c r="J112"/>
  <c r="K112" s="1"/>
  <c r="J110"/>
  <c r="K110"/>
  <c r="J122"/>
  <c r="K122" s="1"/>
  <c r="J84"/>
  <c r="K84" s="1"/>
  <c r="J100"/>
  <c r="K100" s="1"/>
  <c r="J113"/>
  <c r="K113" s="1"/>
  <c r="J123"/>
  <c r="K123" s="1"/>
  <c r="J57"/>
  <c r="K57" s="1"/>
  <c r="J66"/>
  <c r="K66" s="1"/>
  <c r="J61"/>
  <c r="K61" s="1"/>
  <c r="J34"/>
  <c r="K34" s="1"/>
  <c r="J22"/>
  <c r="K22" s="1"/>
  <c r="J75"/>
  <c r="K75" s="1"/>
  <c r="J17"/>
  <c r="K17" s="1"/>
  <c r="J40"/>
  <c r="K40" s="1"/>
  <c r="J54"/>
  <c r="K54" s="1"/>
  <c r="J44"/>
  <c r="K44" s="1"/>
  <c r="J56"/>
  <c r="K56" s="1"/>
  <c r="J38"/>
  <c r="K38" s="1"/>
  <c r="J64"/>
  <c r="K64" s="1"/>
  <c r="J27"/>
  <c r="K27" s="1"/>
  <c r="J45"/>
  <c r="K45" s="1"/>
  <c r="J76"/>
  <c r="K76" s="1"/>
  <c r="J32"/>
  <c r="K32" s="1"/>
  <c r="J30"/>
  <c r="K30" s="1"/>
  <c r="J48"/>
  <c r="K48" s="1"/>
  <c r="J65"/>
  <c r="K65" s="1"/>
  <c r="J24"/>
  <c r="K24" s="1"/>
  <c r="J31"/>
  <c r="K31" s="1"/>
  <c r="J41"/>
  <c r="K41" s="1"/>
  <c r="J50"/>
  <c r="K50" s="1"/>
  <c r="J59"/>
  <c r="K59" s="1"/>
  <c r="J63"/>
  <c r="K63" s="1"/>
  <c r="I67"/>
  <c r="I33"/>
  <c r="J28"/>
  <c r="K28" s="1"/>
  <c r="J35"/>
  <c r="K35" s="1"/>
  <c r="J49"/>
  <c r="K49" s="1"/>
  <c r="J70"/>
  <c r="K70" s="1"/>
  <c r="J60"/>
  <c r="K60" s="1"/>
  <c r="J71"/>
  <c r="K71" s="1"/>
  <c r="I78" l="1"/>
  <c r="I131" s="1"/>
  <c r="J107"/>
  <c r="K107" s="1"/>
  <c r="K128" s="1"/>
  <c r="J33"/>
  <c r="K33" s="1"/>
  <c r="J67"/>
  <c r="K67" s="1"/>
  <c r="K78" l="1"/>
  <c r="K131" s="1"/>
  <c r="J128"/>
  <c r="J78"/>
  <c r="J131" s="1"/>
</calcChain>
</file>

<file path=xl/sharedStrings.xml><?xml version="1.0" encoding="utf-8"?>
<sst xmlns="http://schemas.openxmlformats.org/spreadsheetml/2006/main" count="1108" uniqueCount="363">
  <si>
    <t>CONTPAQ i</t>
  </si>
  <si>
    <t xml:space="preserve">      NÓMINAS</t>
  </si>
  <si>
    <t>011 INGENIERIA FISCAL LABORAL SC</t>
  </si>
  <si>
    <t>Lista de Raya (forma tabular)</t>
  </si>
  <si>
    <t>Periodo 17 al 17 Semanal del 19/04/2017 al 25/04/2017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</si>
  <si>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</si>
  <si>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</si>
  <si>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</si>
  <si>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</si>
  <si>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</si>
  <si>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</si>
  <si>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</si>
  <si>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</si>
  <si>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</si>
  <si>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</si>
  <si>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</si>
  <si>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</si>
  <si>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</si>
  <si>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</si>
  <si>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</si>
  <si>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</si>
  <si>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</si>
  <si>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</si>
  <si>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</si>
  <si>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Descto Uniforme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</si>
  <si>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</si>
  <si>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</si>
  <si>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</si>
  <si>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</si>
  <si>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</si>
  <si>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</si>
  <si>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</si>
  <si>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</si>
  <si>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</si>
  <si>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</si>
  <si>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</si>
  <si>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</si>
  <si>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</si>
  <si>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</si>
  <si>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</si>
  <si>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</si>
  <si>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</si>
  <si>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</si>
  <si>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</si>
  <si>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</si>
  <si>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</si>
  <si>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</si>
  <si>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</si>
  <si>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</si>
  <si>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</si>
  <si>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</si>
  <si>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</si>
  <si>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</si>
  <si>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</si>
  <si>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</si>
  <si>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</si>
  <si>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</si>
  <si>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</si>
  <si>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</si>
  <si>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</si>
  <si>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</si>
  <si>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</si>
  <si>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</si>
  <si>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</si>
  <si>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</si>
  <si>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</si>
  <si>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</si>
  <si>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</si>
  <si>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</si>
  <si>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</si>
  <si>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</si>
  <si>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</si>
  <si>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</si>
  <si>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</si>
  <si>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</si>
  <si>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</si>
  <si>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</si>
  <si>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</si>
  <si>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</si>
  <si>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</si>
  <si>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</si>
  <si>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</si>
  <si>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</si>
  <si>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</si>
  <si>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</si>
  <si>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</si>
  <si>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</si>
  <si>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</si>
  <si>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</si>
  <si>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</si>
  <si>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</si>
  <si>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</si>
  <si>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</si>
  <si>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</si>
  <si>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</si>
  <si>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</si>
  <si>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</si>
  <si>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</si>
  <si>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</si>
  <si>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</si>
  <si>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</si>
  <si>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</si>
  <si>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</si>
  <si>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</si>
  <si>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</si>
  <si>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</si>
  <si>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</si>
  <si>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</si>
  <si>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MSA27</t>
  </si>
  <si>
    <t>Morales Sanchez Angel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</si>
  <si>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</si>
  <si>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</si>
  <si>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</si>
  <si>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</si>
  <si>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</si>
  <si>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</si>
  <si>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0PG04</t>
  </si>
  <si>
    <t>Paleta Guadarrama Ricardo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</si>
  <si>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</si>
  <si>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</si>
  <si>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</si>
  <si>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</si>
  <si>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</si>
  <si>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</si>
  <si>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</si>
  <si>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</si>
  <si>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</si>
  <si>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</si>
  <si>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</si>
  <si>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</si>
  <si>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</si>
  <si>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</si>
  <si>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</si>
  <si>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</si>
  <si>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</si>
  <si>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</si>
  <si>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</si>
  <si>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</si>
  <si>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</si>
  <si>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</si>
  <si>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</si>
  <si>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Francisco</t>
  </si>
  <si>
    <t>0TS31</t>
  </si>
  <si>
    <t>Tirado Saavedra Carlos Alejandro</t>
  </si>
  <si>
    <t>TDA18</t>
  </si>
  <si>
    <t>Toribio Del Angel Oscar</t>
  </si>
  <si>
    <t>TIL17</t>
  </si>
  <si>
    <t>Torres Ibarra Luis Gerardo</t>
  </si>
  <si>
    <t>TPG16</t>
  </si>
  <si>
    <t>Troncoso Peña Gerardo</t>
  </si>
  <si>
    <t>USN27</t>
  </si>
  <si>
    <t>Urbina Sierra Angelica Noemi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</si>
  <si>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</si>
  <si>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</si>
  <si>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</si>
  <si>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</si>
  <si>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</si>
  <si>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</si>
  <si>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VCP13</t>
  </si>
  <si>
    <t>Velazquez Cruz Maria Patricia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</si>
  <si>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</si>
  <si>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</si>
  <si>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</si>
  <si>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</si>
  <si>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</si>
  <si>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</si>
  <si>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</si>
  <si>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</si>
  <si>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</si>
  <si>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</si>
  <si>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</si>
  <si>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</si>
  <si>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</si>
  <si>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CLJ10</t>
  </si>
  <si>
    <t>Campa Lopez Jose Abraham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</si>
  <si>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</si>
  <si>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</si>
  <si>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</si>
  <si>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</si>
  <si>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</si>
  <si>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</si>
  <si>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</si>
  <si>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</si>
  <si>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</si>
  <si>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</si>
  <si>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</si>
  <si>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</si>
  <si>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</si>
  <si>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</si>
  <si>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</si>
  <si>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</si>
  <si>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</si>
  <si>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</si>
  <si>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0HS11</t>
  </si>
  <si>
    <t>Hernandez Silva Edgar Samuel</t>
  </si>
  <si>
    <t>IRI29</t>
  </si>
  <si>
    <t>Ibarra Romero Ivan Andres</t>
  </si>
  <si>
    <t>LLD09</t>
  </si>
  <si>
    <t>Lopez Labrada Daniel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</si>
  <si>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</si>
  <si>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</si>
  <si>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</si>
  <si>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</si>
  <si>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</si>
  <si>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</si>
  <si>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</si>
  <si>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</si>
  <si>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</si>
  <si>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</si>
  <si>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</si>
  <si>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</si>
  <si>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</si>
  <si>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</si>
  <si>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NCJ31</t>
  </si>
  <si>
    <t>Nieto Crespo Jose Alberto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</si>
  <si>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</si>
  <si>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</si>
  <si>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</si>
  <si>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</si>
  <si>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</si>
  <si>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</si>
  <si>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</si>
  <si>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</si>
  <si>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</si>
  <si>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</si>
  <si>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</si>
  <si>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</si>
  <si>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</si>
  <si>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</si>
  <si>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</si>
  <si>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</si>
  <si>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RMG11</t>
  </si>
  <si>
    <t>Ruiz Miranda Gadiel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</si>
  <si>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</si>
  <si>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</si>
  <si>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</si>
  <si>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</si>
  <si>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</si>
  <si>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</si>
  <si>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</si>
  <si>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</si>
  <si>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</si>
  <si>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</si>
  <si>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</si>
  <si>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</si>
  <si>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</si>
  <si>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</si>
  <si>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</si>
  <si>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</si>
  <si>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</si>
  <si>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</si>
  <si>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</si>
  <si>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</si>
  <si>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</si>
  <si>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</si>
  <si>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</si>
  <si>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</si>
  <si>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</si>
  <si>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17 del 2017-04-19 al 2017-04-25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</si>
  <si>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</si>
  <si>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</si>
  <si>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</si>
  <si>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</si>
  <si>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</si>
  <si>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</si>
  <si>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</si>
  <si>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</si>
  <si>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</si>
  <si>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</si>
  <si>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106</t>
  </si>
  <si>
    <t>99 Otros</t>
  </si>
  <si>
    <t>Total Otros</t>
  </si>
  <si>
    <t>Total de movimientos 2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</si>
  <si>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</si>
  <si>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</si>
  <si>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</si>
  <si>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</si>
  <si>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</si>
  <si>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</si>
  <si>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</si>
  <si>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VENTAS</t>
  </si>
  <si>
    <t>AGUAS OROZCO FRANCISCO JAVIER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</si>
  <si>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</si>
  <si>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</si>
  <si>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</si>
  <si>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</si>
  <si>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</si>
  <si>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</si>
  <si>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</si>
  <si>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</si>
  <si>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CARRASCO TOVAR ARTURO</t>
  </si>
  <si>
    <t>CASILLAS GARCIA DEL VALLE RODRIGO BARUCH</t>
  </si>
  <si>
    <t>SEMINUEVOS</t>
  </si>
  <si>
    <t>CASTILLO ORDOÑEZ JORGE</t>
  </si>
  <si>
    <t>CORONEL DE LEON JONATHAN</t>
  </si>
  <si>
    <t>ADMON VENTAS</t>
  </si>
  <si>
    <t>DE JESUS CRUZ JUAN CARLOS</t>
  </si>
  <si>
    <t>DOMINGUEZ ALCANTARA MIGUEL ANGEL</t>
  </si>
  <si>
    <t>ADMON SERVICIO</t>
  </si>
  <si>
    <t>ESTRADA UNZUETA ALEJANDRA</t>
  </si>
  <si>
    <t>FLORES ALDRETE DANIEL</t>
  </si>
  <si>
    <t>GALLEGOS RAMIREZ JOSE</t>
  </si>
  <si>
    <t>GALLEGOS ROMERO CRISTIAN</t>
  </si>
  <si>
    <t>GONZALEZ RODRIGUEZ ERICK</t>
  </si>
  <si>
    <t>GRANADOS PEREZ BRENDA LAURA</t>
  </si>
  <si>
    <t>GUERRERO GOMEZ MARVIN NOE</t>
  </si>
  <si>
    <t>GUZMAN TREJO DIEGO ARTURO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</si>
  <si>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</si>
  <si>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</si>
  <si>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</si>
  <si>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</si>
  <si>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</si>
  <si>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GUMERCINDO</t>
  </si>
  <si>
    <t>HURTADO PAJARO JOSE EDUARDO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</si>
  <si>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</si>
  <si>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</si>
  <si>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</si>
  <si>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</si>
  <si>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</si>
  <si>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</si>
  <si>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</si>
  <si>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MIJANGOS HERNANDEZ JULIO CESAR</t>
  </si>
  <si>
    <t>MIRANDA PEON JULIO CESAR</t>
  </si>
  <si>
    <t>MORALES SANCHEZ ANGEL</t>
  </si>
  <si>
    <t>MUÑOZ RODRIGUEZ CONRADO ISRAEL</t>
  </si>
  <si>
    <t>NAVARRO ARENAS ANDREA ARELI</t>
  </si>
  <si>
    <t>OLIVAS MANCILLA JESUS DANIEL</t>
  </si>
  <si>
    <t>PALETA GUADARRAMA RICARDO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</si>
  <si>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</si>
  <si>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</si>
  <si>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</si>
  <si>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</si>
  <si>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</si>
  <si>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</si>
  <si>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</si>
  <si>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</si>
  <si>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</si>
  <si>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</si>
  <si>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</si>
  <si>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</si>
  <si>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TIRADO SAAVEDRA CARLOS ALEJANDRO</t>
  </si>
  <si>
    <t>TORIBIO DEL ANGEL OSCAR</t>
  </si>
  <si>
    <t xml:space="preserve">TORRES IBARRA LUIS GERARDO </t>
  </si>
  <si>
    <t>TRONCOSO PEÑA GERARDO</t>
  </si>
  <si>
    <t>URBINA SIERRA ANGELICA</t>
  </si>
  <si>
    <t>VALDEZ HERNANDEZ ELDA NELLY</t>
  </si>
  <si>
    <t>VARGAS GOMEZ RAUL ARMANDO</t>
  </si>
  <si>
    <t>VASQUEZ CHAVES LILIANA ANDREA</t>
  </si>
  <si>
    <t>VELAZQUEZ CRUZ MARIA PATRICIA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</si>
  <si>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</si>
  <si>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</si>
  <si>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</si>
  <si>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</si>
  <si>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</si>
  <si>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</si>
  <si>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</si>
  <si>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</si>
  <si>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</si>
  <si>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</si>
  <si>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</si>
  <si>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</si>
  <si>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17</t>
  </si>
  <si>
    <t>19/04/2017 AL 25/04/2017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</si>
</sst>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3" fillId="0" borderId="1" xfId="0" applyNumberFormat="1" applyFont="1" applyBorder="1"/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4" borderId="8" xfId="0" applyFont="1" applyFill="1" applyBorder="1"/>
    <xf numFmtId="0" fontId="25" fillId="0" borderId="8" xfId="0" applyFont="1" applyFill="1" applyBorder="1"/>
    <xf numFmtId="0" fontId="25" fillId="5" borderId="8" xfId="0" applyFont="1" applyFill="1" applyBorder="1"/>
    <xf numFmtId="0" fontId="25" fillId="6" borderId="8" xfId="0" applyFont="1" applyFill="1" applyBorder="1"/>
    <xf numFmtId="0" fontId="26" fillId="0" borderId="9" xfId="0" applyFont="1" applyBorder="1"/>
    <xf numFmtId="0" fontId="24" fillId="0" borderId="9" xfId="0" applyFont="1" applyBorder="1"/>
    <xf numFmtId="0" fontId="0" fillId="0" borderId="9" xfId="0" applyFont="1" applyBorder="1"/>
    <xf numFmtId="0" fontId="0" fillId="0" borderId="9" xfId="0" applyBorder="1"/>
    <xf numFmtId="14" fontId="26" fillId="0" borderId="9" xfId="0" applyNumberFormat="1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1" fillId="0" borderId="13" xfId="3" applyFont="1" applyBorder="1"/>
    <xf numFmtId="43" fontId="24" fillId="0" borderId="12" xfId="3" applyFont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workbookViewId="0">
      <pane xSplit="2" ySplit="13" topLeftCell="D119" activePane="bottomRight" state="frozen"/>
      <selection pane="topRight" activeCell="C1" sqref="C1"/>
      <selection pane="bottomLeft" activeCell="A14" sqref="A14"/>
      <selection pane="bottomRight" activeCell="I15" sqref="I15:I74"/>
    </sheetView>
  </sheetViews>
  <sheetFormatPr baseColWidth="10" defaultRowHeight="11.25"/>
  <cols>
    <col min="1" max="1" width="9.42578125" style="2" customWidth="1"/>
    <col min="2" max="2" width="29.5703125" style="1" customWidth="1"/>
    <col min="3" max="3" width="15.7109375" style="1" customWidth="1"/>
    <col min="4" max="4" width="11.42578125" style="1"/>
    <col min="5" max="5" width="13.7109375" style="1" customWidth="1"/>
    <col min="6" max="8" width="11.85546875" style="1" bestFit="1" customWidth="1"/>
    <col min="9" max="10" width="12.28515625" style="1" bestFit="1" customWidth="1"/>
    <col min="11" max="11" width="13.8554687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257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273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14</v>
      </c>
      <c r="E8" s="40" t="s">
        <v>14</v>
      </c>
      <c r="F8" s="40" t="s">
        <v>274</v>
      </c>
      <c r="G8" s="40" t="s">
        <v>275</v>
      </c>
      <c r="H8" s="40" t="s">
        <v>276</v>
      </c>
      <c r="I8" s="40" t="s">
        <v>277</v>
      </c>
      <c r="J8" s="40" t="s">
        <v>278</v>
      </c>
      <c r="K8" s="40" t="s">
        <v>279</v>
      </c>
    </row>
    <row r="9" spans="1:14" ht="12" thickTop="1"/>
    <row r="11" spans="1:14">
      <c r="A11" s="13" t="s">
        <v>32</v>
      </c>
    </row>
    <row r="13" spans="1:14">
      <c r="A13" s="12" t="s">
        <v>33</v>
      </c>
    </row>
    <row r="14" spans="1:14" ht="15">
      <c r="A14" s="2" t="s">
        <v>34</v>
      </c>
      <c r="B14" s="1" t="s">
        <v>35</v>
      </c>
      <c r="C14" s="14">
        <v>5058.92</v>
      </c>
      <c r="E14" s="41">
        <f>+C14</f>
        <v>5058.92</v>
      </c>
      <c r="F14" s="41">
        <f>+E14*2%</f>
        <v>101.17840000000001</v>
      </c>
      <c r="G14" s="41">
        <f>+E14*7.5%</f>
        <v>379.41899999999998</v>
      </c>
      <c r="H14" s="41">
        <f>+INGENIERIA!P14</f>
        <v>0</v>
      </c>
      <c r="I14" s="41">
        <f>SUM(E14:H14)</f>
        <v>5539.5173999999997</v>
      </c>
      <c r="J14" s="41">
        <f>+I14*16%</f>
        <v>886.32278399999996</v>
      </c>
      <c r="K14" s="41">
        <f>+I14+J14</f>
        <v>6425.8401839999997</v>
      </c>
      <c r="M14" s="49" t="s">
        <v>280</v>
      </c>
      <c r="N14" s="50" t="s">
        <v>281</v>
      </c>
    </row>
    <row r="15" spans="1:14" ht="15">
      <c r="A15" s="2" t="s">
        <v>36</v>
      </c>
      <c r="B15" s="1" t="s">
        <v>37</v>
      </c>
      <c r="C15" s="14">
        <v>3505.67</v>
      </c>
      <c r="E15" s="41">
        <f t="shared" ref="E15:E76" si="0">+C15</f>
        <v>3505.67</v>
      </c>
      <c r="F15" s="41">
        <f t="shared" ref="F15:F76" si="1">+E15*2%</f>
        <v>70.113399999999999</v>
      </c>
      <c r="G15" s="41">
        <f t="shared" ref="G15:G76" si="2">+E15*7.5%</f>
        <v>262.92525000000001</v>
      </c>
      <c r="H15" s="41">
        <f>+INGENIERIA!P15</f>
        <v>0</v>
      </c>
      <c r="I15" s="41">
        <f t="shared" ref="I15:I76" si="3">SUM(E15:H15)</f>
        <v>3838.7086500000005</v>
      </c>
      <c r="J15" s="41">
        <f t="shared" ref="J15:J76" si="4">+I15*16%</f>
        <v>614.19338400000004</v>
      </c>
      <c r="K15" s="41">
        <f t="shared" ref="K15:K76" si="5">+I15+J15</f>
        <v>4452.9020340000006</v>
      </c>
      <c r="M15" s="49" t="s">
        <v>282</v>
      </c>
      <c r="N15" s="50" t="s">
        <v>283</v>
      </c>
    </row>
    <row r="16" spans="1:14" ht="15">
      <c r="A16" s="2" t="s">
        <v>38</v>
      </c>
      <c r="B16" s="1" t="s">
        <v>39</v>
      </c>
      <c r="C16" s="14">
        <v>48199.86</v>
      </c>
      <c r="E16" s="41">
        <f t="shared" si="0"/>
        <v>48199.86</v>
      </c>
      <c r="F16" s="41">
        <f t="shared" si="1"/>
        <v>963.99720000000002</v>
      </c>
      <c r="G16" s="41">
        <f t="shared" si="2"/>
        <v>3614.9895000000001</v>
      </c>
      <c r="H16" s="41">
        <f>+INGENIERIA!P16</f>
        <v>0</v>
      </c>
      <c r="I16" s="41">
        <f t="shared" si="3"/>
        <v>52778.846700000002</v>
      </c>
      <c r="J16" s="41">
        <f t="shared" si="4"/>
        <v>8444.6154720000013</v>
      </c>
      <c r="K16" s="41">
        <f t="shared" si="5"/>
        <v>61223.462172</v>
      </c>
      <c r="M16" s="49" t="s">
        <v>280</v>
      </c>
      <c r="N16" s="50" t="s">
        <v>284</v>
      </c>
    </row>
    <row r="17" spans="1:14" ht="15">
      <c r="A17" s="2" t="s">
        <v>40</v>
      </c>
      <c r="B17" s="1" t="s">
        <v>41</v>
      </c>
      <c r="C17" s="14">
        <v>3110</v>
      </c>
      <c r="E17" s="41">
        <f t="shared" si="0"/>
        <v>3110</v>
      </c>
      <c r="F17" s="41">
        <f t="shared" si="1"/>
        <v>62.2</v>
      </c>
      <c r="G17" s="41">
        <f t="shared" si="2"/>
        <v>233.25</v>
      </c>
      <c r="H17" s="41">
        <f>+INGENIERIA!P17</f>
        <v>0</v>
      </c>
      <c r="I17" s="41">
        <f t="shared" si="3"/>
        <v>3405.45</v>
      </c>
      <c r="J17" s="41">
        <f t="shared" si="4"/>
        <v>544.87199999999996</v>
      </c>
      <c r="K17" s="41">
        <f t="shared" si="5"/>
        <v>3950.3219999999997</v>
      </c>
      <c r="M17" s="49" t="s">
        <v>282</v>
      </c>
      <c r="N17" s="50" t="s">
        <v>285</v>
      </c>
    </row>
    <row r="18" spans="1:14" ht="15">
      <c r="A18" s="2" t="s">
        <v>42</v>
      </c>
      <c r="B18" s="1" t="s">
        <v>43</v>
      </c>
      <c r="C18" s="14">
        <v>6198.89</v>
      </c>
      <c r="E18" s="41">
        <f t="shared" si="0"/>
        <v>6198.89</v>
      </c>
      <c r="F18" s="41">
        <f t="shared" si="1"/>
        <v>123.97780000000002</v>
      </c>
      <c r="G18" s="41">
        <f t="shared" si="2"/>
        <v>464.91674999999998</v>
      </c>
      <c r="H18" s="41">
        <f>+INGENIERIA!P18</f>
        <v>0</v>
      </c>
      <c r="I18" s="41">
        <f t="shared" si="3"/>
        <v>6787.7845500000003</v>
      </c>
      <c r="J18" s="41">
        <f t="shared" si="4"/>
        <v>1086.0455280000001</v>
      </c>
      <c r="K18" s="41">
        <f t="shared" si="5"/>
        <v>7873.8300780000009</v>
      </c>
      <c r="M18" s="49" t="s">
        <v>280</v>
      </c>
      <c r="N18" s="50" t="s">
        <v>286</v>
      </c>
    </row>
    <row r="19" spans="1:14" ht="15">
      <c r="A19" s="2" t="s">
        <v>44</v>
      </c>
      <c r="B19" s="1" t="s">
        <v>45</v>
      </c>
      <c r="C19" s="14">
        <v>5501.22</v>
      </c>
      <c r="E19" s="41">
        <f t="shared" si="0"/>
        <v>5501.22</v>
      </c>
      <c r="F19" s="41">
        <f t="shared" si="1"/>
        <v>110.02440000000001</v>
      </c>
      <c r="G19" s="41">
        <f t="shared" si="2"/>
        <v>412.5915</v>
      </c>
      <c r="H19" s="41">
        <f>+INGENIERIA!P19</f>
        <v>0</v>
      </c>
      <c r="I19" s="41">
        <f t="shared" si="3"/>
        <v>6023.8359</v>
      </c>
      <c r="J19" s="41">
        <f t="shared" si="4"/>
        <v>963.81374400000004</v>
      </c>
      <c r="K19" s="41">
        <f t="shared" si="5"/>
        <v>6987.6496440000001</v>
      </c>
      <c r="M19" s="49" t="s">
        <v>282</v>
      </c>
      <c r="N19" s="50" t="s">
        <v>287</v>
      </c>
    </row>
    <row r="20" spans="1:14" ht="15">
      <c r="A20" s="2" t="s">
        <v>46</v>
      </c>
      <c r="B20" s="1" t="s">
        <v>47</v>
      </c>
      <c r="C20" s="14">
        <v>105119.76</v>
      </c>
      <c r="E20" s="41">
        <f t="shared" si="0"/>
        <v>105119.76</v>
      </c>
      <c r="F20" s="41">
        <f t="shared" si="1"/>
        <v>2102.3951999999999</v>
      </c>
      <c r="G20" s="41">
        <f t="shared" si="2"/>
        <v>7883.9819999999991</v>
      </c>
      <c r="H20" s="41">
        <f>+INGENIERIA!P20</f>
        <v>0</v>
      </c>
      <c r="I20" s="41">
        <f t="shared" si="3"/>
        <v>115106.1372</v>
      </c>
      <c r="J20" s="41">
        <f t="shared" si="4"/>
        <v>18416.981951999998</v>
      </c>
      <c r="K20" s="41">
        <f t="shared" si="5"/>
        <v>133523.119152</v>
      </c>
      <c r="M20" s="49" t="s">
        <v>280</v>
      </c>
      <c r="N20" s="50" t="s">
        <v>288</v>
      </c>
    </row>
    <row r="21" spans="1:14" ht="15">
      <c r="A21" s="2" t="s">
        <v>48</v>
      </c>
      <c r="B21" s="1" t="s">
        <v>49</v>
      </c>
      <c r="C21" s="14">
        <v>7163.13</v>
      </c>
      <c r="E21" s="41">
        <f t="shared" si="0"/>
        <v>7163.13</v>
      </c>
      <c r="F21" s="41">
        <f t="shared" si="1"/>
        <v>143.26259999999999</v>
      </c>
      <c r="G21" s="41">
        <f t="shared" si="2"/>
        <v>537.23474999999996</v>
      </c>
      <c r="H21" s="41">
        <f>+INGENIERIA!P21</f>
        <v>0</v>
      </c>
      <c r="I21" s="41">
        <f t="shared" si="3"/>
        <v>7843.6273499999998</v>
      </c>
      <c r="J21" s="41">
        <f t="shared" si="4"/>
        <v>1254.980376</v>
      </c>
      <c r="K21" s="41">
        <f t="shared" si="5"/>
        <v>9098.6077260000002</v>
      </c>
      <c r="M21" s="49" t="s">
        <v>280</v>
      </c>
      <c r="N21" s="50" t="s">
        <v>289</v>
      </c>
    </row>
    <row r="22" spans="1:14" ht="15">
      <c r="A22" s="2" t="s">
        <v>50</v>
      </c>
      <c r="B22" s="1" t="s">
        <v>51</v>
      </c>
      <c r="C22" s="14">
        <v>102117.22</v>
      </c>
      <c r="E22" s="41">
        <f t="shared" si="0"/>
        <v>102117.22</v>
      </c>
      <c r="F22" s="41">
        <f t="shared" si="1"/>
        <v>2042.3444000000002</v>
      </c>
      <c r="G22" s="41">
        <f t="shared" si="2"/>
        <v>7658.7914999999994</v>
      </c>
      <c r="H22" s="41">
        <f>+INGENIERIA!P22</f>
        <v>0</v>
      </c>
      <c r="I22" s="41">
        <f t="shared" si="3"/>
        <v>111818.3559</v>
      </c>
      <c r="J22" s="41">
        <f t="shared" si="4"/>
        <v>17890.936944000001</v>
      </c>
      <c r="K22" s="41">
        <f t="shared" si="5"/>
        <v>129709.292844</v>
      </c>
      <c r="M22" s="49" t="s">
        <v>280</v>
      </c>
      <c r="N22" s="50" t="s">
        <v>290</v>
      </c>
    </row>
    <row r="23" spans="1:14" ht="15">
      <c r="A23" s="2" t="s">
        <v>52</v>
      </c>
      <c r="B23" s="1" t="s">
        <v>53</v>
      </c>
      <c r="C23" s="14">
        <v>12182</v>
      </c>
      <c r="E23" s="41">
        <f t="shared" si="0"/>
        <v>12182</v>
      </c>
      <c r="F23" s="41">
        <f t="shared" si="1"/>
        <v>243.64000000000001</v>
      </c>
      <c r="G23" s="41">
        <f t="shared" si="2"/>
        <v>913.65</v>
      </c>
      <c r="H23" s="41">
        <f>+INGENIERIA!P23</f>
        <v>0</v>
      </c>
      <c r="I23" s="41">
        <f t="shared" si="3"/>
        <v>13339.289999999999</v>
      </c>
      <c r="J23" s="41">
        <f t="shared" si="4"/>
        <v>2134.2864</v>
      </c>
      <c r="K23" s="41">
        <f t="shared" si="5"/>
        <v>15473.576399999998</v>
      </c>
      <c r="M23" s="49" t="s">
        <v>280</v>
      </c>
      <c r="N23" s="50" t="s">
        <v>291</v>
      </c>
    </row>
    <row r="24" spans="1:14" ht="15">
      <c r="A24" s="2" t="s">
        <v>54</v>
      </c>
      <c r="B24" s="1" t="s">
        <v>55</v>
      </c>
      <c r="C24" s="14">
        <v>8430.86</v>
      </c>
      <c r="E24" s="41">
        <f t="shared" si="0"/>
        <v>8430.86</v>
      </c>
      <c r="F24" s="41">
        <f t="shared" si="1"/>
        <v>168.61720000000003</v>
      </c>
      <c r="G24" s="41">
        <f t="shared" si="2"/>
        <v>632.31450000000007</v>
      </c>
      <c r="H24" s="41">
        <f>+INGENIERIA!P24</f>
        <v>0</v>
      </c>
      <c r="I24" s="41">
        <f t="shared" si="3"/>
        <v>9231.7917000000016</v>
      </c>
      <c r="J24" s="41">
        <f t="shared" si="4"/>
        <v>1477.0866720000004</v>
      </c>
      <c r="K24" s="41">
        <f t="shared" si="5"/>
        <v>10708.878372000003</v>
      </c>
      <c r="M24" s="49" t="s">
        <v>292</v>
      </c>
      <c r="N24" s="50" t="s">
        <v>293</v>
      </c>
    </row>
    <row r="25" spans="1:14" ht="15">
      <c r="A25" s="2" t="s">
        <v>56</v>
      </c>
      <c r="B25" s="1" t="s">
        <v>57</v>
      </c>
      <c r="C25" s="14">
        <v>13587.38</v>
      </c>
      <c r="E25" s="41">
        <f t="shared" si="0"/>
        <v>13587.38</v>
      </c>
      <c r="F25" s="41">
        <f t="shared" si="1"/>
        <v>271.74759999999998</v>
      </c>
      <c r="G25" s="41">
        <f t="shared" si="2"/>
        <v>1019.0534999999999</v>
      </c>
      <c r="H25" s="41">
        <f>+INGENIERIA!P25</f>
        <v>0</v>
      </c>
      <c r="I25" s="41">
        <f t="shared" si="3"/>
        <v>14878.1811</v>
      </c>
      <c r="J25" s="41">
        <f t="shared" si="4"/>
        <v>2380.5089760000001</v>
      </c>
      <c r="K25" s="41">
        <f t="shared" si="5"/>
        <v>17258.690075999999</v>
      </c>
      <c r="M25" s="49" t="s">
        <v>280</v>
      </c>
      <c r="N25" s="50" t="s">
        <v>294</v>
      </c>
    </row>
    <row r="26" spans="1:14" ht="15">
      <c r="A26" s="2" t="s">
        <v>58</v>
      </c>
      <c r="B26" s="1" t="s">
        <v>59</v>
      </c>
      <c r="C26" s="14">
        <v>2019</v>
      </c>
      <c r="E26" s="41">
        <f t="shared" si="0"/>
        <v>2019</v>
      </c>
      <c r="F26" s="41">
        <f t="shared" si="1"/>
        <v>40.380000000000003</v>
      </c>
      <c r="G26" s="41">
        <f t="shared" si="2"/>
        <v>151.42499999999998</v>
      </c>
      <c r="H26" s="41">
        <f>+INGENIERIA!P26</f>
        <v>0</v>
      </c>
      <c r="I26" s="41">
        <f t="shared" si="3"/>
        <v>2210.8050000000003</v>
      </c>
      <c r="J26" s="41">
        <f t="shared" si="4"/>
        <v>353.72880000000004</v>
      </c>
      <c r="K26" s="41">
        <f t="shared" si="5"/>
        <v>2564.5338000000002</v>
      </c>
      <c r="M26" s="49" t="s">
        <v>295</v>
      </c>
      <c r="N26" s="50" t="s">
        <v>296</v>
      </c>
    </row>
    <row r="27" spans="1:14" ht="15">
      <c r="A27" s="2" t="s">
        <v>60</v>
      </c>
      <c r="B27" s="1" t="s">
        <v>61</v>
      </c>
      <c r="C27" s="14">
        <v>2369</v>
      </c>
      <c r="E27" s="41">
        <f t="shared" si="0"/>
        <v>2369</v>
      </c>
      <c r="F27" s="41">
        <f t="shared" si="1"/>
        <v>47.38</v>
      </c>
      <c r="G27" s="41">
        <f t="shared" si="2"/>
        <v>177.67499999999998</v>
      </c>
      <c r="H27" s="41">
        <f>+INGENIERIA!P27</f>
        <v>0</v>
      </c>
      <c r="I27" s="41">
        <f t="shared" si="3"/>
        <v>2594.0550000000003</v>
      </c>
      <c r="J27" s="41">
        <f t="shared" si="4"/>
        <v>415.04880000000003</v>
      </c>
      <c r="K27" s="41">
        <f t="shared" si="5"/>
        <v>3009.1038000000003</v>
      </c>
      <c r="M27" s="49" t="s">
        <v>295</v>
      </c>
      <c r="N27" s="50" t="s">
        <v>297</v>
      </c>
    </row>
    <row r="28" spans="1:14" ht="15">
      <c r="A28" s="2" t="s">
        <v>62</v>
      </c>
      <c r="B28" s="1" t="s">
        <v>63</v>
      </c>
      <c r="C28" s="14">
        <v>2487.7600000000002</v>
      </c>
      <c r="E28" s="41">
        <f t="shared" si="0"/>
        <v>2487.7600000000002</v>
      </c>
      <c r="F28" s="41">
        <f t="shared" si="1"/>
        <v>49.755200000000002</v>
      </c>
      <c r="G28" s="41">
        <f t="shared" si="2"/>
        <v>186.58200000000002</v>
      </c>
      <c r="H28" s="41">
        <f>+INGENIERIA!P28</f>
        <v>0</v>
      </c>
      <c r="I28" s="41">
        <f t="shared" si="3"/>
        <v>2724.0972000000002</v>
      </c>
      <c r="J28" s="41">
        <f t="shared" si="4"/>
        <v>435.85555200000005</v>
      </c>
      <c r="K28" s="41">
        <f t="shared" si="5"/>
        <v>3159.9527520000001</v>
      </c>
      <c r="M28" s="49" t="s">
        <v>298</v>
      </c>
      <c r="N28" s="50" t="s">
        <v>299</v>
      </c>
    </row>
    <row r="29" spans="1:14" ht="15">
      <c r="A29" s="2" t="s">
        <v>64</v>
      </c>
      <c r="B29" s="1" t="s">
        <v>65</v>
      </c>
      <c r="C29" s="14">
        <v>4127.96</v>
      </c>
      <c r="E29" s="41">
        <f t="shared" si="0"/>
        <v>4127.96</v>
      </c>
      <c r="F29" s="41">
        <f t="shared" si="1"/>
        <v>82.559200000000004</v>
      </c>
      <c r="G29" s="41">
        <f t="shared" si="2"/>
        <v>309.59699999999998</v>
      </c>
      <c r="H29" s="41">
        <f>+INGENIERIA!P29</f>
        <v>0</v>
      </c>
      <c r="I29" s="41">
        <f t="shared" si="3"/>
        <v>4520.1161999999995</v>
      </c>
      <c r="J29" s="41">
        <f t="shared" si="4"/>
        <v>723.21859199999994</v>
      </c>
      <c r="K29" s="41">
        <f t="shared" si="5"/>
        <v>5243.3347919999997</v>
      </c>
      <c r="M29" s="49" t="s">
        <v>282</v>
      </c>
      <c r="N29" s="50" t="s">
        <v>300</v>
      </c>
    </row>
    <row r="30" spans="1:14" ht="15">
      <c r="A30" s="2" t="s">
        <v>66</v>
      </c>
      <c r="B30" s="1" t="s">
        <v>67</v>
      </c>
      <c r="C30" s="14">
        <v>2859.77</v>
      </c>
      <c r="E30" s="41">
        <f t="shared" si="0"/>
        <v>2859.77</v>
      </c>
      <c r="F30" s="41">
        <f t="shared" si="1"/>
        <v>57.195399999999999</v>
      </c>
      <c r="G30" s="41">
        <f t="shared" si="2"/>
        <v>214.48274999999998</v>
      </c>
      <c r="H30" s="41">
        <f>+INGENIERIA!P30</f>
        <v>0</v>
      </c>
      <c r="I30" s="41">
        <f t="shared" si="3"/>
        <v>3131.4481500000002</v>
      </c>
      <c r="J30" s="41">
        <f t="shared" si="4"/>
        <v>501.03170400000005</v>
      </c>
      <c r="K30" s="41">
        <f t="shared" si="5"/>
        <v>3632.4798540000002</v>
      </c>
      <c r="M30" s="49" t="s">
        <v>282</v>
      </c>
      <c r="N30" s="50" t="s">
        <v>301</v>
      </c>
    </row>
    <row r="31" spans="1:14" ht="15">
      <c r="A31" s="2" t="s">
        <v>68</v>
      </c>
      <c r="B31" s="1" t="s">
        <v>69</v>
      </c>
      <c r="C31" s="14">
        <v>56213.62</v>
      </c>
      <c r="E31" s="41">
        <f t="shared" si="0"/>
        <v>56213.62</v>
      </c>
      <c r="F31" s="41">
        <f t="shared" si="1"/>
        <v>1124.2724000000001</v>
      </c>
      <c r="G31" s="41">
        <f t="shared" si="2"/>
        <v>4216.0214999999998</v>
      </c>
      <c r="H31" s="41">
        <f>+INGENIERIA!P31</f>
        <v>0</v>
      </c>
      <c r="I31" s="41">
        <f t="shared" si="3"/>
        <v>61553.913900000007</v>
      </c>
      <c r="J31" s="41">
        <f t="shared" si="4"/>
        <v>9848.6262240000015</v>
      </c>
      <c r="K31" s="41">
        <f t="shared" si="5"/>
        <v>71402.540124000006</v>
      </c>
      <c r="M31" s="49" t="s">
        <v>280</v>
      </c>
      <c r="N31" s="50" t="s">
        <v>302</v>
      </c>
    </row>
    <row r="32" spans="1:14" ht="15">
      <c r="A32" s="2" t="s">
        <v>70</v>
      </c>
      <c r="B32" s="1" t="s">
        <v>71</v>
      </c>
      <c r="C32" s="14">
        <v>15813.41</v>
      </c>
      <c r="E32" s="41">
        <f t="shared" si="0"/>
        <v>15813.41</v>
      </c>
      <c r="F32" s="41">
        <f t="shared" si="1"/>
        <v>316.26819999999998</v>
      </c>
      <c r="G32" s="41">
        <f t="shared" si="2"/>
        <v>1186.00575</v>
      </c>
      <c r="H32" s="41">
        <f>+INGENIERIA!P32</f>
        <v>0</v>
      </c>
      <c r="I32" s="41">
        <f t="shared" si="3"/>
        <v>17315.683949999999</v>
      </c>
      <c r="J32" s="41">
        <f t="shared" si="4"/>
        <v>2770.5094319999998</v>
      </c>
      <c r="K32" s="41">
        <f t="shared" si="5"/>
        <v>20086.193381999998</v>
      </c>
      <c r="M32" s="49" t="s">
        <v>280</v>
      </c>
      <c r="N32" s="50" t="s">
        <v>303</v>
      </c>
    </row>
    <row r="33" spans="1:14" ht="15">
      <c r="A33" s="2" t="s">
        <v>72</v>
      </c>
      <c r="B33" s="1" t="s">
        <v>73</v>
      </c>
      <c r="C33" s="14">
        <v>2087.9699999999998</v>
      </c>
      <c r="E33" s="41">
        <f t="shared" si="0"/>
        <v>2087.9699999999998</v>
      </c>
      <c r="F33" s="41">
        <f t="shared" si="1"/>
        <v>41.759399999999999</v>
      </c>
      <c r="G33" s="41">
        <f t="shared" si="2"/>
        <v>156.59774999999999</v>
      </c>
      <c r="H33" s="41">
        <f>+INGENIERIA!P33</f>
        <v>0</v>
      </c>
      <c r="I33" s="41">
        <f t="shared" si="3"/>
        <v>2286.3271499999996</v>
      </c>
      <c r="J33" s="41">
        <f t="shared" si="4"/>
        <v>365.81234399999994</v>
      </c>
      <c r="K33" s="41">
        <f t="shared" si="5"/>
        <v>2652.1394939999996</v>
      </c>
      <c r="M33" s="49" t="s">
        <v>280</v>
      </c>
      <c r="N33" s="50" t="s">
        <v>304</v>
      </c>
    </row>
    <row r="34" spans="1:14" ht="15">
      <c r="A34" s="2" t="s">
        <v>74</v>
      </c>
      <c r="B34" s="1" t="s">
        <v>75</v>
      </c>
      <c r="C34" s="14">
        <v>6344.46</v>
      </c>
      <c r="E34" s="41">
        <f t="shared" si="0"/>
        <v>6344.46</v>
      </c>
      <c r="F34" s="41">
        <f t="shared" si="1"/>
        <v>126.8892</v>
      </c>
      <c r="G34" s="41">
        <f t="shared" si="2"/>
        <v>475.83449999999999</v>
      </c>
      <c r="H34" s="41">
        <f>+INGENIERIA!P34</f>
        <v>0</v>
      </c>
      <c r="I34" s="41">
        <f t="shared" si="3"/>
        <v>6947.1836999999996</v>
      </c>
      <c r="J34" s="41">
        <f t="shared" si="4"/>
        <v>1111.5493919999999</v>
      </c>
      <c r="K34" s="41">
        <f t="shared" si="5"/>
        <v>8058.7330919999995</v>
      </c>
      <c r="M34" s="49" t="s">
        <v>280</v>
      </c>
      <c r="N34" s="50" t="s">
        <v>305</v>
      </c>
    </row>
    <row r="35" spans="1:14" ht="15">
      <c r="A35" s="2" t="s">
        <v>76</v>
      </c>
      <c r="B35" s="1" t="s">
        <v>77</v>
      </c>
      <c r="C35" s="14">
        <v>3903.2</v>
      </c>
      <c r="E35" s="41">
        <f t="shared" si="0"/>
        <v>3903.2</v>
      </c>
      <c r="F35" s="41">
        <f t="shared" si="1"/>
        <v>78.063999999999993</v>
      </c>
      <c r="G35" s="41">
        <f t="shared" si="2"/>
        <v>292.73999999999995</v>
      </c>
      <c r="H35" s="41">
        <f>+INGENIERIA!P35</f>
        <v>0</v>
      </c>
      <c r="I35" s="41">
        <f t="shared" si="3"/>
        <v>4274.0039999999999</v>
      </c>
      <c r="J35" s="41">
        <f t="shared" si="4"/>
        <v>683.84064000000001</v>
      </c>
      <c r="K35" s="41">
        <f t="shared" si="5"/>
        <v>4957.8446400000003</v>
      </c>
      <c r="M35" s="49" t="s">
        <v>292</v>
      </c>
      <c r="N35" s="50" t="s">
        <v>306</v>
      </c>
    </row>
    <row r="36" spans="1:14" ht="15">
      <c r="A36" s="2" t="s">
        <v>78</v>
      </c>
      <c r="B36" s="1" t="s">
        <v>79</v>
      </c>
      <c r="C36" s="14">
        <v>2550</v>
      </c>
      <c r="E36" s="41">
        <f t="shared" si="0"/>
        <v>2550</v>
      </c>
      <c r="F36" s="41">
        <f t="shared" si="1"/>
        <v>51</v>
      </c>
      <c r="G36" s="41">
        <f t="shared" si="2"/>
        <v>191.25</v>
      </c>
      <c r="H36" s="41">
        <f>+INGENIERIA!P36</f>
        <v>0</v>
      </c>
      <c r="I36" s="41">
        <f t="shared" si="3"/>
        <v>2792.25</v>
      </c>
      <c r="J36" s="41">
        <f t="shared" si="4"/>
        <v>446.76</v>
      </c>
      <c r="K36" s="41">
        <f t="shared" si="5"/>
        <v>3239.01</v>
      </c>
      <c r="M36" s="49" t="s">
        <v>280</v>
      </c>
      <c r="N36" s="50" t="s">
        <v>307</v>
      </c>
    </row>
    <row r="37" spans="1:14" ht="15">
      <c r="A37" s="2" t="s">
        <v>80</v>
      </c>
      <c r="B37" s="1" t="s">
        <v>81</v>
      </c>
      <c r="C37" s="14">
        <v>8525.83</v>
      </c>
      <c r="E37" s="41">
        <f t="shared" si="0"/>
        <v>8525.83</v>
      </c>
      <c r="F37" s="41">
        <f t="shared" si="1"/>
        <v>170.51660000000001</v>
      </c>
      <c r="G37" s="41">
        <f t="shared" si="2"/>
        <v>639.43724999999995</v>
      </c>
      <c r="H37" s="41">
        <f>+INGENIERIA!P37</f>
        <v>0</v>
      </c>
      <c r="I37" s="41">
        <f t="shared" si="3"/>
        <v>9335.7838499999998</v>
      </c>
      <c r="J37" s="41">
        <f t="shared" si="4"/>
        <v>1493.725416</v>
      </c>
      <c r="K37" s="41">
        <f t="shared" si="5"/>
        <v>10829.509265999999</v>
      </c>
      <c r="M37" s="49" t="s">
        <v>280</v>
      </c>
      <c r="N37" s="50" t="s">
        <v>308</v>
      </c>
    </row>
    <row r="38" spans="1:14" ht="15">
      <c r="A38" s="2" t="s">
        <v>82</v>
      </c>
      <c r="B38" s="1" t="s">
        <v>83</v>
      </c>
      <c r="C38" s="14">
        <v>1916.62</v>
      </c>
      <c r="E38" s="41">
        <f t="shared" si="0"/>
        <v>1916.62</v>
      </c>
      <c r="F38" s="41">
        <f t="shared" si="1"/>
        <v>38.3324</v>
      </c>
      <c r="G38" s="41">
        <f t="shared" si="2"/>
        <v>143.7465</v>
      </c>
      <c r="H38" s="41">
        <f>+INGENIERIA!P38</f>
        <v>0</v>
      </c>
      <c r="I38" s="41">
        <f t="shared" si="3"/>
        <v>2098.6988999999999</v>
      </c>
      <c r="J38" s="41">
        <f t="shared" si="4"/>
        <v>335.79182399999996</v>
      </c>
      <c r="K38" s="41">
        <f t="shared" si="5"/>
        <v>2434.4907239999998</v>
      </c>
      <c r="M38" s="49" t="s">
        <v>309</v>
      </c>
      <c r="N38" s="50" t="s">
        <v>310</v>
      </c>
    </row>
    <row r="39" spans="1:14" ht="15">
      <c r="A39" s="2" t="s">
        <v>84</v>
      </c>
      <c r="B39" s="1" t="s">
        <v>85</v>
      </c>
      <c r="C39" s="14">
        <v>3072.61</v>
      </c>
      <c r="E39" s="41">
        <f t="shared" si="0"/>
        <v>3072.61</v>
      </c>
      <c r="F39" s="41">
        <f t="shared" si="1"/>
        <v>61.452200000000005</v>
      </c>
      <c r="G39" s="41">
        <f t="shared" si="2"/>
        <v>230.44575</v>
      </c>
      <c r="H39" s="41">
        <f>+INGENIERIA!P39</f>
        <v>0</v>
      </c>
      <c r="I39" s="41">
        <f t="shared" si="3"/>
        <v>3364.5079500000002</v>
      </c>
      <c r="J39" s="41">
        <f t="shared" si="4"/>
        <v>538.32127200000002</v>
      </c>
      <c r="K39" s="41">
        <f t="shared" si="5"/>
        <v>3902.8292220000003</v>
      </c>
      <c r="M39" s="49" t="s">
        <v>280</v>
      </c>
      <c r="N39" s="50" t="s">
        <v>311</v>
      </c>
    </row>
    <row r="40" spans="1:14" ht="15">
      <c r="A40" s="2" t="s">
        <v>86</v>
      </c>
      <c r="B40" s="1" t="s">
        <v>87</v>
      </c>
      <c r="C40" s="14">
        <v>14407.16</v>
      </c>
      <c r="E40" s="41">
        <f t="shared" si="0"/>
        <v>14407.16</v>
      </c>
      <c r="F40" s="41">
        <f t="shared" si="1"/>
        <v>288.14319999999998</v>
      </c>
      <c r="G40" s="41">
        <f t="shared" si="2"/>
        <v>1080.537</v>
      </c>
      <c r="H40" s="41">
        <f>+INGENIERIA!P40</f>
        <v>0</v>
      </c>
      <c r="I40" s="41">
        <f t="shared" si="3"/>
        <v>15775.840200000001</v>
      </c>
      <c r="J40" s="41">
        <f t="shared" si="4"/>
        <v>2524.1344320000003</v>
      </c>
      <c r="K40" s="41">
        <f t="shared" si="5"/>
        <v>18299.974632000001</v>
      </c>
      <c r="M40" s="49" t="s">
        <v>280</v>
      </c>
      <c r="N40" s="50" t="s">
        <v>312</v>
      </c>
    </row>
    <row r="41" spans="1:14" ht="15">
      <c r="A41" s="2" t="s">
        <v>88</v>
      </c>
      <c r="B41" s="1" t="s">
        <v>89</v>
      </c>
      <c r="C41" s="14">
        <v>6102.41</v>
      </c>
      <c r="E41" s="41">
        <f t="shared" si="0"/>
        <v>6102.41</v>
      </c>
      <c r="F41" s="41">
        <f t="shared" si="1"/>
        <v>122.04819999999999</v>
      </c>
      <c r="G41" s="41">
        <f t="shared" si="2"/>
        <v>457.68074999999999</v>
      </c>
      <c r="H41" s="41">
        <f>+INGENIERIA!P41</f>
        <v>0</v>
      </c>
      <c r="I41" s="41">
        <f t="shared" si="3"/>
        <v>6682.1389500000005</v>
      </c>
      <c r="J41" s="41">
        <f t="shared" si="4"/>
        <v>1069.1422320000001</v>
      </c>
      <c r="K41" s="41">
        <f t="shared" si="5"/>
        <v>7751.2811820000006</v>
      </c>
      <c r="M41" s="49" t="s">
        <v>298</v>
      </c>
      <c r="N41" s="50" t="s">
        <v>313</v>
      </c>
    </row>
    <row r="42" spans="1:14" ht="15">
      <c r="A42" s="2" t="s">
        <v>90</v>
      </c>
      <c r="B42" s="1" t="s">
        <v>91</v>
      </c>
      <c r="C42" s="14">
        <v>25960.74</v>
      </c>
      <c r="E42" s="41">
        <f t="shared" si="0"/>
        <v>25960.74</v>
      </c>
      <c r="F42" s="41">
        <f t="shared" si="1"/>
        <v>519.21480000000008</v>
      </c>
      <c r="G42" s="41">
        <f t="shared" si="2"/>
        <v>1947.0554999999999</v>
      </c>
      <c r="H42" s="41">
        <f>+INGENIERIA!P42</f>
        <v>0</v>
      </c>
      <c r="I42" s="41">
        <f t="shared" si="3"/>
        <v>28427.010300000002</v>
      </c>
      <c r="J42" s="41">
        <f t="shared" si="4"/>
        <v>4548.3216480000001</v>
      </c>
      <c r="K42" s="41">
        <f t="shared" si="5"/>
        <v>32975.331947999999</v>
      </c>
      <c r="M42" s="49" t="s">
        <v>280</v>
      </c>
      <c r="N42" s="50" t="s">
        <v>314</v>
      </c>
    </row>
    <row r="43" spans="1:14" ht="15">
      <c r="A43" s="2" t="s">
        <v>92</v>
      </c>
      <c r="B43" s="1" t="s">
        <v>93</v>
      </c>
      <c r="C43" s="14">
        <v>4146.6899999999996</v>
      </c>
      <c r="E43" s="41">
        <f t="shared" si="0"/>
        <v>4146.6899999999996</v>
      </c>
      <c r="F43" s="41">
        <f t="shared" si="1"/>
        <v>82.933799999999991</v>
      </c>
      <c r="G43" s="41">
        <f t="shared" si="2"/>
        <v>311.00174999999996</v>
      </c>
      <c r="H43" s="41">
        <f>+INGENIERIA!P43</f>
        <v>0</v>
      </c>
      <c r="I43" s="41">
        <f t="shared" si="3"/>
        <v>4540.6255499999997</v>
      </c>
      <c r="J43" s="41">
        <f t="shared" si="4"/>
        <v>726.50008800000001</v>
      </c>
      <c r="K43" s="41">
        <f t="shared" si="5"/>
        <v>5267.1256379999995</v>
      </c>
      <c r="M43" s="49" t="s">
        <v>292</v>
      </c>
      <c r="N43" s="50" t="s">
        <v>315</v>
      </c>
    </row>
    <row r="44" spans="1:14" ht="15">
      <c r="A44" s="2" t="s">
        <v>94</v>
      </c>
      <c r="B44" s="1" t="s">
        <v>95</v>
      </c>
      <c r="C44" s="14">
        <v>18932.34</v>
      </c>
      <c r="E44" s="41">
        <f t="shared" si="0"/>
        <v>18932.34</v>
      </c>
      <c r="F44" s="41">
        <f t="shared" si="1"/>
        <v>378.64679999999998</v>
      </c>
      <c r="G44" s="41">
        <f t="shared" si="2"/>
        <v>1419.9255000000001</v>
      </c>
      <c r="H44" s="41">
        <f>+INGENIERIA!P44</f>
        <v>0</v>
      </c>
      <c r="I44" s="41">
        <f t="shared" si="3"/>
        <v>20730.9123</v>
      </c>
      <c r="J44" s="41">
        <f t="shared" si="4"/>
        <v>3316.945968</v>
      </c>
      <c r="K44" s="41">
        <f t="shared" si="5"/>
        <v>24047.858268</v>
      </c>
      <c r="M44" s="49" t="s">
        <v>280</v>
      </c>
      <c r="N44" s="50" t="s">
        <v>316</v>
      </c>
    </row>
    <row r="45" spans="1:14" ht="15">
      <c r="A45" s="2" t="s">
        <v>96</v>
      </c>
      <c r="B45" s="1" t="s">
        <v>97</v>
      </c>
      <c r="C45" s="14">
        <v>31328.69</v>
      </c>
      <c r="E45" s="41">
        <f t="shared" si="0"/>
        <v>31328.69</v>
      </c>
      <c r="F45" s="41">
        <f t="shared" si="1"/>
        <v>626.57380000000001</v>
      </c>
      <c r="G45" s="41">
        <f t="shared" si="2"/>
        <v>2349.65175</v>
      </c>
      <c r="H45" s="41">
        <f>+INGENIERIA!P45</f>
        <v>0</v>
      </c>
      <c r="I45" s="41">
        <f t="shared" si="3"/>
        <v>34304.915549999998</v>
      </c>
      <c r="J45" s="41">
        <f t="shared" si="4"/>
        <v>5488.7864879999997</v>
      </c>
      <c r="K45" s="41">
        <f t="shared" si="5"/>
        <v>39793.702037999996</v>
      </c>
      <c r="M45" s="49" t="s">
        <v>292</v>
      </c>
      <c r="N45" s="50" t="s">
        <v>317</v>
      </c>
    </row>
    <row r="46" spans="1:14" ht="15">
      <c r="A46" s="2" t="s">
        <v>98</v>
      </c>
      <c r="B46" s="1" t="s">
        <v>99</v>
      </c>
      <c r="C46" s="14">
        <v>8476.27</v>
      </c>
      <c r="E46" s="41">
        <f t="shared" si="0"/>
        <v>8476.27</v>
      </c>
      <c r="F46" s="41">
        <f t="shared" si="1"/>
        <v>169.52540000000002</v>
      </c>
      <c r="G46" s="41">
        <f t="shared" si="2"/>
        <v>635.72024999999996</v>
      </c>
      <c r="H46" s="41">
        <f>+INGENIERIA!P46</f>
        <v>0</v>
      </c>
      <c r="I46" s="41">
        <f t="shared" si="3"/>
        <v>9281.5156500000012</v>
      </c>
      <c r="J46" s="41">
        <f t="shared" si="4"/>
        <v>1485.0425040000002</v>
      </c>
      <c r="K46" s="41">
        <f t="shared" si="5"/>
        <v>10766.558154000002</v>
      </c>
      <c r="M46" s="49" t="s">
        <v>280</v>
      </c>
      <c r="N46" s="50" t="s">
        <v>318</v>
      </c>
    </row>
    <row r="47" spans="1:14" ht="15">
      <c r="A47" s="2" t="s">
        <v>100</v>
      </c>
      <c r="B47" s="1" t="s">
        <v>101</v>
      </c>
      <c r="C47" s="14">
        <v>1026.69</v>
      </c>
      <c r="E47" s="41">
        <f t="shared" si="0"/>
        <v>1026.69</v>
      </c>
      <c r="F47" s="41">
        <f t="shared" si="1"/>
        <v>20.533800000000003</v>
      </c>
      <c r="G47" s="41">
        <f t="shared" si="2"/>
        <v>77.001750000000001</v>
      </c>
      <c r="H47" s="41">
        <f>+INGENIERIA!P47</f>
        <v>0</v>
      </c>
      <c r="I47" s="41">
        <f t="shared" si="3"/>
        <v>1124.2255499999999</v>
      </c>
      <c r="J47" s="41">
        <f t="shared" si="4"/>
        <v>179.87608799999998</v>
      </c>
      <c r="K47" s="41">
        <f t="shared" si="5"/>
        <v>1304.1016379999999</v>
      </c>
      <c r="M47" s="49" t="s">
        <v>280</v>
      </c>
      <c r="N47" s="50" t="s">
        <v>319</v>
      </c>
    </row>
    <row r="48" spans="1:14" ht="15">
      <c r="A48" s="2" t="s">
        <v>102</v>
      </c>
      <c r="B48" s="1" t="s">
        <v>103</v>
      </c>
      <c r="C48" s="14">
        <v>7553.23</v>
      </c>
      <c r="E48" s="41">
        <f t="shared" si="0"/>
        <v>7553.23</v>
      </c>
      <c r="F48" s="41">
        <f t="shared" si="1"/>
        <v>151.06459999999998</v>
      </c>
      <c r="G48" s="41">
        <f t="shared" si="2"/>
        <v>566.4922499999999</v>
      </c>
      <c r="H48" s="41">
        <f>+INGENIERIA!P48</f>
        <v>0</v>
      </c>
      <c r="I48" s="41">
        <f t="shared" si="3"/>
        <v>8270.7868499999986</v>
      </c>
      <c r="J48" s="41">
        <f t="shared" si="4"/>
        <v>1323.3258959999998</v>
      </c>
      <c r="K48" s="41">
        <f t="shared" si="5"/>
        <v>9594.1127459999989</v>
      </c>
      <c r="M48" s="49" t="s">
        <v>280</v>
      </c>
      <c r="N48" s="50" t="s">
        <v>320</v>
      </c>
    </row>
    <row r="49" spans="1:14" ht="15">
      <c r="A49" s="2" t="s">
        <v>104</v>
      </c>
      <c r="B49" s="1" t="s">
        <v>105</v>
      </c>
      <c r="C49" s="14">
        <v>1026.69</v>
      </c>
      <c r="E49" s="41">
        <f t="shared" si="0"/>
        <v>1026.69</v>
      </c>
      <c r="F49" s="41">
        <f t="shared" si="1"/>
        <v>20.533800000000003</v>
      </c>
      <c r="G49" s="41">
        <f t="shared" si="2"/>
        <v>77.001750000000001</v>
      </c>
      <c r="H49" s="41">
        <f>+INGENIERIA!P49</f>
        <v>0</v>
      </c>
      <c r="I49" s="41">
        <f t="shared" si="3"/>
        <v>1124.2255499999999</v>
      </c>
      <c r="J49" s="41">
        <f t="shared" si="4"/>
        <v>179.87608799999998</v>
      </c>
      <c r="K49" s="41">
        <f t="shared" si="5"/>
        <v>1304.1016379999999</v>
      </c>
      <c r="M49" s="49" t="s">
        <v>280</v>
      </c>
      <c r="N49" s="50" t="s">
        <v>321</v>
      </c>
    </row>
    <row r="50" spans="1:14" ht="15">
      <c r="A50" s="2" t="s">
        <v>106</v>
      </c>
      <c r="B50" s="1" t="s">
        <v>107</v>
      </c>
      <c r="C50" s="14">
        <v>23919.75</v>
      </c>
      <c r="E50" s="41">
        <f t="shared" si="0"/>
        <v>23919.75</v>
      </c>
      <c r="F50" s="41">
        <f t="shared" si="1"/>
        <v>478.39499999999998</v>
      </c>
      <c r="G50" s="41">
        <f t="shared" si="2"/>
        <v>1793.98125</v>
      </c>
      <c r="H50" s="41">
        <f>+INGENIERIA!P50</f>
        <v>0</v>
      </c>
      <c r="I50" s="41">
        <f t="shared" si="3"/>
        <v>26192.126250000001</v>
      </c>
      <c r="J50" s="41">
        <f t="shared" si="4"/>
        <v>4190.7402000000002</v>
      </c>
      <c r="K50" s="41">
        <f t="shared" si="5"/>
        <v>30382.866450000001</v>
      </c>
      <c r="M50" s="49" t="s">
        <v>280</v>
      </c>
      <c r="N50" s="50" t="s">
        <v>322</v>
      </c>
    </row>
    <row r="51" spans="1:14" ht="15">
      <c r="A51" s="2" t="s">
        <v>108</v>
      </c>
      <c r="B51" s="1" t="s">
        <v>109</v>
      </c>
      <c r="C51" s="14">
        <v>2019</v>
      </c>
      <c r="E51" s="41">
        <f t="shared" si="0"/>
        <v>2019</v>
      </c>
      <c r="F51" s="41">
        <f t="shared" si="1"/>
        <v>40.380000000000003</v>
      </c>
      <c r="G51" s="41">
        <f t="shared" si="2"/>
        <v>151.42499999999998</v>
      </c>
      <c r="H51" s="41">
        <f>+INGENIERIA!P51</f>
        <v>0</v>
      </c>
      <c r="I51" s="41">
        <f t="shared" si="3"/>
        <v>2210.8050000000003</v>
      </c>
      <c r="J51" s="41">
        <f t="shared" si="4"/>
        <v>353.72880000000004</v>
      </c>
      <c r="K51" s="41">
        <f t="shared" si="5"/>
        <v>2564.5338000000002</v>
      </c>
      <c r="M51" s="49" t="s">
        <v>280</v>
      </c>
      <c r="N51" s="50" t="s">
        <v>323</v>
      </c>
    </row>
    <row r="52" spans="1:14" ht="15">
      <c r="A52" s="2" t="s">
        <v>110</v>
      </c>
      <c r="B52" s="1" t="s">
        <v>111</v>
      </c>
      <c r="C52" s="14">
        <v>3693.93</v>
      </c>
      <c r="E52" s="41">
        <f t="shared" si="0"/>
        <v>3693.93</v>
      </c>
      <c r="F52" s="41">
        <f t="shared" si="1"/>
        <v>73.878599999999992</v>
      </c>
      <c r="G52" s="41">
        <f t="shared" si="2"/>
        <v>277.04474999999996</v>
      </c>
      <c r="H52" s="41">
        <f>+INGENIERIA!P52</f>
        <v>0</v>
      </c>
      <c r="I52" s="41">
        <f t="shared" si="3"/>
        <v>4044.8533499999999</v>
      </c>
      <c r="J52" s="41">
        <f t="shared" si="4"/>
        <v>647.17653599999994</v>
      </c>
      <c r="K52" s="41">
        <f t="shared" si="5"/>
        <v>4692.0298860000003</v>
      </c>
      <c r="M52" s="49" t="s">
        <v>280</v>
      </c>
      <c r="N52" s="50" t="s">
        <v>324</v>
      </c>
    </row>
    <row r="53" spans="1:14" ht="15">
      <c r="A53" s="2" t="s">
        <v>112</v>
      </c>
      <c r="B53" s="1" t="s">
        <v>113</v>
      </c>
      <c r="C53" s="14">
        <v>19365.09</v>
      </c>
      <c r="E53" s="41">
        <f t="shared" si="0"/>
        <v>19365.09</v>
      </c>
      <c r="F53" s="41">
        <f t="shared" si="1"/>
        <v>387.30180000000001</v>
      </c>
      <c r="G53" s="41">
        <f t="shared" si="2"/>
        <v>1452.38175</v>
      </c>
      <c r="H53" s="41">
        <f>+INGENIERIA!P53</f>
        <v>0</v>
      </c>
      <c r="I53" s="41">
        <f t="shared" si="3"/>
        <v>21204.773550000002</v>
      </c>
      <c r="J53" s="41">
        <f t="shared" si="4"/>
        <v>3392.7637680000003</v>
      </c>
      <c r="K53" s="41">
        <f t="shared" si="5"/>
        <v>24597.537318000002</v>
      </c>
      <c r="M53" s="49" t="s">
        <v>292</v>
      </c>
      <c r="N53" s="50" t="s">
        <v>325</v>
      </c>
    </row>
    <row r="54" spans="1:14" ht="15">
      <c r="A54" s="2" t="s">
        <v>114</v>
      </c>
      <c r="B54" s="1" t="s">
        <v>115</v>
      </c>
      <c r="C54" s="14">
        <v>2709.24</v>
      </c>
      <c r="E54" s="41">
        <f t="shared" si="0"/>
        <v>2709.24</v>
      </c>
      <c r="F54" s="41">
        <f t="shared" si="1"/>
        <v>54.184799999999996</v>
      </c>
      <c r="G54" s="41">
        <f t="shared" si="2"/>
        <v>203.19299999999998</v>
      </c>
      <c r="H54" s="41">
        <f>+INGENIERIA!P54</f>
        <v>0</v>
      </c>
      <c r="I54" s="41">
        <f t="shared" si="3"/>
        <v>2966.6178</v>
      </c>
      <c r="J54" s="41">
        <f t="shared" si="4"/>
        <v>474.65884800000003</v>
      </c>
      <c r="K54" s="41">
        <f t="shared" si="5"/>
        <v>3441.276648</v>
      </c>
      <c r="M54" s="49" t="s">
        <v>280</v>
      </c>
      <c r="N54" s="50" t="s">
        <v>326</v>
      </c>
    </row>
    <row r="55" spans="1:14" ht="15">
      <c r="A55" s="2" t="s">
        <v>116</v>
      </c>
      <c r="B55" s="1" t="s">
        <v>117</v>
      </c>
      <c r="C55" s="14">
        <v>2405.71</v>
      </c>
      <c r="E55" s="41">
        <f t="shared" si="0"/>
        <v>2405.71</v>
      </c>
      <c r="F55" s="41">
        <f t="shared" si="1"/>
        <v>48.114200000000004</v>
      </c>
      <c r="G55" s="41">
        <f t="shared" si="2"/>
        <v>180.42824999999999</v>
      </c>
      <c r="H55" s="41">
        <f>+INGENIERIA!P55</f>
        <v>0</v>
      </c>
      <c r="I55" s="41">
        <f t="shared" si="3"/>
        <v>2634.25245</v>
      </c>
      <c r="J55" s="41">
        <f t="shared" si="4"/>
        <v>421.48039199999999</v>
      </c>
      <c r="K55" s="41">
        <f t="shared" si="5"/>
        <v>3055.7328419999999</v>
      </c>
      <c r="M55" s="49" t="s">
        <v>280</v>
      </c>
      <c r="N55" s="50" t="s">
        <v>327</v>
      </c>
    </row>
    <row r="56" spans="1:14" ht="15">
      <c r="A56" s="2" t="s">
        <v>118</v>
      </c>
      <c r="B56" s="1" t="s">
        <v>119</v>
      </c>
      <c r="C56" s="14">
        <v>3938.15</v>
      </c>
      <c r="E56" s="41">
        <f t="shared" si="0"/>
        <v>3938.15</v>
      </c>
      <c r="F56" s="41">
        <f t="shared" si="1"/>
        <v>78.763000000000005</v>
      </c>
      <c r="G56" s="41">
        <f t="shared" si="2"/>
        <v>295.36124999999998</v>
      </c>
      <c r="H56" s="41">
        <f>+INGENIERIA!P56</f>
        <v>0</v>
      </c>
      <c r="I56" s="41">
        <f t="shared" si="3"/>
        <v>4312.2742500000004</v>
      </c>
      <c r="J56" s="41">
        <f t="shared" si="4"/>
        <v>689.96388000000013</v>
      </c>
      <c r="K56" s="41">
        <f t="shared" si="5"/>
        <v>5002.2381300000006</v>
      </c>
      <c r="M56" s="49" t="s">
        <v>282</v>
      </c>
      <c r="N56" s="50" t="s">
        <v>328</v>
      </c>
    </row>
    <row r="57" spans="1:14" ht="15">
      <c r="A57" s="2" t="s">
        <v>120</v>
      </c>
      <c r="B57" s="1" t="s">
        <v>121</v>
      </c>
      <c r="C57" s="14">
        <v>9247.84</v>
      </c>
      <c r="E57" s="41">
        <f t="shared" si="0"/>
        <v>9247.84</v>
      </c>
      <c r="F57" s="41">
        <f t="shared" si="1"/>
        <v>184.95680000000002</v>
      </c>
      <c r="G57" s="41">
        <f t="shared" si="2"/>
        <v>693.58799999999997</v>
      </c>
      <c r="H57" s="41">
        <f>+INGENIERIA!P57</f>
        <v>0</v>
      </c>
      <c r="I57" s="41">
        <f t="shared" si="3"/>
        <v>10126.3848</v>
      </c>
      <c r="J57" s="41">
        <f t="shared" si="4"/>
        <v>1620.2215679999999</v>
      </c>
      <c r="K57" s="41">
        <f t="shared" si="5"/>
        <v>11746.606368000001</v>
      </c>
      <c r="M57" s="49" t="s">
        <v>280</v>
      </c>
      <c r="N57" s="50" t="s">
        <v>329</v>
      </c>
    </row>
    <row r="58" spans="1:14" ht="15">
      <c r="A58" s="2" t="s">
        <v>122</v>
      </c>
      <c r="B58" s="1" t="s">
        <v>123</v>
      </c>
      <c r="C58" s="14">
        <v>3764.6</v>
      </c>
      <c r="E58" s="41">
        <f t="shared" si="0"/>
        <v>3764.6</v>
      </c>
      <c r="F58" s="41">
        <f t="shared" si="1"/>
        <v>75.292000000000002</v>
      </c>
      <c r="G58" s="41">
        <f t="shared" si="2"/>
        <v>282.34499999999997</v>
      </c>
      <c r="H58" s="41">
        <f>+INGENIERIA!P58</f>
        <v>0</v>
      </c>
      <c r="I58" s="41">
        <f t="shared" si="3"/>
        <v>4122.2370000000001</v>
      </c>
      <c r="J58" s="41">
        <f t="shared" si="4"/>
        <v>659.55792000000008</v>
      </c>
      <c r="K58" s="41">
        <f t="shared" si="5"/>
        <v>4781.7949200000003</v>
      </c>
      <c r="M58" s="49" t="s">
        <v>280</v>
      </c>
      <c r="N58" s="50" t="s">
        <v>330</v>
      </c>
    </row>
    <row r="59" spans="1:14" ht="15">
      <c r="A59" s="2" t="s">
        <v>124</v>
      </c>
      <c r="B59" s="1" t="s">
        <v>125</v>
      </c>
      <c r="C59" s="14">
        <v>9980.98</v>
      </c>
      <c r="E59" s="41">
        <f t="shared" si="0"/>
        <v>9980.98</v>
      </c>
      <c r="F59" s="41">
        <f t="shared" si="1"/>
        <v>199.61959999999999</v>
      </c>
      <c r="G59" s="41">
        <f t="shared" si="2"/>
        <v>748.57349999999997</v>
      </c>
      <c r="H59" s="41">
        <f>+INGENIERIA!P59</f>
        <v>0</v>
      </c>
      <c r="I59" s="41">
        <f t="shared" si="3"/>
        <v>10929.1731</v>
      </c>
      <c r="J59" s="41">
        <f t="shared" si="4"/>
        <v>1748.667696</v>
      </c>
      <c r="K59" s="41">
        <f t="shared" si="5"/>
        <v>12677.840796</v>
      </c>
      <c r="M59" s="49" t="s">
        <v>280</v>
      </c>
      <c r="N59" s="50" t="s">
        <v>331</v>
      </c>
    </row>
    <row r="60" spans="1:14" ht="15">
      <c r="A60" s="2" t="s">
        <v>126</v>
      </c>
      <c r="B60" s="1" t="s">
        <v>127</v>
      </c>
      <c r="C60" s="14">
        <v>1969</v>
      </c>
      <c r="E60" s="41">
        <f t="shared" si="0"/>
        <v>1969</v>
      </c>
      <c r="F60" s="41">
        <f t="shared" si="1"/>
        <v>39.380000000000003</v>
      </c>
      <c r="G60" s="41">
        <f t="shared" si="2"/>
        <v>147.67499999999998</v>
      </c>
      <c r="H60" s="41">
        <f>+INGENIERIA!P60</f>
        <v>0</v>
      </c>
      <c r="I60" s="41">
        <f t="shared" si="3"/>
        <v>2156.0550000000003</v>
      </c>
      <c r="J60" s="41">
        <f t="shared" si="4"/>
        <v>344.96880000000004</v>
      </c>
      <c r="K60" s="41">
        <f t="shared" si="5"/>
        <v>2501.0238000000004</v>
      </c>
      <c r="M60" s="49" t="s">
        <v>282</v>
      </c>
      <c r="N60" s="50" t="s">
        <v>332</v>
      </c>
    </row>
    <row r="61" spans="1:14" ht="15">
      <c r="A61" s="2" t="s">
        <v>128</v>
      </c>
      <c r="B61" s="1" t="s">
        <v>129</v>
      </c>
      <c r="C61" s="14">
        <v>4057.08</v>
      </c>
      <c r="E61" s="41">
        <f t="shared" si="0"/>
        <v>4057.08</v>
      </c>
      <c r="F61" s="41">
        <f t="shared" si="1"/>
        <v>81.141599999999997</v>
      </c>
      <c r="G61" s="41">
        <f t="shared" si="2"/>
        <v>304.28100000000001</v>
      </c>
      <c r="H61" s="41">
        <f>+INGENIERIA!P61</f>
        <v>0</v>
      </c>
      <c r="I61" s="41">
        <f t="shared" si="3"/>
        <v>4442.5025999999998</v>
      </c>
      <c r="J61" s="41">
        <f t="shared" si="4"/>
        <v>710.80041599999993</v>
      </c>
      <c r="K61" s="41">
        <f t="shared" si="5"/>
        <v>5153.3030159999998</v>
      </c>
      <c r="M61" s="49" t="s">
        <v>282</v>
      </c>
      <c r="N61" s="50" t="s">
        <v>333</v>
      </c>
    </row>
    <row r="62" spans="1:14" ht="15">
      <c r="A62" s="2" t="s">
        <v>130</v>
      </c>
      <c r="B62" s="1" t="s">
        <v>131</v>
      </c>
      <c r="C62" s="14">
        <v>5129.93</v>
      </c>
      <c r="E62" s="41">
        <f t="shared" si="0"/>
        <v>5129.93</v>
      </c>
      <c r="F62" s="41">
        <f t="shared" si="1"/>
        <v>102.5986</v>
      </c>
      <c r="G62" s="41">
        <f t="shared" si="2"/>
        <v>384.74475000000001</v>
      </c>
      <c r="H62" s="41">
        <f>+INGENIERIA!P62</f>
        <v>0</v>
      </c>
      <c r="I62" s="41">
        <f t="shared" si="3"/>
        <v>5617.2733500000004</v>
      </c>
      <c r="J62" s="41">
        <f t="shared" si="4"/>
        <v>898.76373600000011</v>
      </c>
      <c r="K62" s="41">
        <f t="shared" si="5"/>
        <v>6516.0370860000003</v>
      </c>
      <c r="M62" s="49" t="s">
        <v>282</v>
      </c>
      <c r="N62" s="50" t="s">
        <v>334</v>
      </c>
    </row>
    <row r="63" spans="1:14" ht="15">
      <c r="A63" s="2" t="s">
        <v>132</v>
      </c>
      <c r="B63" s="1" t="s">
        <v>133</v>
      </c>
      <c r="C63" s="14">
        <v>1026.69</v>
      </c>
      <c r="E63" s="41">
        <f t="shared" si="0"/>
        <v>1026.69</v>
      </c>
      <c r="F63" s="41">
        <f t="shared" si="1"/>
        <v>20.533800000000003</v>
      </c>
      <c r="G63" s="41">
        <f t="shared" si="2"/>
        <v>77.001750000000001</v>
      </c>
      <c r="H63" s="41">
        <f>+INGENIERIA!P63</f>
        <v>0</v>
      </c>
      <c r="I63" s="41">
        <f t="shared" si="3"/>
        <v>1124.2255499999999</v>
      </c>
      <c r="J63" s="41">
        <f t="shared" si="4"/>
        <v>179.87608799999998</v>
      </c>
      <c r="K63" s="41">
        <f t="shared" si="5"/>
        <v>1304.1016379999999</v>
      </c>
      <c r="M63" s="49" t="s">
        <v>280</v>
      </c>
      <c r="N63" s="50" t="s">
        <v>335</v>
      </c>
    </row>
    <row r="64" spans="1:14" ht="15">
      <c r="A64" s="2" t="s">
        <v>134</v>
      </c>
      <c r="B64" s="1" t="s">
        <v>135</v>
      </c>
      <c r="C64" s="14">
        <v>1500.03</v>
      </c>
      <c r="E64" s="41">
        <f t="shared" si="0"/>
        <v>1500.03</v>
      </c>
      <c r="F64" s="41">
        <f t="shared" si="1"/>
        <v>30.000599999999999</v>
      </c>
      <c r="G64" s="41">
        <f t="shared" si="2"/>
        <v>112.50224999999999</v>
      </c>
      <c r="H64" s="41">
        <f>+INGENIERIA!P64</f>
        <v>0</v>
      </c>
      <c r="I64" s="41">
        <f t="shared" si="3"/>
        <v>1642.5328500000001</v>
      </c>
      <c r="J64" s="41">
        <f t="shared" si="4"/>
        <v>262.80525599999999</v>
      </c>
      <c r="K64" s="41">
        <f t="shared" si="5"/>
        <v>1905.3381060000002</v>
      </c>
      <c r="M64" s="49" t="s">
        <v>298</v>
      </c>
      <c r="N64" s="50" t="s">
        <v>336</v>
      </c>
    </row>
    <row r="65" spans="1:14" ht="15">
      <c r="A65" s="2" t="s">
        <v>136</v>
      </c>
      <c r="B65" s="1" t="s">
        <v>137</v>
      </c>
      <c r="C65" s="14">
        <v>2019</v>
      </c>
      <c r="E65" s="41">
        <f t="shared" si="0"/>
        <v>2019</v>
      </c>
      <c r="F65" s="41">
        <f t="shared" si="1"/>
        <v>40.380000000000003</v>
      </c>
      <c r="G65" s="41">
        <f t="shared" si="2"/>
        <v>151.42499999999998</v>
      </c>
      <c r="H65" s="41">
        <f>+INGENIERIA!P65</f>
        <v>0</v>
      </c>
      <c r="I65" s="41">
        <f t="shared" si="3"/>
        <v>2210.8050000000003</v>
      </c>
      <c r="J65" s="41">
        <f t="shared" si="4"/>
        <v>353.72880000000004</v>
      </c>
      <c r="K65" s="41">
        <f t="shared" si="5"/>
        <v>2564.5338000000002</v>
      </c>
      <c r="M65" s="49" t="s">
        <v>309</v>
      </c>
      <c r="N65" s="50" t="s">
        <v>337</v>
      </c>
    </row>
    <row r="66" spans="1:14" ht="15">
      <c r="A66" s="2" t="s">
        <v>138</v>
      </c>
      <c r="B66" s="1" t="s">
        <v>139</v>
      </c>
      <c r="C66" s="14">
        <v>5267.96</v>
      </c>
      <c r="E66" s="41">
        <f t="shared" si="0"/>
        <v>5267.96</v>
      </c>
      <c r="F66" s="41">
        <f t="shared" si="1"/>
        <v>105.3592</v>
      </c>
      <c r="G66" s="41">
        <f t="shared" si="2"/>
        <v>395.09699999999998</v>
      </c>
      <c r="H66" s="41">
        <f>+INGENIERIA!P66</f>
        <v>0</v>
      </c>
      <c r="I66" s="41">
        <f t="shared" si="3"/>
        <v>5768.4161999999997</v>
      </c>
      <c r="J66" s="41">
        <f t="shared" si="4"/>
        <v>922.94659200000001</v>
      </c>
      <c r="K66" s="41">
        <f t="shared" si="5"/>
        <v>6691.3627919999999</v>
      </c>
      <c r="M66" s="49" t="s">
        <v>280</v>
      </c>
      <c r="N66" s="50" t="s">
        <v>338</v>
      </c>
    </row>
    <row r="67" spans="1:14" ht="15">
      <c r="A67" s="2" t="s">
        <v>140</v>
      </c>
      <c r="B67" s="1" t="s">
        <v>141</v>
      </c>
      <c r="C67" s="14">
        <v>333.22</v>
      </c>
      <c r="E67" s="41">
        <f t="shared" si="0"/>
        <v>333.22</v>
      </c>
      <c r="F67" s="41">
        <f t="shared" si="1"/>
        <v>6.6644000000000005</v>
      </c>
      <c r="G67" s="41">
        <f t="shared" si="2"/>
        <v>24.991500000000002</v>
      </c>
      <c r="H67" s="41">
        <f>+INGENIERIA!P67</f>
        <v>0</v>
      </c>
      <c r="I67" s="41">
        <f t="shared" si="3"/>
        <v>364.8759</v>
      </c>
      <c r="J67" s="41">
        <f t="shared" si="4"/>
        <v>58.380144000000001</v>
      </c>
      <c r="K67" s="41">
        <f t="shared" si="5"/>
        <v>423.25604399999997</v>
      </c>
      <c r="M67" s="51" t="s">
        <v>298</v>
      </c>
      <c r="N67" s="51" t="s">
        <v>339</v>
      </c>
    </row>
    <row r="68" spans="1:14" ht="15">
      <c r="A68" s="2" t="s">
        <v>142</v>
      </c>
      <c r="B68" s="1" t="s">
        <v>143</v>
      </c>
      <c r="C68" s="14">
        <v>9344.01</v>
      </c>
      <c r="E68" s="41">
        <f t="shared" si="0"/>
        <v>9344.01</v>
      </c>
      <c r="F68" s="41">
        <f t="shared" si="1"/>
        <v>186.8802</v>
      </c>
      <c r="G68" s="41">
        <f t="shared" si="2"/>
        <v>700.80074999999999</v>
      </c>
      <c r="H68" s="41">
        <f>+INGENIERIA!P68</f>
        <v>0</v>
      </c>
      <c r="I68" s="41">
        <f t="shared" si="3"/>
        <v>10231.69095</v>
      </c>
      <c r="J68" s="41">
        <f t="shared" si="4"/>
        <v>1637.0705520000001</v>
      </c>
      <c r="K68" s="41">
        <f t="shared" si="5"/>
        <v>11868.761502000001</v>
      </c>
      <c r="M68" s="49" t="s">
        <v>280</v>
      </c>
      <c r="N68" s="50" t="s">
        <v>340</v>
      </c>
    </row>
    <row r="69" spans="1:14" ht="15">
      <c r="A69" s="2" t="s">
        <v>144</v>
      </c>
      <c r="B69" s="1" t="s">
        <v>145</v>
      </c>
      <c r="C69" s="14">
        <v>19166.689999999999</v>
      </c>
      <c r="E69" s="41">
        <f t="shared" si="0"/>
        <v>19166.689999999999</v>
      </c>
      <c r="F69" s="41">
        <f t="shared" si="1"/>
        <v>383.3338</v>
      </c>
      <c r="G69" s="41">
        <f t="shared" si="2"/>
        <v>1437.5017499999999</v>
      </c>
      <c r="H69" s="41">
        <f>+INGENIERIA!P69</f>
        <v>0</v>
      </c>
      <c r="I69" s="41">
        <f t="shared" si="3"/>
        <v>20987.525549999998</v>
      </c>
      <c r="J69" s="41">
        <f t="shared" si="4"/>
        <v>3358.0040879999997</v>
      </c>
      <c r="K69" s="41">
        <f t="shared" si="5"/>
        <v>24345.529638</v>
      </c>
      <c r="M69" s="49" t="s">
        <v>292</v>
      </c>
      <c r="N69" s="50" t="s">
        <v>341</v>
      </c>
    </row>
    <row r="70" spans="1:14" ht="15">
      <c r="A70" s="2" t="s">
        <v>146</v>
      </c>
      <c r="B70" s="1" t="s">
        <v>147</v>
      </c>
      <c r="C70" s="14">
        <v>1026.69</v>
      </c>
      <c r="E70" s="41">
        <f t="shared" si="0"/>
        <v>1026.69</v>
      </c>
      <c r="F70" s="41">
        <f t="shared" si="1"/>
        <v>20.533800000000003</v>
      </c>
      <c r="G70" s="41">
        <f t="shared" si="2"/>
        <v>77.001750000000001</v>
      </c>
      <c r="H70" s="41">
        <f>+INGENIERIA!P70</f>
        <v>0</v>
      </c>
      <c r="I70" s="41">
        <f t="shared" si="3"/>
        <v>1124.2255499999999</v>
      </c>
      <c r="J70" s="41">
        <f t="shared" si="4"/>
        <v>179.87608799999998</v>
      </c>
      <c r="K70" s="41">
        <f t="shared" si="5"/>
        <v>1304.1016379999999</v>
      </c>
      <c r="M70" s="49" t="s">
        <v>280</v>
      </c>
      <c r="N70" s="50" t="s">
        <v>342</v>
      </c>
    </row>
    <row r="71" spans="1:14" ht="15">
      <c r="A71" s="2" t="s">
        <v>148</v>
      </c>
      <c r="B71" s="1" t="s">
        <v>149</v>
      </c>
      <c r="C71" s="14">
        <v>6919.43</v>
      </c>
      <c r="E71" s="41">
        <f t="shared" si="0"/>
        <v>6919.43</v>
      </c>
      <c r="F71" s="41">
        <f t="shared" si="1"/>
        <v>138.3886</v>
      </c>
      <c r="G71" s="41">
        <f t="shared" si="2"/>
        <v>518.95725000000004</v>
      </c>
      <c r="H71" s="41">
        <f>+INGENIERIA!P71</f>
        <v>0</v>
      </c>
      <c r="I71" s="41">
        <f t="shared" si="3"/>
        <v>7576.7758500000009</v>
      </c>
      <c r="J71" s="41">
        <f t="shared" si="4"/>
        <v>1212.2841360000002</v>
      </c>
      <c r="K71" s="41">
        <f t="shared" si="5"/>
        <v>8789.0599860000002</v>
      </c>
      <c r="M71" s="49" t="s">
        <v>280</v>
      </c>
      <c r="N71" s="50" t="s">
        <v>343</v>
      </c>
    </row>
    <row r="72" spans="1:14" ht="15">
      <c r="A72" s="2" t="s">
        <v>150</v>
      </c>
      <c r="B72" s="1" t="s">
        <v>151</v>
      </c>
      <c r="C72" s="14">
        <v>1283.31</v>
      </c>
      <c r="E72" s="41">
        <f t="shared" si="0"/>
        <v>1283.31</v>
      </c>
      <c r="F72" s="41">
        <f t="shared" si="1"/>
        <v>25.6662</v>
      </c>
      <c r="G72" s="41">
        <f t="shared" si="2"/>
        <v>96.248249999999999</v>
      </c>
      <c r="H72" s="41">
        <f>+INGENIERIA!P72</f>
        <v>0</v>
      </c>
      <c r="I72" s="41">
        <f t="shared" si="3"/>
        <v>1405.2244499999999</v>
      </c>
      <c r="J72" s="41">
        <f t="shared" si="4"/>
        <v>224.83591200000001</v>
      </c>
      <c r="K72" s="41">
        <f t="shared" si="5"/>
        <v>1630.0603619999999</v>
      </c>
      <c r="M72" s="49" t="s">
        <v>280</v>
      </c>
      <c r="N72" s="50" t="s">
        <v>344</v>
      </c>
    </row>
    <row r="73" spans="1:14" ht="15">
      <c r="A73" s="2" t="s">
        <v>152</v>
      </c>
      <c r="B73" s="1" t="s">
        <v>153</v>
      </c>
      <c r="C73" s="14">
        <v>3993.31</v>
      </c>
      <c r="E73" s="41">
        <f t="shared" si="0"/>
        <v>3993.31</v>
      </c>
      <c r="F73" s="41">
        <f t="shared" si="1"/>
        <v>79.866200000000006</v>
      </c>
      <c r="G73" s="41">
        <f t="shared" si="2"/>
        <v>299.49824999999998</v>
      </c>
      <c r="H73" s="41">
        <f>+INGENIERIA!P73</f>
        <v>0</v>
      </c>
      <c r="I73" s="41">
        <f t="shared" si="3"/>
        <v>4372.6744499999995</v>
      </c>
      <c r="J73" s="41">
        <f t="shared" si="4"/>
        <v>699.62791199999992</v>
      </c>
      <c r="K73" s="41">
        <f t="shared" si="5"/>
        <v>5072.3023619999994</v>
      </c>
      <c r="M73" s="49" t="s">
        <v>298</v>
      </c>
      <c r="N73" s="50" t="s">
        <v>345</v>
      </c>
    </row>
    <row r="74" spans="1:14" ht="15">
      <c r="A74" s="2" t="s">
        <v>154</v>
      </c>
      <c r="B74" s="1" t="s">
        <v>155</v>
      </c>
      <c r="C74" s="14">
        <v>3940.22</v>
      </c>
      <c r="E74" s="41">
        <f t="shared" si="0"/>
        <v>3940.22</v>
      </c>
      <c r="F74" s="41">
        <f t="shared" si="1"/>
        <v>78.804400000000001</v>
      </c>
      <c r="G74" s="41">
        <f t="shared" si="2"/>
        <v>295.51649999999995</v>
      </c>
      <c r="H74" s="41">
        <f>+INGENIERIA!P74</f>
        <v>0</v>
      </c>
      <c r="I74" s="41">
        <f t="shared" si="3"/>
        <v>4314.5409</v>
      </c>
      <c r="J74" s="41">
        <f t="shared" si="4"/>
        <v>690.32654400000001</v>
      </c>
      <c r="K74" s="41">
        <f t="shared" si="5"/>
        <v>5004.8674439999995</v>
      </c>
      <c r="M74" s="49" t="s">
        <v>282</v>
      </c>
      <c r="N74" s="50" t="s">
        <v>346</v>
      </c>
    </row>
    <row r="75" spans="1:14" ht="15">
      <c r="A75" s="2" t="s">
        <v>156</v>
      </c>
      <c r="B75" s="1" t="s">
        <v>157</v>
      </c>
      <c r="C75" s="14">
        <v>1026.69</v>
      </c>
      <c r="E75" s="41">
        <f t="shared" si="0"/>
        <v>1026.69</v>
      </c>
      <c r="F75" s="41">
        <f t="shared" si="1"/>
        <v>20.533800000000003</v>
      </c>
      <c r="G75" s="41">
        <f t="shared" si="2"/>
        <v>77.001750000000001</v>
      </c>
      <c r="H75" s="41">
        <f>+INGENIERIA!P75</f>
        <v>0</v>
      </c>
      <c r="I75" s="41">
        <f t="shared" si="3"/>
        <v>1124.2255499999999</v>
      </c>
      <c r="J75" s="41">
        <f t="shared" si="4"/>
        <v>179.87608799999998</v>
      </c>
      <c r="K75" s="41">
        <f t="shared" si="5"/>
        <v>1304.1016379999999</v>
      </c>
      <c r="M75" s="49" t="s">
        <v>280</v>
      </c>
      <c r="N75" s="50" t="s">
        <v>347</v>
      </c>
    </row>
    <row r="76" spans="1:14" ht="15">
      <c r="A76" s="2" t="s">
        <v>158</v>
      </c>
      <c r="B76" s="1" t="s">
        <v>159</v>
      </c>
      <c r="C76" s="14">
        <v>1025.99</v>
      </c>
      <c r="E76" s="41">
        <f t="shared" si="0"/>
        <v>1025.99</v>
      </c>
      <c r="F76" s="41">
        <f t="shared" si="1"/>
        <v>20.5198</v>
      </c>
      <c r="G76" s="41">
        <f t="shared" si="2"/>
        <v>76.949249999999992</v>
      </c>
      <c r="H76" s="41">
        <f>+INGENIERIA!P76</f>
        <v>0</v>
      </c>
      <c r="I76" s="41">
        <f t="shared" si="3"/>
        <v>1123.4590499999999</v>
      </c>
      <c r="J76" s="41">
        <f t="shared" si="4"/>
        <v>179.75344799999999</v>
      </c>
      <c r="K76" s="41">
        <f t="shared" si="5"/>
        <v>1303.2124979999999</v>
      </c>
      <c r="M76" s="52" t="s">
        <v>292</v>
      </c>
      <c r="N76" s="52" t="s">
        <v>348</v>
      </c>
    </row>
    <row r="77" spans="1:14" s="7" customFormat="1">
      <c r="A77" s="17" t="s">
        <v>160</v>
      </c>
      <c r="C77" s="7" t="s">
        <v>161</v>
      </c>
      <c r="E77" s="39" t="s">
        <v>161</v>
      </c>
      <c r="F77" s="39" t="s">
        <v>161</v>
      </c>
      <c r="G77" s="39" t="s">
        <v>161</v>
      </c>
      <c r="H77" s="39" t="s">
        <v>161</v>
      </c>
      <c r="I77" s="39" t="s">
        <v>161</v>
      </c>
      <c r="J77" s="39" t="s">
        <v>161</v>
      </c>
      <c r="K77" s="39" t="s">
        <v>161</v>
      </c>
    </row>
    <row r="78" spans="1:14">
      <c r="C78" s="19">
        <v>703500.57</v>
      </c>
      <c r="E78" s="42">
        <f>SUM(E14:E76)</f>
        <v>703500.56999999972</v>
      </c>
      <c r="F78" s="42">
        <f t="shared" ref="F78:K78" si="6">SUM(F14:F76)</f>
        <v>14070.011399999996</v>
      </c>
      <c r="G78" s="42">
        <f t="shared" si="6"/>
        <v>52762.542750000015</v>
      </c>
      <c r="H78" s="42">
        <f t="shared" si="6"/>
        <v>0</v>
      </c>
      <c r="I78" s="42">
        <f t="shared" si="6"/>
        <v>770333.12414999993</v>
      </c>
      <c r="J78" s="42">
        <f t="shared" si="6"/>
        <v>123253.299864</v>
      </c>
      <c r="K78" s="42">
        <f t="shared" si="6"/>
        <v>893586.42401399929</v>
      </c>
    </row>
    <row r="80" spans="1:14">
      <c r="A80" s="12" t="s">
        <v>162</v>
      </c>
    </row>
    <row r="81" spans="1:11">
      <c r="A81" s="2" t="s">
        <v>163</v>
      </c>
      <c r="B81" s="1" t="s">
        <v>164</v>
      </c>
      <c r="C81" s="14">
        <v>3655.97</v>
      </c>
      <c r="E81" s="41">
        <f>+C81</f>
        <v>3655.97</v>
      </c>
      <c r="F81" s="41">
        <f>+E81*2%</f>
        <v>73.119399999999999</v>
      </c>
      <c r="G81" s="41">
        <f>+E81*7.5%</f>
        <v>274.19774999999998</v>
      </c>
      <c r="H81" s="41">
        <f>+INGENIERIA!P81</f>
        <v>179.14</v>
      </c>
      <c r="I81" s="41">
        <f>SUM(E81:H81)</f>
        <v>4182.4271499999995</v>
      </c>
      <c r="J81" s="41">
        <f>+I81*16%</f>
        <v>669.18834399999992</v>
      </c>
      <c r="K81" s="41">
        <f>+I81+J81</f>
        <v>4851.6154939999997</v>
      </c>
    </row>
    <row r="82" spans="1:11">
      <c r="A82" s="2" t="s">
        <v>165</v>
      </c>
      <c r="B82" s="1" t="s">
        <v>166</v>
      </c>
      <c r="C82" s="14">
        <v>6341.38</v>
      </c>
      <c r="E82" s="41">
        <f t="shared" ref="E82:E126" si="7">+C82</f>
        <v>6341.38</v>
      </c>
      <c r="F82" s="41">
        <f t="shared" ref="F82:F126" si="8">+E82*2%</f>
        <v>126.8276</v>
      </c>
      <c r="G82" s="41">
        <f t="shared" ref="G82:G126" si="9">+E82*7.5%</f>
        <v>475.6035</v>
      </c>
      <c r="H82" s="41">
        <f>+INGENIERIA!P82</f>
        <v>310.73</v>
      </c>
      <c r="I82" s="41">
        <f t="shared" ref="I82:I126" si="10">SUM(E82:H82)</f>
        <v>7254.5411000000004</v>
      </c>
      <c r="J82" s="41">
        <f t="shared" ref="J82:J126" si="11">+I82*16%</f>
        <v>1160.726576</v>
      </c>
      <c r="K82" s="41">
        <f t="shared" ref="K82:K126" si="12">+I82+J82</f>
        <v>8415.2676759999995</v>
      </c>
    </row>
    <row r="83" spans="1:11">
      <c r="A83" s="2" t="s">
        <v>167</v>
      </c>
      <c r="B83" s="1" t="s">
        <v>168</v>
      </c>
      <c r="C83" s="14">
        <v>3015.92</v>
      </c>
      <c r="E83" s="41">
        <f t="shared" si="7"/>
        <v>3015.92</v>
      </c>
      <c r="F83" s="41">
        <f t="shared" si="8"/>
        <v>60.318400000000004</v>
      </c>
      <c r="G83" s="41">
        <f t="shared" si="9"/>
        <v>226.19399999999999</v>
      </c>
      <c r="H83" s="41">
        <f>+INGENIERIA!P83</f>
        <v>0</v>
      </c>
      <c r="I83" s="41">
        <f t="shared" si="10"/>
        <v>3302.4324000000001</v>
      </c>
      <c r="J83" s="41">
        <f t="shared" si="11"/>
        <v>528.389184</v>
      </c>
      <c r="K83" s="41">
        <f t="shared" si="12"/>
        <v>3830.8215840000003</v>
      </c>
    </row>
    <row r="84" spans="1:11">
      <c r="A84" s="2" t="s">
        <v>169</v>
      </c>
      <c r="B84" s="1" t="s">
        <v>170</v>
      </c>
      <c r="C84" s="14">
        <v>3491.9</v>
      </c>
      <c r="E84" s="41">
        <f t="shared" si="7"/>
        <v>3491.9</v>
      </c>
      <c r="F84" s="41">
        <f t="shared" si="8"/>
        <v>69.838000000000008</v>
      </c>
      <c r="G84" s="41">
        <f t="shared" si="9"/>
        <v>261.89249999999998</v>
      </c>
      <c r="H84" s="41">
        <f>+INGENIERIA!P84</f>
        <v>171.1</v>
      </c>
      <c r="I84" s="41">
        <f t="shared" si="10"/>
        <v>3994.7305000000001</v>
      </c>
      <c r="J84" s="41">
        <f t="shared" si="11"/>
        <v>639.15688</v>
      </c>
      <c r="K84" s="41">
        <f t="shared" si="12"/>
        <v>4633.8873800000001</v>
      </c>
    </row>
    <row r="85" spans="1:11">
      <c r="A85" s="2" t="s">
        <v>171</v>
      </c>
      <c r="B85" s="1" t="s">
        <v>172</v>
      </c>
      <c r="C85" s="14">
        <v>1612.76</v>
      </c>
      <c r="E85" s="41">
        <f t="shared" si="7"/>
        <v>1612.76</v>
      </c>
      <c r="F85" s="41">
        <f t="shared" si="8"/>
        <v>32.255200000000002</v>
      </c>
      <c r="G85" s="41">
        <f t="shared" si="9"/>
        <v>120.95699999999999</v>
      </c>
      <c r="H85" s="41">
        <f>+INGENIERIA!P85</f>
        <v>0</v>
      </c>
      <c r="I85" s="41">
        <f t="shared" si="10"/>
        <v>1765.9722000000002</v>
      </c>
      <c r="J85" s="41">
        <f t="shared" si="11"/>
        <v>282.55555200000003</v>
      </c>
      <c r="K85" s="41">
        <f t="shared" si="12"/>
        <v>2048.527752</v>
      </c>
    </row>
    <row r="86" spans="1:11">
      <c r="A86" s="2" t="s">
        <v>173</v>
      </c>
      <c r="B86" s="1" t="s">
        <v>174</v>
      </c>
      <c r="C86" s="14">
        <v>1568.14</v>
      </c>
      <c r="E86" s="41">
        <f t="shared" si="7"/>
        <v>1568.14</v>
      </c>
      <c r="F86" s="41">
        <f t="shared" si="8"/>
        <v>31.362800000000004</v>
      </c>
      <c r="G86" s="41">
        <f t="shared" si="9"/>
        <v>117.6105</v>
      </c>
      <c r="H86" s="41">
        <f>+INGENIERIA!P86</f>
        <v>0</v>
      </c>
      <c r="I86" s="41">
        <f t="shared" si="10"/>
        <v>1717.1133000000002</v>
      </c>
      <c r="J86" s="41">
        <f t="shared" si="11"/>
        <v>274.73812800000002</v>
      </c>
      <c r="K86" s="41">
        <f t="shared" si="12"/>
        <v>1991.8514280000002</v>
      </c>
    </row>
    <row r="87" spans="1:11">
      <c r="A87" s="2" t="s">
        <v>175</v>
      </c>
      <c r="B87" s="1" t="s">
        <v>176</v>
      </c>
      <c r="C87" s="14">
        <v>6139.18</v>
      </c>
      <c r="E87" s="41">
        <f t="shared" si="7"/>
        <v>6139.18</v>
      </c>
      <c r="F87" s="41">
        <f t="shared" si="8"/>
        <v>122.78360000000001</v>
      </c>
      <c r="G87" s="41">
        <f t="shared" si="9"/>
        <v>460.43849999999998</v>
      </c>
      <c r="H87" s="41">
        <f>+INGENIERIA!P87</f>
        <v>300.82</v>
      </c>
      <c r="I87" s="41">
        <f t="shared" si="10"/>
        <v>7023.2221</v>
      </c>
      <c r="J87" s="41">
        <f t="shared" si="11"/>
        <v>1123.7155359999999</v>
      </c>
      <c r="K87" s="41">
        <f t="shared" si="12"/>
        <v>8146.9376359999997</v>
      </c>
    </row>
    <row r="88" spans="1:11">
      <c r="A88" s="2" t="s">
        <v>177</v>
      </c>
      <c r="B88" s="1" t="s">
        <v>178</v>
      </c>
      <c r="C88" s="14">
        <v>947.16</v>
      </c>
      <c r="E88" s="41">
        <f t="shared" si="7"/>
        <v>947.16</v>
      </c>
      <c r="F88" s="41">
        <f t="shared" si="8"/>
        <v>18.943200000000001</v>
      </c>
      <c r="G88" s="41">
        <f t="shared" si="9"/>
        <v>71.036999999999992</v>
      </c>
      <c r="H88" s="41">
        <f>+INGENIERIA!P88</f>
        <v>46.41</v>
      </c>
      <c r="I88" s="41">
        <f t="shared" si="10"/>
        <v>1083.5502000000001</v>
      </c>
      <c r="J88" s="41">
        <f t="shared" si="11"/>
        <v>173.36803200000003</v>
      </c>
      <c r="K88" s="41">
        <f t="shared" si="12"/>
        <v>1256.9182320000002</v>
      </c>
    </row>
    <row r="89" spans="1:11">
      <c r="A89" s="2" t="s">
        <v>179</v>
      </c>
      <c r="B89" s="1" t="s">
        <v>180</v>
      </c>
      <c r="C89" s="14">
        <v>2547.13</v>
      </c>
      <c r="E89" s="41">
        <f t="shared" si="7"/>
        <v>2547.13</v>
      </c>
      <c r="F89" s="41">
        <f t="shared" si="8"/>
        <v>50.942600000000006</v>
      </c>
      <c r="G89" s="41">
        <f t="shared" si="9"/>
        <v>191.03475</v>
      </c>
      <c r="H89" s="41">
        <f>+INGENIERIA!P89</f>
        <v>0</v>
      </c>
      <c r="I89" s="41">
        <f t="shared" si="10"/>
        <v>2789.1073499999998</v>
      </c>
      <c r="J89" s="41">
        <f t="shared" si="11"/>
        <v>446.25717599999996</v>
      </c>
      <c r="K89" s="41">
        <f t="shared" si="12"/>
        <v>3235.3645259999998</v>
      </c>
    </row>
    <row r="90" spans="1:11">
      <c r="A90" s="2" t="s">
        <v>181</v>
      </c>
      <c r="B90" s="1" t="s">
        <v>182</v>
      </c>
      <c r="C90" s="14">
        <v>652.05999999999995</v>
      </c>
      <c r="E90" s="41">
        <f t="shared" si="7"/>
        <v>652.05999999999995</v>
      </c>
      <c r="F90" s="41">
        <f t="shared" si="8"/>
        <v>13.0412</v>
      </c>
      <c r="G90" s="41">
        <f t="shared" si="9"/>
        <v>48.904499999999992</v>
      </c>
      <c r="H90" s="41">
        <f>+INGENIERIA!P90</f>
        <v>0</v>
      </c>
      <c r="I90" s="41">
        <f t="shared" si="10"/>
        <v>714.00569999999993</v>
      </c>
      <c r="J90" s="41">
        <f t="shared" si="11"/>
        <v>114.24091199999999</v>
      </c>
      <c r="K90" s="41">
        <f t="shared" si="12"/>
        <v>828.24661199999991</v>
      </c>
    </row>
    <row r="91" spans="1:11">
      <c r="A91" s="2" t="s">
        <v>183</v>
      </c>
      <c r="B91" s="1" t="s">
        <v>184</v>
      </c>
      <c r="C91" s="14">
        <v>3459.69</v>
      </c>
      <c r="E91" s="41">
        <f t="shared" si="7"/>
        <v>3459.69</v>
      </c>
      <c r="F91" s="41">
        <f t="shared" si="8"/>
        <v>69.193799999999996</v>
      </c>
      <c r="G91" s="41">
        <f t="shared" si="9"/>
        <v>259.47674999999998</v>
      </c>
      <c r="H91" s="41">
        <f>+INGENIERIA!P91</f>
        <v>0</v>
      </c>
      <c r="I91" s="41">
        <f t="shared" si="10"/>
        <v>3788.3605499999999</v>
      </c>
      <c r="J91" s="41">
        <f t="shared" si="11"/>
        <v>606.13768800000003</v>
      </c>
      <c r="K91" s="41">
        <f t="shared" si="12"/>
        <v>4394.4982380000001</v>
      </c>
    </row>
    <row r="92" spans="1:11">
      <c r="A92" s="2" t="s">
        <v>185</v>
      </c>
      <c r="B92" s="1" t="s">
        <v>186</v>
      </c>
      <c r="C92" s="14">
        <v>5006.41</v>
      </c>
      <c r="E92" s="41">
        <f t="shared" si="7"/>
        <v>5006.41</v>
      </c>
      <c r="F92" s="41">
        <f t="shared" si="8"/>
        <v>100.12819999999999</v>
      </c>
      <c r="G92" s="41">
        <f t="shared" si="9"/>
        <v>375.48075</v>
      </c>
      <c r="H92" s="41">
        <f>+INGENIERIA!P92</f>
        <v>245.31</v>
      </c>
      <c r="I92" s="41">
        <f t="shared" si="10"/>
        <v>5727.3289500000001</v>
      </c>
      <c r="J92" s="41">
        <f t="shared" si="11"/>
        <v>916.37263200000007</v>
      </c>
      <c r="K92" s="41">
        <f t="shared" si="12"/>
        <v>6643.7015819999997</v>
      </c>
    </row>
    <row r="93" spans="1:11">
      <c r="A93" s="2" t="s">
        <v>187</v>
      </c>
      <c r="B93" s="1" t="s">
        <v>188</v>
      </c>
      <c r="C93" s="14">
        <v>7628.68</v>
      </c>
      <c r="E93" s="41">
        <f t="shared" si="7"/>
        <v>7628.68</v>
      </c>
      <c r="F93" s="41">
        <f t="shared" si="8"/>
        <v>152.5736</v>
      </c>
      <c r="G93" s="41">
        <f t="shared" si="9"/>
        <v>572.15099999999995</v>
      </c>
      <c r="H93" s="41">
        <f>+INGENIERIA!P93</f>
        <v>373.81</v>
      </c>
      <c r="I93" s="41">
        <f t="shared" si="10"/>
        <v>8727.2145999999993</v>
      </c>
      <c r="J93" s="41">
        <f t="shared" si="11"/>
        <v>1396.3543359999999</v>
      </c>
      <c r="K93" s="41">
        <f t="shared" si="12"/>
        <v>10123.568936</v>
      </c>
    </row>
    <row r="94" spans="1:11">
      <c r="A94" s="2" t="s">
        <v>189</v>
      </c>
      <c r="B94" s="1" t="s">
        <v>190</v>
      </c>
      <c r="C94" s="14">
        <v>2000</v>
      </c>
      <c r="E94" s="41">
        <f t="shared" si="7"/>
        <v>2000</v>
      </c>
      <c r="F94" s="41">
        <f t="shared" si="8"/>
        <v>40</v>
      </c>
      <c r="G94" s="41">
        <f t="shared" si="9"/>
        <v>150</v>
      </c>
      <c r="H94" s="41">
        <f>+INGENIERIA!P94</f>
        <v>0</v>
      </c>
      <c r="I94" s="41">
        <f t="shared" si="10"/>
        <v>2190</v>
      </c>
      <c r="J94" s="41">
        <f t="shared" si="11"/>
        <v>350.40000000000003</v>
      </c>
      <c r="K94" s="41">
        <f t="shared" si="12"/>
        <v>2540.4</v>
      </c>
    </row>
    <row r="95" spans="1:11">
      <c r="A95" s="2" t="s">
        <v>191</v>
      </c>
      <c r="B95" s="1" t="s">
        <v>192</v>
      </c>
      <c r="C95" s="14">
        <v>1408.03</v>
      </c>
      <c r="E95" s="41">
        <f t="shared" si="7"/>
        <v>1408.03</v>
      </c>
      <c r="F95" s="41">
        <f t="shared" si="8"/>
        <v>28.160599999999999</v>
      </c>
      <c r="G95" s="41">
        <f t="shared" si="9"/>
        <v>105.60225</v>
      </c>
      <c r="H95" s="41">
        <f>+INGENIERIA!P95</f>
        <v>0</v>
      </c>
      <c r="I95" s="41">
        <f t="shared" si="10"/>
        <v>1541.7928499999998</v>
      </c>
      <c r="J95" s="41">
        <f t="shared" si="11"/>
        <v>246.68685599999998</v>
      </c>
      <c r="K95" s="41">
        <f t="shared" si="12"/>
        <v>1788.4797059999999</v>
      </c>
    </row>
    <row r="96" spans="1:11">
      <c r="A96" s="2" t="s">
        <v>193</v>
      </c>
      <c r="B96" s="1" t="s">
        <v>194</v>
      </c>
      <c r="C96" s="14">
        <v>5565.08</v>
      </c>
      <c r="E96" s="41">
        <f t="shared" si="7"/>
        <v>5565.08</v>
      </c>
      <c r="F96" s="41">
        <f t="shared" si="8"/>
        <v>111.30160000000001</v>
      </c>
      <c r="G96" s="41">
        <f t="shared" si="9"/>
        <v>417.38099999999997</v>
      </c>
      <c r="H96" s="41">
        <f>+INGENIERIA!P96</f>
        <v>0</v>
      </c>
      <c r="I96" s="41">
        <f t="shared" si="10"/>
        <v>6093.7626</v>
      </c>
      <c r="J96" s="41">
        <f t="shared" si="11"/>
        <v>975.00201600000003</v>
      </c>
      <c r="K96" s="41">
        <f t="shared" si="12"/>
        <v>7068.7646160000004</v>
      </c>
    </row>
    <row r="97" spans="1:11">
      <c r="A97" s="2" t="s">
        <v>195</v>
      </c>
      <c r="B97" s="1" t="s">
        <v>196</v>
      </c>
      <c r="C97" s="14">
        <v>1171.1099999999999</v>
      </c>
      <c r="E97" s="41">
        <f t="shared" si="7"/>
        <v>1171.1099999999999</v>
      </c>
      <c r="F97" s="41">
        <f t="shared" si="8"/>
        <v>23.4222</v>
      </c>
      <c r="G97" s="41">
        <f t="shared" si="9"/>
        <v>87.833249999999992</v>
      </c>
      <c r="H97" s="41">
        <f>+INGENIERIA!P97</f>
        <v>0</v>
      </c>
      <c r="I97" s="41">
        <f t="shared" si="10"/>
        <v>1282.3654499999998</v>
      </c>
      <c r="J97" s="41">
        <f t="shared" si="11"/>
        <v>205.17847199999997</v>
      </c>
      <c r="K97" s="41">
        <f t="shared" si="12"/>
        <v>1487.5439219999998</v>
      </c>
    </row>
    <row r="98" spans="1:11">
      <c r="A98" s="2" t="s">
        <v>197</v>
      </c>
      <c r="B98" s="1" t="s">
        <v>198</v>
      </c>
      <c r="C98" s="14">
        <v>800.01</v>
      </c>
      <c r="E98" s="41">
        <f t="shared" si="7"/>
        <v>800.01</v>
      </c>
      <c r="F98" s="41">
        <f t="shared" si="8"/>
        <v>16.0002</v>
      </c>
      <c r="G98" s="41">
        <f t="shared" si="9"/>
        <v>60.000749999999996</v>
      </c>
      <c r="H98" s="41">
        <f>+INGENIERIA!P98</f>
        <v>0</v>
      </c>
      <c r="I98" s="41">
        <f t="shared" si="10"/>
        <v>876.01094999999998</v>
      </c>
      <c r="J98" s="41">
        <f t="shared" si="11"/>
        <v>140.16175200000001</v>
      </c>
      <c r="K98" s="41">
        <f t="shared" si="12"/>
        <v>1016.172702</v>
      </c>
    </row>
    <row r="99" spans="1:11">
      <c r="A99" s="2" t="s">
        <v>199</v>
      </c>
      <c r="B99" s="1" t="s">
        <v>200</v>
      </c>
      <c r="C99" s="14">
        <v>1680.06</v>
      </c>
      <c r="E99" s="41">
        <f t="shared" si="7"/>
        <v>1680.06</v>
      </c>
      <c r="F99" s="41">
        <f t="shared" si="8"/>
        <v>33.601199999999999</v>
      </c>
      <c r="G99" s="41">
        <f t="shared" si="9"/>
        <v>126.00449999999999</v>
      </c>
      <c r="H99" s="41">
        <f>+INGENIERIA!P99</f>
        <v>82.32</v>
      </c>
      <c r="I99" s="41">
        <f t="shared" si="10"/>
        <v>1921.9857</v>
      </c>
      <c r="J99" s="41">
        <f t="shared" si="11"/>
        <v>307.51771200000002</v>
      </c>
      <c r="K99" s="41">
        <f t="shared" si="12"/>
        <v>2229.503412</v>
      </c>
    </row>
    <row r="100" spans="1:11">
      <c r="A100" s="2" t="s">
        <v>201</v>
      </c>
      <c r="B100" s="1" t="s">
        <v>202</v>
      </c>
      <c r="C100" s="14">
        <v>4660.7299999999996</v>
      </c>
      <c r="E100" s="41">
        <f t="shared" si="7"/>
        <v>4660.7299999999996</v>
      </c>
      <c r="F100" s="41">
        <f t="shared" si="8"/>
        <v>93.21459999999999</v>
      </c>
      <c r="G100" s="41">
        <f t="shared" si="9"/>
        <v>349.55474999999996</v>
      </c>
      <c r="H100" s="41">
        <f>+INGENIERIA!P100</f>
        <v>228.38</v>
      </c>
      <c r="I100" s="41">
        <f t="shared" si="10"/>
        <v>5331.8793500000002</v>
      </c>
      <c r="J100" s="41">
        <f t="shared" si="11"/>
        <v>853.10069600000008</v>
      </c>
      <c r="K100" s="41">
        <f t="shared" si="12"/>
        <v>6184.9800460000006</v>
      </c>
    </row>
    <row r="101" spans="1:11">
      <c r="A101" s="2" t="s">
        <v>203</v>
      </c>
      <c r="B101" s="1" t="s">
        <v>204</v>
      </c>
      <c r="C101" s="14">
        <v>4669.1499999999996</v>
      </c>
      <c r="E101" s="41">
        <f t="shared" si="7"/>
        <v>4669.1499999999996</v>
      </c>
      <c r="F101" s="41">
        <f t="shared" si="8"/>
        <v>93.382999999999996</v>
      </c>
      <c r="G101" s="41">
        <f t="shared" si="9"/>
        <v>350.18624999999997</v>
      </c>
      <c r="H101" s="41">
        <f>+INGENIERIA!P101</f>
        <v>0</v>
      </c>
      <c r="I101" s="41">
        <f t="shared" si="10"/>
        <v>5112.7192499999992</v>
      </c>
      <c r="J101" s="41">
        <f t="shared" si="11"/>
        <v>818.03507999999988</v>
      </c>
      <c r="K101" s="41">
        <f t="shared" si="12"/>
        <v>5930.7543299999988</v>
      </c>
    </row>
    <row r="102" spans="1:11">
      <c r="A102" s="2" t="s">
        <v>205</v>
      </c>
      <c r="B102" s="1" t="s">
        <v>206</v>
      </c>
      <c r="C102" s="14">
        <v>1024.1300000000001</v>
      </c>
      <c r="E102" s="41">
        <f t="shared" si="7"/>
        <v>1024.1300000000001</v>
      </c>
      <c r="F102" s="41">
        <f t="shared" si="8"/>
        <v>20.482600000000001</v>
      </c>
      <c r="G102" s="41">
        <f t="shared" si="9"/>
        <v>76.809750000000008</v>
      </c>
      <c r="H102" s="41">
        <f>+INGENIERIA!P102</f>
        <v>50.18</v>
      </c>
      <c r="I102" s="41">
        <f t="shared" si="10"/>
        <v>1171.6023500000003</v>
      </c>
      <c r="J102" s="41">
        <f t="shared" si="11"/>
        <v>187.45637600000006</v>
      </c>
      <c r="K102" s="41">
        <f t="shared" si="12"/>
        <v>1359.0587260000004</v>
      </c>
    </row>
    <row r="103" spans="1:11">
      <c r="A103" s="2" t="s">
        <v>207</v>
      </c>
      <c r="B103" s="1" t="s">
        <v>208</v>
      </c>
      <c r="C103" s="14">
        <v>5297.82</v>
      </c>
      <c r="E103" s="41">
        <f t="shared" si="7"/>
        <v>5297.82</v>
      </c>
      <c r="F103" s="41">
        <f t="shared" si="8"/>
        <v>105.9564</v>
      </c>
      <c r="G103" s="41">
        <f t="shared" si="9"/>
        <v>397.33649999999994</v>
      </c>
      <c r="H103" s="41">
        <f>+INGENIERIA!P103</f>
        <v>0</v>
      </c>
      <c r="I103" s="41">
        <f t="shared" si="10"/>
        <v>5801.1129000000001</v>
      </c>
      <c r="J103" s="41">
        <f t="shared" si="11"/>
        <v>928.17806400000006</v>
      </c>
      <c r="K103" s="41">
        <f t="shared" si="12"/>
        <v>6729.2909639999998</v>
      </c>
    </row>
    <row r="104" spans="1:11">
      <c r="A104" s="2" t="s">
        <v>209</v>
      </c>
      <c r="B104" s="1" t="s">
        <v>210</v>
      </c>
      <c r="C104" s="14">
        <v>2918.96</v>
      </c>
      <c r="E104" s="41">
        <f t="shared" si="7"/>
        <v>2918.96</v>
      </c>
      <c r="F104" s="41">
        <f t="shared" si="8"/>
        <v>58.379200000000004</v>
      </c>
      <c r="G104" s="41">
        <f t="shared" si="9"/>
        <v>218.922</v>
      </c>
      <c r="H104" s="41">
        <f>+INGENIERIA!P104</f>
        <v>143.03</v>
      </c>
      <c r="I104" s="41">
        <f t="shared" si="10"/>
        <v>3339.2912000000001</v>
      </c>
      <c r="J104" s="41">
        <f t="shared" si="11"/>
        <v>534.28659200000004</v>
      </c>
      <c r="K104" s="41">
        <f t="shared" si="12"/>
        <v>3873.577792</v>
      </c>
    </row>
    <row r="105" spans="1:11">
      <c r="A105" s="2" t="s">
        <v>211</v>
      </c>
      <c r="B105" s="1" t="s">
        <v>212</v>
      </c>
      <c r="C105" s="14">
        <v>1200.01</v>
      </c>
      <c r="E105" s="41">
        <f t="shared" si="7"/>
        <v>1200.01</v>
      </c>
      <c r="F105" s="41">
        <f t="shared" si="8"/>
        <v>24.0002</v>
      </c>
      <c r="G105" s="41">
        <f t="shared" si="9"/>
        <v>90.000749999999996</v>
      </c>
      <c r="H105" s="41">
        <f>+INGENIERIA!P105</f>
        <v>0</v>
      </c>
      <c r="I105" s="41">
        <f t="shared" si="10"/>
        <v>1314.0109499999999</v>
      </c>
      <c r="J105" s="41">
        <f t="shared" si="11"/>
        <v>210.24175199999999</v>
      </c>
      <c r="K105" s="41">
        <f t="shared" si="12"/>
        <v>1524.2527019999998</v>
      </c>
    </row>
    <row r="106" spans="1:11">
      <c r="A106" s="2" t="s">
        <v>213</v>
      </c>
      <c r="B106" s="1" t="s">
        <v>214</v>
      </c>
      <c r="C106" s="14">
        <v>2751.84</v>
      </c>
      <c r="E106" s="41">
        <f t="shared" si="7"/>
        <v>2751.84</v>
      </c>
      <c r="F106" s="41">
        <f t="shared" si="8"/>
        <v>55.036800000000007</v>
      </c>
      <c r="G106" s="41">
        <f t="shared" si="9"/>
        <v>206.38800000000001</v>
      </c>
      <c r="H106" s="41">
        <f>+INGENIERIA!P106</f>
        <v>0</v>
      </c>
      <c r="I106" s="41">
        <f t="shared" si="10"/>
        <v>3013.2647999999999</v>
      </c>
      <c r="J106" s="41">
        <f t="shared" si="11"/>
        <v>482.12236799999999</v>
      </c>
      <c r="K106" s="41">
        <f t="shared" si="12"/>
        <v>3495.3871679999997</v>
      </c>
    </row>
    <row r="107" spans="1:11">
      <c r="A107" s="2" t="s">
        <v>215</v>
      </c>
      <c r="B107" s="1" t="s">
        <v>216</v>
      </c>
      <c r="C107" s="14">
        <v>3687.24</v>
      </c>
      <c r="E107" s="41">
        <f t="shared" si="7"/>
        <v>3687.24</v>
      </c>
      <c r="F107" s="41">
        <f t="shared" si="8"/>
        <v>73.744799999999998</v>
      </c>
      <c r="G107" s="41">
        <f t="shared" si="9"/>
        <v>276.54299999999995</v>
      </c>
      <c r="H107" s="41">
        <f>+INGENIERIA!P107</f>
        <v>0</v>
      </c>
      <c r="I107" s="41">
        <f t="shared" si="10"/>
        <v>4037.5277999999998</v>
      </c>
      <c r="J107" s="41">
        <f t="shared" si="11"/>
        <v>646.00444800000002</v>
      </c>
      <c r="K107" s="41">
        <f t="shared" si="12"/>
        <v>4683.5322479999995</v>
      </c>
    </row>
    <row r="108" spans="1:11">
      <c r="A108" s="2" t="s">
        <v>217</v>
      </c>
      <c r="B108" s="1" t="s">
        <v>218</v>
      </c>
      <c r="C108" s="14">
        <v>1675.78</v>
      </c>
      <c r="E108" s="41">
        <f t="shared" si="7"/>
        <v>1675.78</v>
      </c>
      <c r="F108" s="41">
        <f t="shared" si="8"/>
        <v>33.515599999999999</v>
      </c>
      <c r="G108" s="41">
        <f t="shared" si="9"/>
        <v>125.6835</v>
      </c>
      <c r="H108" s="41">
        <f>+INGENIERIA!P108</f>
        <v>82.11</v>
      </c>
      <c r="I108" s="41">
        <f t="shared" si="10"/>
        <v>1917.0890999999999</v>
      </c>
      <c r="J108" s="41">
        <f t="shared" si="11"/>
        <v>306.73425600000002</v>
      </c>
      <c r="K108" s="41">
        <f t="shared" si="12"/>
        <v>2223.8233559999999</v>
      </c>
    </row>
    <row r="109" spans="1:11">
      <c r="A109" s="2" t="s">
        <v>219</v>
      </c>
      <c r="B109" s="1" t="s">
        <v>220</v>
      </c>
      <c r="C109" s="14">
        <v>5553.31</v>
      </c>
      <c r="E109" s="41">
        <f t="shared" si="7"/>
        <v>5553.31</v>
      </c>
      <c r="F109" s="41">
        <f t="shared" si="8"/>
        <v>111.06620000000001</v>
      </c>
      <c r="G109" s="41">
        <f t="shared" si="9"/>
        <v>416.49825000000004</v>
      </c>
      <c r="H109" s="41">
        <f>+INGENIERIA!P109</f>
        <v>272.11</v>
      </c>
      <c r="I109" s="41">
        <f t="shared" si="10"/>
        <v>6352.9844499999999</v>
      </c>
      <c r="J109" s="41">
        <f t="shared" si="11"/>
        <v>1016.477512</v>
      </c>
      <c r="K109" s="41">
        <f t="shared" si="12"/>
        <v>7369.4619620000003</v>
      </c>
    </row>
    <row r="110" spans="1:11">
      <c r="A110" s="2" t="s">
        <v>221</v>
      </c>
      <c r="B110" s="1" t="s">
        <v>222</v>
      </c>
      <c r="C110" s="14">
        <v>1199.94</v>
      </c>
      <c r="E110" s="41">
        <f t="shared" si="7"/>
        <v>1199.94</v>
      </c>
      <c r="F110" s="41">
        <f t="shared" si="8"/>
        <v>23.998800000000003</v>
      </c>
      <c r="G110" s="41">
        <f t="shared" si="9"/>
        <v>89.995500000000007</v>
      </c>
      <c r="H110" s="41">
        <f>+INGENIERIA!P110</f>
        <v>0</v>
      </c>
      <c r="I110" s="41">
        <f t="shared" si="10"/>
        <v>1313.9343000000001</v>
      </c>
      <c r="J110" s="41">
        <f t="shared" si="11"/>
        <v>210.22948800000003</v>
      </c>
      <c r="K110" s="41">
        <f t="shared" si="12"/>
        <v>1524.1637880000001</v>
      </c>
    </row>
    <row r="111" spans="1:11">
      <c r="A111" s="2" t="s">
        <v>223</v>
      </c>
      <c r="B111" s="1" t="s">
        <v>224</v>
      </c>
      <c r="C111" s="14">
        <v>6864.2</v>
      </c>
      <c r="E111" s="41">
        <f t="shared" si="7"/>
        <v>6864.2</v>
      </c>
      <c r="F111" s="41">
        <f t="shared" si="8"/>
        <v>137.28399999999999</v>
      </c>
      <c r="G111" s="41">
        <f t="shared" si="9"/>
        <v>514.81499999999994</v>
      </c>
      <c r="H111" s="41">
        <f>+INGENIERIA!P111</f>
        <v>0</v>
      </c>
      <c r="I111" s="41">
        <f t="shared" si="10"/>
        <v>7516.2989999999991</v>
      </c>
      <c r="J111" s="41">
        <f t="shared" si="11"/>
        <v>1202.6078399999999</v>
      </c>
      <c r="K111" s="41">
        <f t="shared" si="12"/>
        <v>8718.9068399999996</v>
      </c>
    </row>
    <row r="112" spans="1:11">
      <c r="A112" s="2" t="s">
        <v>225</v>
      </c>
      <c r="B112" s="1" t="s">
        <v>226</v>
      </c>
      <c r="C112" s="14">
        <v>2265.83</v>
      </c>
      <c r="E112" s="41">
        <f t="shared" si="7"/>
        <v>2265.83</v>
      </c>
      <c r="F112" s="41">
        <f t="shared" si="8"/>
        <v>45.316600000000001</v>
      </c>
      <c r="G112" s="41">
        <f t="shared" si="9"/>
        <v>169.93724999999998</v>
      </c>
      <c r="H112" s="41">
        <f>+INGENIERIA!P112</f>
        <v>0</v>
      </c>
      <c r="I112" s="41">
        <f t="shared" si="10"/>
        <v>2481.08385</v>
      </c>
      <c r="J112" s="41">
        <f t="shared" si="11"/>
        <v>396.97341599999999</v>
      </c>
      <c r="K112" s="41">
        <f t="shared" si="12"/>
        <v>2878.0572659999998</v>
      </c>
    </row>
    <row r="113" spans="1:11">
      <c r="A113" s="2" t="s">
        <v>227</v>
      </c>
      <c r="B113" s="1" t="s">
        <v>228</v>
      </c>
      <c r="C113" s="14">
        <v>6745.03</v>
      </c>
      <c r="E113" s="41">
        <f t="shared" si="7"/>
        <v>6745.03</v>
      </c>
      <c r="F113" s="41">
        <f t="shared" si="8"/>
        <v>134.9006</v>
      </c>
      <c r="G113" s="41">
        <f t="shared" si="9"/>
        <v>505.87724999999995</v>
      </c>
      <c r="H113" s="41">
        <f>+INGENIERIA!P113</f>
        <v>0</v>
      </c>
      <c r="I113" s="41">
        <f t="shared" si="10"/>
        <v>7385.8078499999992</v>
      </c>
      <c r="J113" s="41">
        <f t="shared" si="11"/>
        <v>1181.7292559999999</v>
      </c>
      <c r="K113" s="41">
        <f t="shared" si="12"/>
        <v>8567.5371059999998</v>
      </c>
    </row>
    <row r="114" spans="1:11">
      <c r="A114" s="2" t="s">
        <v>229</v>
      </c>
      <c r="B114" s="1" t="s">
        <v>230</v>
      </c>
      <c r="C114" s="14">
        <v>5513.15</v>
      </c>
      <c r="E114" s="41">
        <f t="shared" si="7"/>
        <v>5513.15</v>
      </c>
      <c r="F114" s="41">
        <f t="shared" si="8"/>
        <v>110.26299999999999</v>
      </c>
      <c r="G114" s="41">
        <f t="shared" si="9"/>
        <v>413.48624999999998</v>
      </c>
      <c r="H114" s="41">
        <f>+INGENIERIA!P114</f>
        <v>270.14</v>
      </c>
      <c r="I114" s="41">
        <f t="shared" si="10"/>
        <v>6307.0392499999998</v>
      </c>
      <c r="J114" s="41">
        <f t="shared" si="11"/>
        <v>1009.12628</v>
      </c>
      <c r="K114" s="41">
        <f t="shared" si="12"/>
        <v>7316.1655300000002</v>
      </c>
    </row>
    <row r="115" spans="1:11">
      <c r="A115" s="2" t="s">
        <v>231</v>
      </c>
      <c r="B115" s="1" t="s">
        <v>232</v>
      </c>
      <c r="C115" s="14">
        <v>577.25</v>
      </c>
      <c r="E115" s="41">
        <f t="shared" si="7"/>
        <v>577.25</v>
      </c>
      <c r="F115" s="41">
        <f t="shared" si="8"/>
        <v>11.545</v>
      </c>
      <c r="G115" s="41">
        <f t="shared" si="9"/>
        <v>43.293749999999996</v>
      </c>
      <c r="H115" s="41">
        <f>+INGENIERIA!P115</f>
        <v>0</v>
      </c>
      <c r="I115" s="41">
        <f t="shared" si="10"/>
        <v>632.08875</v>
      </c>
      <c r="J115" s="41">
        <f t="shared" si="11"/>
        <v>101.13420000000001</v>
      </c>
      <c r="K115" s="41">
        <f t="shared" si="12"/>
        <v>733.22294999999997</v>
      </c>
    </row>
    <row r="116" spans="1:11">
      <c r="A116" s="2" t="s">
        <v>233</v>
      </c>
      <c r="B116" s="1" t="s">
        <v>234</v>
      </c>
      <c r="C116" s="14">
        <v>1488.78</v>
      </c>
      <c r="E116" s="41">
        <f t="shared" si="7"/>
        <v>1488.78</v>
      </c>
      <c r="F116" s="41">
        <f t="shared" si="8"/>
        <v>29.775600000000001</v>
      </c>
      <c r="G116" s="41">
        <f t="shared" si="9"/>
        <v>111.65849999999999</v>
      </c>
      <c r="H116" s="41">
        <f>+INGENIERIA!P116</f>
        <v>0</v>
      </c>
      <c r="I116" s="41">
        <f t="shared" si="10"/>
        <v>1630.2140999999999</v>
      </c>
      <c r="J116" s="41">
        <f t="shared" si="11"/>
        <v>260.83425599999998</v>
      </c>
      <c r="K116" s="41">
        <f t="shared" si="12"/>
        <v>1891.0483559999998</v>
      </c>
    </row>
    <row r="117" spans="1:11">
      <c r="A117" s="2" t="s">
        <v>235</v>
      </c>
      <c r="B117" s="1" t="s">
        <v>236</v>
      </c>
      <c r="C117" s="14">
        <v>1900.24</v>
      </c>
      <c r="E117" s="41">
        <f t="shared" si="7"/>
        <v>1900.24</v>
      </c>
      <c r="F117" s="41">
        <f t="shared" si="8"/>
        <v>38.004800000000003</v>
      </c>
      <c r="G117" s="41">
        <f t="shared" si="9"/>
        <v>142.518</v>
      </c>
      <c r="H117" s="41">
        <f>+INGENIERIA!P117</f>
        <v>93.11</v>
      </c>
      <c r="I117" s="41">
        <f t="shared" si="10"/>
        <v>2173.8728000000001</v>
      </c>
      <c r="J117" s="41">
        <f t="shared" si="11"/>
        <v>347.81964800000003</v>
      </c>
      <c r="K117" s="41">
        <f t="shared" si="12"/>
        <v>2521.6924480000002</v>
      </c>
    </row>
    <row r="118" spans="1:11">
      <c r="A118" s="2" t="s">
        <v>237</v>
      </c>
      <c r="B118" s="1" t="s">
        <v>238</v>
      </c>
      <c r="C118" s="14">
        <v>1847.45</v>
      </c>
      <c r="E118" s="41">
        <f t="shared" si="7"/>
        <v>1847.45</v>
      </c>
      <c r="F118" s="41">
        <f t="shared" si="8"/>
        <v>36.949000000000005</v>
      </c>
      <c r="G118" s="41">
        <f t="shared" si="9"/>
        <v>138.55875</v>
      </c>
      <c r="H118" s="41">
        <f>+INGENIERIA!P118</f>
        <v>0</v>
      </c>
      <c r="I118" s="41">
        <f t="shared" si="10"/>
        <v>2022.95775</v>
      </c>
      <c r="J118" s="41">
        <f t="shared" si="11"/>
        <v>323.67324000000002</v>
      </c>
      <c r="K118" s="41">
        <f t="shared" si="12"/>
        <v>2346.6309900000001</v>
      </c>
    </row>
    <row r="119" spans="1:11">
      <c r="A119" s="2" t="s">
        <v>239</v>
      </c>
      <c r="B119" s="1" t="s">
        <v>240</v>
      </c>
      <c r="C119" s="14">
        <v>8371.91</v>
      </c>
      <c r="E119" s="41">
        <f t="shared" si="7"/>
        <v>8371.91</v>
      </c>
      <c r="F119" s="41">
        <f t="shared" si="8"/>
        <v>167.43819999999999</v>
      </c>
      <c r="G119" s="41">
        <f t="shared" si="9"/>
        <v>627.89324999999997</v>
      </c>
      <c r="H119" s="41">
        <f>+INGENIERIA!P119</f>
        <v>410.22</v>
      </c>
      <c r="I119" s="41">
        <f t="shared" si="10"/>
        <v>9577.4614499999989</v>
      </c>
      <c r="J119" s="41">
        <f t="shared" si="11"/>
        <v>1532.3938319999997</v>
      </c>
      <c r="K119" s="41">
        <f t="shared" si="12"/>
        <v>11109.855281999999</v>
      </c>
    </row>
    <row r="120" spans="1:11">
      <c r="A120" s="2" t="s">
        <v>241</v>
      </c>
      <c r="B120" s="1" t="s">
        <v>242</v>
      </c>
      <c r="C120" s="14">
        <v>3961.31</v>
      </c>
      <c r="E120" s="41">
        <f t="shared" si="7"/>
        <v>3961.31</v>
      </c>
      <c r="F120" s="41">
        <f t="shared" si="8"/>
        <v>79.226200000000006</v>
      </c>
      <c r="G120" s="41">
        <f t="shared" si="9"/>
        <v>297.09825000000001</v>
      </c>
      <c r="H120" s="41">
        <f>+INGENIERIA!P120</f>
        <v>0</v>
      </c>
      <c r="I120" s="41">
        <f t="shared" si="10"/>
        <v>4337.6344499999996</v>
      </c>
      <c r="J120" s="41">
        <f t="shared" si="11"/>
        <v>694.02151199999992</v>
      </c>
      <c r="K120" s="41">
        <f t="shared" si="12"/>
        <v>5031.6559619999998</v>
      </c>
    </row>
    <row r="121" spans="1:11">
      <c r="A121" s="2" t="s">
        <v>243</v>
      </c>
      <c r="B121" s="1" t="s">
        <v>244</v>
      </c>
      <c r="C121" s="14">
        <v>5255.2</v>
      </c>
      <c r="E121" s="41">
        <f t="shared" si="7"/>
        <v>5255.2</v>
      </c>
      <c r="F121" s="41">
        <f t="shared" si="8"/>
        <v>105.104</v>
      </c>
      <c r="G121" s="41">
        <f t="shared" si="9"/>
        <v>394.14</v>
      </c>
      <c r="H121" s="41">
        <f>+INGENIERIA!P121</f>
        <v>0</v>
      </c>
      <c r="I121" s="41">
        <f t="shared" si="10"/>
        <v>5754.4440000000004</v>
      </c>
      <c r="J121" s="41">
        <f t="shared" si="11"/>
        <v>920.71104000000014</v>
      </c>
      <c r="K121" s="41">
        <f t="shared" si="12"/>
        <v>6675.1550400000006</v>
      </c>
    </row>
    <row r="122" spans="1:11">
      <c r="A122" s="2" t="s">
        <v>245</v>
      </c>
      <c r="B122" s="1" t="s">
        <v>246</v>
      </c>
      <c r="C122" s="14">
        <v>1171.4000000000001</v>
      </c>
      <c r="E122" s="41">
        <f t="shared" si="7"/>
        <v>1171.4000000000001</v>
      </c>
      <c r="F122" s="41">
        <f t="shared" si="8"/>
        <v>23.428000000000001</v>
      </c>
      <c r="G122" s="41">
        <f t="shared" si="9"/>
        <v>87.855000000000004</v>
      </c>
      <c r="H122" s="41">
        <f>+INGENIERIA!P122</f>
        <v>0</v>
      </c>
      <c r="I122" s="41">
        <f t="shared" si="10"/>
        <v>1282.6830000000002</v>
      </c>
      <c r="J122" s="41">
        <f t="shared" si="11"/>
        <v>205.22928000000005</v>
      </c>
      <c r="K122" s="41">
        <f t="shared" si="12"/>
        <v>1487.9122800000002</v>
      </c>
    </row>
    <row r="123" spans="1:11">
      <c r="A123" s="2" t="s">
        <v>247</v>
      </c>
      <c r="B123" s="1" t="s">
        <v>248</v>
      </c>
      <c r="C123" s="14">
        <v>5690.5</v>
      </c>
      <c r="E123" s="41">
        <f t="shared" si="7"/>
        <v>5690.5</v>
      </c>
      <c r="F123" s="41">
        <f t="shared" si="8"/>
        <v>113.81</v>
      </c>
      <c r="G123" s="41">
        <f t="shared" si="9"/>
        <v>426.78749999999997</v>
      </c>
      <c r="H123" s="41">
        <f>+INGENIERIA!P123</f>
        <v>278.83</v>
      </c>
      <c r="I123" s="41">
        <f t="shared" si="10"/>
        <v>6509.9275000000007</v>
      </c>
      <c r="J123" s="41">
        <f t="shared" si="11"/>
        <v>1041.5884000000001</v>
      </c>
      <c r="K123" s="41">
        <f t="shared" si="12"/>
        <v>7551.5159000000003</v>
      </c>
    </row>
    <row r="124" spans="1:11">
      <c r="A124" s="2" t="s">
        <v>249</v>
      </c>
      <c r="B124" s="1" t="s">
        <v>250</v>
      </c>
      <c r="C124" s="14">
        <v>1051</v>
      </c>
      <c r="E124" s="41">
        <f t="shared" si="7"/>
        <v>1051</v>
      </c>
      <c r="F124" s="41">
        <f t="shared" si="8"/>
        <v>21.02</v>
      </c>
      <c r="G124" s="41">
        <f t="shared" si="9"/>
        <v>78.825000000000003</v>
      </c>
      <c r="H124" s="41">
        <f>+INGENIERIA!P124</f>
        <v>0</v>
      </c>
      <c r="I124" s="41">
        <f t="shared" si="10"/>
        <v>1150.845</v>
      </c>
      <c r="J124" s="41">
        <f t="shared" si="11"/>
        <v>184.1352</v>
      </c>
      <c r="K124" s="41">
        <f t="shared" si="12"/>
        <v>1334.9802</v>
      </c>
    </row>
    <row r="125" spans="1:11">
      <c r="A125" s="2" t="s">
        <v>251</v>
      </c>
      <c r="B125" s="1" t="s">
        <v>252</v>
      </c>
      <c r="C125" s="14">
        <v>4030.73</v>
      </c>
      <c r="E125" s="41">
        <f t="shared" si="7"/>
        <v>4030.73</v>
      </c>
      <c r="F125" s="41">
        <f t="shared" si="8"/>
        <v>80.614599999999996</v>
      </c>
      <c r="G125" s="41">
        <f t="shared" si="9"/>
        <v>302.30475000000001</v>
      </c>
      <c r="H125" s="41">
        <f>+INGENIERIA!P125</f>
        <v>0</v>
      </c>
      <c r="I125" s="41">
        <f t="shared" si="10"/>
        <v>4413.6493500000006</v>
      </c>
      <c r="J125" s="41">
        <f t="shared" si="11"/>
        <v>706.18389600000012</v>
      </c>
      <c r="K125" s="41">
        <f t="shared" si="12"/>
        <v>5119.8332460000011</v>
      </c>
    </row>
    <row r="126" spans="1:11">
      <c r="A126" s="2" t="s">
        <v>253</v>
      </c>
      <c r="B126" s="1" t="s">
        <v>254</v>
      </c>
      <c r="C126" s="14">
        <v>4862.38</v>
      </c>
      <c r="E126" s="41">
        <f t="shared" si="7"/>
        <v>4862.38</v>
      </c>
      <c r="F126" s="41">
        <f t="shared" si="8"/>
        <v>97.247600000000006</v>
      </c>
      <c r="G126" s="41">
        <f t="shared" si="9"/>
        <v>364.67849999999999</v>
      </c>
      <c r="H126" s="41">
        <f>+INGENIERIA!P126</f>
        <v>0</v>
      </c>
      <c r="I126" s="41">
        <f t="shared" si="10"/>
        <v>5324.3060999999998</v>
      </c>
      <c r="J126" s="41">
        <f t="shared" si="11"/>
        <v>851.88897599999996</v>
      </c>
      <c r="K126" s="41">
        <f t="shared" si="12"/>
        <v>6176.195076</v>
      </c>
    </row>
    <row r="127" spans="1:11" s="7" customFormat="1">
      <c r="A127" s="17" t="s">
        <v>160</v>
      </c>
      <c r="C127" s="7" t="s">
        <v>161</v>
      </c>
      <c r="E127" s="39" t="s">
        <v>161</v>
      </c>
      <c r="F127" s="39" t="s">
        <v>161</v>
      </c>
      <c r="G127" s="39" t="s">
        <v>161</v>
      </c>
      <c r="H127" s="39" t="s">
        <v>161</v>
      </c>
      <c r="I127" s="39" t="s">
        <v>161</v>
      </c>
      <c r="J127" s="39" t="s">
        <v>161</v>
      </c>
      <c r="K127" s="39" t="s">
        <v>161</v>
      </c>
    </row>
    <row r="128" spans="1:11">
      <c r="C128" s="19">
        <v>154925.94</v>
      </c>
      <c r="E128" s="42">
        <f>SUM(E81:E126)</f>
        <v>154925.94000000003</v>
      </c>
      <c r="F128" s="42">
        <f t="shared" ref="F128:K128" si="13">SUM(F81:F126)</f>
        <v>3098.5188000000003</v>
      </c>
      <c r="G128" s="42">
        <f t="shared" si="13"/>
        <v>11619.445499999998</v>
      </c>
      <c r="H128" s="42">
        <f t="shared" si="13"/>
        <v>3537.75</v>
      </c>
      <c r="I128" s="42">
        <f t="shared" si="13"/>
        <v>173181.65429999997</v>
      </c>
      <c r="J128" s="42">
        <f t="shared" si="13"/>
        <v>27709.064688000002</v>
      </c>
      <c r="K128" s="42">
        <f t="shared" si="13"/>
        <v>200890.71898799998</v>
      </c>
    </row>
    <row r="130" spans="1:11" s="7" customFormat="1">
      <c r="A130" s="16"/>
      <c r="C130" s="7" t="s">
        <v>255</v>
      </c>
      <c r="E130" s="39" t="s">
        <v>255</v>
      </c>
      <c r="F130" s="39" t="s">
        <v>255</v>
      </c>
      <c r="G130" s="39" t="s">
        <v>255</v>
      </c>
      <c r="H130" s="39" t="s">
        <v>255</v>
      </c>
      <c r="I130" s="39" t="s">
        <v>255</v>
      </c>
      <c r="J130" s="39" t="s">
        <v>255</v>
      </c>
      <c r="K130" s="39" t="s">
        <v>255</v>
      </c>
    </row>
    <row r="131" spans="1:11" ht="13.5" thickBot="1">
      <c r="A131" s="17" t="s">
        <v>256</v>
      </c>
      <c r="B131" s="1" t="s">
        <v>257</v>
      </c>
      <c r="C131" s="19">
        <v>858426.51</v>
      </c>
      <c r="E131" s="43">
        <f>+E78+E128</f>
        <v>858426.50999999978</v>
      </c>
      <c r="F131" s="43">
        <f t="shared" ref="F131:K131" si="14">+F78+F128</f>
        <v>17168.530199999997</v>
      </c>
      <c r="G131" s="43">
        <f t="shared" si="14"/>
        <v>64381.988250000009</v>
      </c>
      <c r="H131" s="43">
        <f t="shared" si="14"/>
        <v>3537.75</v>
      </c>
      <c r="I131" s="43">
        <f t="shared" si="14"/>
        <v>943514.77844999987</v>
      </c>
      <c r="J131" s="43">
        <f t="shared" si="14"/>
        <v>150962.36455200001</v>
      </c>
      <c r="K131" s="43">
        <f t="shared" si="14"/>
        <v>1094477.1430019992</v>
      </c>
    </row>
    <row r="132" spans="1:11" ht="12" thickTop="1"/>
    <row r="133" spans="1:11">
      <c r="C133" s="1" t="s">
        <v>257</v>
      </c>
    </row>
    <row r="134" spans="1:11">
      <c r="A134" s="2" t="s">
        <v>257</v>
      </c>
      <c r="B134" s="1" t="s">
        <v>257</v>
      </c>
      <c r="C134" s="18"/>
    </row>
  </sheetData>
  <autoFilter ref="A13:N78"/>
  <mergeCells count="1">
    <mergeCell ref="E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34"/>
  <sheetViews>
    <sheetView workbookViewId="0">
      <pane xSplit="2" ySplit="13" topLeftCell="C107" activePane="bottomRight" state="frozen"/>
      <selection pane="topRight" activeCell="C1" sqref="C1"/>
      <selection pane="bottomLeft" activeCell="A14" sqref="A14"/>
      <selection pane="bottomRight" activeCell="B140" sqref="B140"/>
    </sheetView>
  </sheetViews>
  <sheetFormatPr baseColWidth="10" defaultRowHeight="11.25"/>
  <cols>
    <col min="1" max="1" width="9.42578125" style="2" customWidth="1"/>
    <col min="2" max="2" width="29.5703125" style="1" customWidth="1"/>
    <col min="3" max="3" width="12.140625" style="1" customWidth="1"/>
    <col min="4" max="4" width="12.42578125" style="1" customWidth="1"/>
    <col min="5" max="5" width="12.85546875" style="1" customWidth="1"/>
    <col min="6" max="6" width="14.7109375" style="1" customWidth="1"/>
    <col min="7" max="7" width="13.7109375" style="1" customWidth="1"/>
    <col min="8" max="8" width="15.7109375" style="1" customWidth="1"/>
    <col min="9" max="9" width="13.5703125" style="1" customWidth="1"/>
    <col min="10" max="10" width="13.140625" style="1" customWidth="1"/>
    <col min="11" max="11" width="12.42578125" style="1" customWidth="1"/>
    <col min="12" max="12" width="12.140625" style="1" customWidth="1"/>
    <col min="13" max="13" width="12.42578125" style="1" customWidth="1"/>
    <col min="14" max="14" width="10" style="1" customWidth="1"/>
    <col min="15" max="15" width="12.140625" style="1" customWidth="1"/>
    <col min="16" max="16" width="11.28515625" style="1" customWidth="1"/>
    <col min="17" max="17" width="8.42578125" style="1" customWidth="1"/>
    <col min="18" max="18" width="10.140625" style="1" customWidth="1"/>
    <col min="19" max="19" width="11.7109375" style="1" customWidth="1"/>
    <col min="20" max="20" width="10.42578125" style="1" customWidth="1"/>
    <col min="21" max="21" width="11.5703125" style="1" customWidth="1"/>
    <col min="22" max="22" width="9.28515625" style="1" customWidth="1"/>
    <col min="23" max="23" width="10.28515625" style="1" customWidth="1"/>
    <col min="24" max="24" width="14.140625" style="1" customWidth="1"/>
    <col min="25" max="25" width="13" style="1" customWidth="1"/>
    <col min="26" max="16384" width="11.42578125" style="1"/>
  </cols>
  <sheetData>
    <row r="1" spans="1:25" ht="18" customHeight="1">
      <c r="A1" s="3" t="s">
        <v>0</v>
      </c>
      <c r="B1" s="47" t="s">
        <v>257</v>
      </c>
      <c r="C1" s="48"/>
      <c r="D1" s="48"/>
    </row>
    <row r="2" spans="1:25" ht="24.95" customHeight="1">
      <c r="A2" s="4" t="s">
        <v>1</v>
      </c>
      <c r="B2" s="21" t="s">
        <v>2</v>
      </c>
      <c r="C2" s="22"/>
      <c r="D2" s="22"/>
    </row>
    <row r="3" spans="1:25" ht="15.75">
      <c r="B3" s="23" t="s">
        <v>3</v>
      </c>
      <c r="C3" s="24"/>
      <c r="D3" s="24"/>
      <c r="E3" s="7"/>
    </row>
    <row r="4" spans="1:25" ht="15">
      <c r="B4" s="25" t="s">
        <v>4</v>
      </c>
      <c r="C4" s="24"/>
      <c r="D4" s="24"/>
      <c r="E4" s="7"/>
    </row>
    <row r="5" spans="1:25">
      <c r="B5" s="6" t="s">
        <v>5</v>
      </c>
    </row>
    <row r="6" spans="1:25">
      <c r="B6" s="6" t="s">
        <v>6</v>
      </c>
    </row>
    <row r="8" spans="1:25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10" t="s">
        <v>30</v>
      </c>
      <c r="Y8" s="11" t="s">
        <v>31</v>
      </c>
    </row>
    <row r="9" spans="1:25" ht="12" thickTop="1"/>
    <row r="11" spans="1:25">
      <c r="A11" s="13" t="s">
        <v>32</v>
      </c>
    </row>
    <row r="13" spans="1:25">
      <c r="A13" s="12" t="s">
        <v>33</v>
      </c>
    </row>
    <row r="14" spans="1:25">
      <c r="A14" s="2" t="s">
        <v>34</v>
      </c>
      <c r="B14" s="1" t="s">
        <v>35</v>
      </c>
      <c r="C14" s="14">
        <v>880.02</v>
      </c>
      <c r="D14" s="14">
        <v>146.66999999999999</v>
      </c>
      <c r="E14" s="14">
        <v>4032.23</v>
      </c>
      <c r="F14" s="14">
        <v>0</v>
      </c>
      <c r="G14" s="14">
        <v>0</v>
      </c>
      <c r="H14" s="14">
        <v>5058.92</v>
      </c>
      <c r="I14" s="14">
        <v>0</v>
      </c>
      <c r="J14" s="14">
        <v>0</v>
      </c>
      <c r="K14" s="14">
        <v>0</v>
      </c>
      <c r="L14" s="14">
        <v>831.16</v>
      </c>
      <c r="M14" s="14">
        <v>192.07</v>
      </c>
      <c r="N14" s="14">
        <v>0</v>
      </c>
      <c r="O14" s="14">
        <v>0</v>
      </c>
      <c r="P14" s="14">
        <v>0</v>
      </c>
      <c r="Q14" s="14">
        <v>0.09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1023.32</v>
      </c>
      <c r="Y14" s="14">
        <v>4035.6</v>
      </c>
    </row>
    <row r="15" spans="1:25">
      <c r="A15" s="2" t="s">
        <v>36</v>
      </c>
      <c r="B15" s="1" t="s">
        <v>37</v>
      </c>
      <c r="C15" s="14">
        <v>999.66</v>
      </c>
      <c r="D15" s="14">
        <v>166.61</v>
      </c>
      <c r="E15" s="14">
        <v>2339.4</v>
      </c>
      <c r="F15" s="14">
        <v>0</v>
      </c>
      <c r="G15" s="14">
        <v>0</v>
      </c>
      <c r="H15" s="14">
        <v>3505.67</v>
      </c>
      <c r="I15" s="14">
        <v>0</v>
      </c>
      <c r="J15" s="14">
        <v>0</v>
      </c>
      <c r="K15" s="14">
        <v>0</v>
      </c>
      <c r="L15" s="14">
        <v>493.42</v>
      </c>
      <c r="M15" s="14">
        <v>71.930000000000007</v>
      </c>
      <c r="N15" s="14">
        <v>0</v>
      </c>
      <c r="O15" s="14">
        <v>0</v>
      </c>
      <c r="P15" s="14">
        <v>0</v>
      </c>
      <c r="Q15" s="15">
        <v>-0.08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565.27</v>
      </c>
      <c r="Y15" s="14">
        <v>2940.4</v>
      </c>
    </row>
    <row r="16" spans="1:25">
      <c r="A16" s="2" t="s">
        <v>38</v>
      </c>
      <c r="B16" s="1" t="s">
        <v>39</v>
      </c>
      <c r="C16" s="14">
        <v>4000.02</v>
      </c>
      <c r="D16" s="14">
        <v>666.67</v>
      </c>
      <c r="E16" s="14">
        <v>43533.17</v>
      </c>
      <c r="F16" s="14">
        <v>0</v>
      </c>
      <c r="G16" s="14">
        <v>0</v>
      </c>
      <c r="H16" s="14">
        <v>48199.86</v>
      </c>
      <c r="I16" s="14">
        <v>0</v>
      </c>
      <c r="J16" s="14">
        <v>0</v>
      </c>
      <c r="K16" s="14">
        <v>0</v>
      </c>
      <c r="L16" s="14">
        <v>14869.19</v>
      </c>
      <c r="M16" s="14">
        <v>360.26</v>
      </c>
      <c r="N16" s="14">
        <v>0</v>
      </c>
      <c r="O16" s="14">
        <v>0</v>
      </c>
      <c r="P16" s="14">
        <v>0</v>
      </c>
      <c r="Q16" s="15">
        <v>-0.19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327</v>
      </c>
      <c r="X16" s="14">
        <v>15556.26</v>
      </c>
      <c r="Y16" s="14">
        <v>32643.599999999999</v>
      </c>
    </row>
    <row r="17" spans="1:25">
      <c r="A17" s="2" t="s">
        <v>40</v>
      </c>
      <c r="B17" s="1" t="s">
        <v>41</v>
      </c>
      <c r="C17" s="14">
        <v>999.66</v>
      </c>
      <c r="D17" s="14">
        <v>166.61</v>
      </c>
      <c r="E17" s="14">
        <v>1943.73</v>
      </c>
      <c r="F17" s="14">
        <v>0</v>
      </c>
      <c r="G17" s="14">
        <v>0</v>
      </c>
      <c r="H17" s="14">
        <v>3110</v>
      </c>
      <c r="I17" s="14">
        <v>0</v>
      </c>
      <c r="J17" s="14">
        <v>0</v>
      </c>
      <c r="K17" s="14">
        <v>0</v>
      </c>
      <c r="L17" s="14">
        <v>408.91</v>
      </c>
      <c r="M17" s="14">
        <v>55.96</v>
      </c>
      <c r="N17" s="14">
        <v>0</v>
      </c>
      <c r="O17" s="14">
        <v>0</v>
      </c>
      <c r="P17" s="14">
        <v>0</v>
      </c>
      <c r="Q17" s="14">
        <v>0.13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465</v>
      </c>
      <c r="Y17" s="14">
        <v>2645</v>
      </c>
    </row>
    <row r="18" spans="1:25">
      <c r="A18" s="2" t="s">
        <v>42</v>
      </c>
      <c r="B18" s="1" t="s">
        <v>43</v>
      </c>
      <c r="C18" s="14">
        <v>880.02</v>
      </c>
      <c r="D18" s="14">
        <v>146.66999999999999</v>
      </c>
      <c r="E18" s="14">
        <v>5172.2</v>
      </c>
      <c r="F18" s="14">
        <v>0</v>
      </c>
      <c r="G18" s="14">
        <v>0</v>
      </c>
      <c r="H18" s="14">
        <v>6198.89</v>
      </c>
      <c r="I18" s="14">
        <v>192</v>
      </c>
      <c r="J18" s="14">
        <v>0</v>
      </c>
      <c r="K18" s="14">
        <v>0</v>
      </c>
      <c r="L18" s="14">
        <v>1099.29</v>
      </c>
      <c r="M18" s="14">
        <v>25.48</v>
      </c>
      <c r="N18" s="14">
        <v>0</v>
      </c>
      <c r="O18" s="14">
        <v>0</v>
      </c>
      <c r="P18" s="14">
        <v>0</v>
      </c>
      <c r="Q18" s="15">
        <v>-0.08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1316.69</v>
      </c>
      <c r="Y18" s="14">
        <v>4882.2</v>
      </c>
    </row>
    <row r="19" spans="1:25">
      <c r="A19" s="2" t="s">
        <v>44</v>
      </c>
      <c r="B19" s="1" t="s">
        <v>45</v>
      </c>
      <c r="C19" s="14">
        <v>1400.04</v>
      </c>
      <c r="D19" s="14">
        <v>233.34</v>
      </c>
      <c r="E19" s="14">
        <v>3867.84</v>
      </c>
      <c r="F19" s="14">
        <v>0</v>
      </c>
      <c r="G19" s="14">
        <v>0</v>
      </c>
      <c r="H19" s="14">
        <v>5501.22</v>
      </c>
      <c r="I19" s="14">
        <v>0</v>
      </c>
      <c r="J19" s="14">
        <v>1817</v>
      </c>
      <c r="K19" s="14">
        <v>0</v>
      </c>
      <c r="L19" s="14">
        <v>935.19</v>
      </c>
      <c r="M19" s="14">
        <v>133.79</v>
      </c>
      <c r="N19" s="14">
        <v>0</v>
      </c>
      <c r="O19" s="14">
        <v>0</v>
      </c>
      <c r="P19" s="14">
        <v>0</v>
      </c>
      <c r="Q19" s="14">
        <v>0.04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2886.02</v>
      </c>
      <c r="Y19" s="14">
        <v>2615.1999999999998</v>
      </c>
    </row>
    <row r="20" spans="1:25">
      <c r="A20" s="2" t="s">
        <v>46</v>
      </c>
      <c r="B20" s="1" t="s">
        <v>47</v>
      </c>
      <c r="C20" s="14">
        <v>4000.02</v>
      </c>
      <c r="D20" s="14">
        <v>666.67</v>
      </c>
      <c r="E20" s="14">
        <v>100453.07</v>
      </c>
      <c r="F20" s="14">
        <v>0</v>
      </c>
      <c r="G20" s="14">
        <v>0</v>
      </c>
      <c r="H20" s="14">
        <v>105119.76</v>
      </c>
      <c r="I20" s="14">
        <v>0</v>
      </c>
      <c r="J20" s="14">
        <v>0</v>
      </c>
      <c r="K20" s="14">
        <v>0</v>
      </c>
      <c r="L20" s="14">
        <v>34697.49</v>
      </c>
      <c r="M20" s="14">
        <v>360.26</v>
      </c>
      <c r="N20" s="14">
        <v>0</v>
      </c>
      <c r="O20" s="14">
        <v>0</v>
      </c>
      <c r="P20" s="14">
        <v>0</v>
      </c>
      <c r="Q20" s="14">
        <v>0.02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413.79</v>
      </c>
      <c r="X20" s="14">
        <v>35471.56</v>
      </c>
      <c r="Y20" s="14">
        <v>69648.2</v>
      </c>
    </row>
    <row r="21" spans="1:25">
      <c r="A21" s="2" t="s">
        <v>48</v>
      </c>
      <c r="B21" s="1" t="s">
        <v>49</v>
      </c>
      <c r="C21" s="14">
        <v>880.02</v>
      </c>
      <c r="D21" s="14">
        <v>146.66999999999999</v>
      </c>
      <c r="E21" s="14">
        <v>6136.44</v>
      </c>
      <c r="F21" s="14">
        <v>0</v>
      </c>
      <c r="G21" s="14">
        <v>0</v>
      </c>
      <c r="H21" s="14">
        <v>7163.13</v>
      </c>
      <c r="I21" s="14">
        <v>0</v>
      </c>
      <c r="J21" s="14">
        <v>345.36</v>
      </c>
      <c r="K21" s="14">
        <v>0</v>
      </c>
      <c r="L21" s="14">
        <v>1326.07</v>
      </c>
      <c r="M21" s="14">
        <v>166.82</v>
      </c>
      <c r="N21" s="14">
        <v>0</v>
      </c>
      <c r="O21" s="14">
        <v>0</v>
      </c>
      <c r="P21" s="14">
        <v>0</v>
      </c>
      <c r="Q21" s="14">
        <v>0.03</v>
      </c>
      <c r="R21" s="14">
        <v>54.05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1892.33</v>
      </c>
      <c r="Y21" s="14">
        <v>5270.8</v>
      </c>
    </row>
    <row r="22" spans="1:25">
      <c r="A22" s="2" t="s">
        <v>50</v>
      </c>
      <c r="B22" s="1" t="s">
        <v>51</v>
      </c>
      <c r="C22" s="14">
        <v>4000.02</v>
      </c>
      <c r="D22" s="14">
        <v>666.67</v>
      </c>
      <c r="E22" s="14">
        <v>97450.53</v>
      </c>
      <c r="F22" s="14">
        <v>0</v>
      </c>
      <c r="G22" s="14">
        <v>0</v>
      </c>
      <c r="H22" s="14">
        <v>102117.22</v>
      </c>
      <c r="I22" s="14">
        <v>0</v>
      </c>
      <c r="J22" s="14">
        <v>0</v>
      </c>
      <c r="K22" s="14">
        <v>0</v>
      </c>
      <c r="L22" s="14">
        <v>33646.61</v>
      </c>
      <c r="M22" s="14">
        <v>360.26</v>
      </c>
      <c r="N22" s="14">
        <v>0</v>
      </c>
      <c r="O22" s="14">
        <v>0</v>
      </c>
      <c r="P22" s="14">
        <v>0</v>
      </c>
      <c r="Q22" s="14">
        <v>0.16</v>
      </c>
      <c r="R22" s="14">
        <v>0</v>
      </c>
      <c r="S22" s="14">
        <v>0</v>
      </c>
      <c r="T22" s="14">
        <v>0</v>
      </c>
      <c r="U22" s="14">
        <v>0</v>
      </c>
      <c r="V22" s="14">
        <v>1000</v>
      </c>
      <c r="W22" s="14">
        <v>413.79</v>
      </c>
      <c r="X22" s="14">
        <v>35420.82</v>
      </c>
      <c r="Y22" s="14">
        <v>66696.399999999994</v>
      </c>
    </row>
    <row r="23" spans="1:25">
      <c r="A23" s="2" t="s">
        <v>52</v>
      </c>
      <c r="B23" s="1" t="s">
        <v>53</v>
      </c>
      <c r="C23" s="14">
        <v>880.02</v>
      </c>
      <c r="D23" s="14">
        <v>146.66999999999999</v>
      </c>
      <c r="E23" s="14">
        <v>11155.31</v>
      </c>
      <c r="F23" s="14">
        <v>0</v>
      </c>
      <c r="G23" s="14">
        <v>0</v>
      </c>
      <c r="H23" s="14">
        <v>12182</v>
      </c>
      <c r="I23" s="14">
        <v>43.66</v>
      </c>
      <c r="J23" s="14">
        <v>0</v>
      </c>
      <c r="K23" s="14">
        <v>0</v>
      </c>
      <c r="L23" s="14">
        <v>2807.44</v>
      </c>
      <c r="M23" s="14">
        <v>25.48</v>
      </c>
      <c r="N23" s="14">
        <v>0</v>
      </c>
      <c r="O23" s="14">
        <v>0</v>
      </c>
      <c r="P23" s="14">
        <v>0</v>
      </c>
      <c r="Q23" s="14">
        <v>0.02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2876.6</v>
      </c>
      <c r="Y23" s="14">
        <v>9305.4</v>
      </c>
    </row>
    <row r="24" spans="1:25">
      <c r="A24" s="2" t="s">
        <v>54</v>
      </c>
      <c r="B24" s="1" t="s">
        <v>55</v>
      </c>
      <c r="C24" s="14">
        <v>880.02</v>
      </c>
      <c r="D24" s="14">
        <v>146.66999999999999</v>
      </c>
      <c r="E24" s="14">
        <v>7404.17</v>
      </c>
      <c r="F24" s="14">
        <v>0</v>
      </c>
      <c r="G24" s="14">
        <v>0</v>
      </c>
      <c r="H24" s="14">
        <v>8430.86</v>
      </c>
      <c r="I24" s="14">
        <v>700</v>
      </c>
      <c r="J24" s="14">
        <v>0</v>
      </c>
      <c r="K24" s="14">
        <v>0</v>
      </c>
      <c r="L24" s="14">
        <v>1682.1</v>
      </c>
      <c r="M24" s="14">
        <v>123.66</v>
      </c>
      <c r="N24" s="14">
        <v>0</v>
      </c>
      <c r="O24" s="14">
        <v>0</v>
      </c>
      <c r="P24" s="14">
        <v>0</v>
      </c>
      <c r="Q24" s="15">
        <v>-0.15</v>
      </c>
      <c r="R24" s="14">
        <v>54.05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2559.66</v>
      </c>
      <c r="Y24" s="14">
        <v>5871.2</v>
      </c>
    </row>
    <row r="25" spans="1:25">
      <c r="A25" s="2" t="s">
        <v>56</v>
      </c>
      <c r="B25" s="1" t="s">
        <v>57</v>
      </c>
      <c r="C25" s="14">
        <v>880.02</v>
      </c>
      <c r="D25" s="14">
        <v>146.66999999999999</v>
      </c>
      <c r="E25" s="14">
        <v>12560.69</v>
      </c>
      <c r="F25" s="14">
        <v>0</v>
      </c>
      <c r="G25" s="14">
        <v>0</v>
      </c>
      <c r="H25" s="14">
        <v>13587.38</v>
      </c>
      <c r="I25" s="14">
        <v>0</v>
      </c>
      <c r="J25" s="14">
        <v>0</v>
      </c>
      <c r="K25" s="14">
        <v>0</v>
      </c>
      <c r="L25" s="14">
        <v>3229.05</v>
      </c>
      <c r="M25" s="14">
        <v>92.01</v>
      </c>
      <c r="N25" s="14">
        <v>0</v>
      </c>
      <c r="O25" s="14">
        <v>0</v>
      </c>
      <c r="P25" s="14">
        <v>0</v>
      </c>
      <c r="Q25" s="14">
        <v>7.0000000000000007E-2</v>
      </c>
      <c r="R25" s="14">
        <v>47.05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3368.18</v>
      </c>
      <c r="Y25" s="14">
        <v>10219.200000000001</v>
      </c>
    </row>
    <row r="26" spans="1:25">
      <c r="A26" s="2" t="s">
        <v>58</v>
      </c>
      <c r="B26" s="1" t="s">
        <v>59</v>
      </c>
      <c r="C26" s="14">
        <v>1602</v>
      </c>
      <c r="D26" s="14">
        <v>267</v>
      </c>
      <c r="E26" s="14">
        <v>150</v>
      </c>
      <c r="F26" s="14">
        <v>0</v>
      </c>
      <c r="G26" s="14">
        <v>0</v>
      </c>
      <c r="H26" s="14">
        <v>2019</v>
      </c>
      <c r="I26" s="14">
        <v>0</v>
      </c>
      <c r="J26" s="14">
        <v>0</v>
      </c>
      <c r="K26" s="14">
        <v>0</v>
      </c>
      <c r="L26" s="14">
        <v>187.99</v>
      </c>
      <c r="M26" s="14">
        <v>54.79</v>
      </c>
      <c r="N26" s="14">
        <v>0</v>
      </c>
      <c r="O26" s="14">
        <v>0</v>
      </c>
      <c r="P26" s="14">
        <v>0</v>
      </c>
      <c r="Q26" s="15">
        <v>-0.05</v>
      </c>
      <c r="R26" s="14">
        <v>0</v>
      </c>
      <c r="S26" s="14">
        <v>532.87</v>
      </c>
      <c r="T26" s="14">
        <v>0</v>
      </c>
      <c r="U26" s="14">
        <v>0</v>
      </c>
      <c r="V26" s="14">
        <v>300</v>
      </c>
      <c r="W26" s="14">
        <v>0</v>
      </c>
      <c r="X26" s="14">
        <v>1075.5999999999999</v>
      </c>
      <c r="Y26" s="14">
        <v>943.4</v>
      </c>
    </row>
    <row r="27" spans="1:25">
      <c r="A27" s="2" t="s">
        <v>60</v>
      </c>
      <c r="B27" s="1" t="s">
        <v>61</v>
      </c>
      <c r="C27" s="14">
        <v>1602</v>
      </c>
      <c r="D27" s="14">
        <v>267</v>
      </c>
      <c r="E27" s="14">
        <v>500</v>
      </c>
      <c r="F27" s="14">
        <v>0</v>
      </c>
      <c r="G27" s="14">
        <v>0</v>
      </c>
      <c r="H27" s="14">
        <v>2369</v>
      </c>
      <c r="I27" s="14">
        <v>0</v>
      </c>
      <c r="J27" s="14">
        <v>0</v>
      </c>
      <c r="K27" s="14">
        <v>0</v>
      </c>
      <c r="L27" s="14">
        <v>250.71</v>
      </c>
      <c r="M27" s="14">
        <v>50.44</v>
      </c>
      <c r="N27" s="14">
        <v>0</v>
      </c>
      <c r="O27" s="14">
        <v>0</v>
      </c>
      <c r="P27" s="14">
        <v>0</v>
      </c>
      <c r="Q27" s="15">
        <v>-0.15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301</v>
      </c>
      <c r="Y27" s="14">
        <v>2068</v>
      </c>
    </row>
    <row r="28" spans="1:25">
      <c r="A28" s="2" t="s">
        <v>62</v>
      </c>
      <c r="B28" s="1" t="s">
        <v>63</v>
      </c>
      <c r="C28" s="14">
        <v>666.65</v>
      </c>
      <c r="D28" s="14">
        <v>111.11</v>
      </c>
      <c r="E28" s="14">
        <v>1710</v>
      </c>
      <c r="F28" s="14">
        <v>0</v>
      </c>
      <c r="G28" s="14">
        <v>0</v>
      </c>
      <c r="H28" s="14">
        <v>2487.7600000000002</v>
      </c>
      <c r="I28" s="14">
        <v>0</v>
      </c>
      <c r="J28" s="14">
        <v>0</v>
      </c>
      <c r="K28" s="14">
        <v>0</v>
      </c>
      <c r="L28" s="14">
        <v>276</v>
      </c>
      <c r="M28" s="14">
        <v>44.56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320.56</v>
      </c>
      <c r="Y28" s="14">
        <v>2167.1999999999998</v>
      </c>
    </row>
    <row r="29" spans="1:25">
      <c r="A29" s="2" t="s">
        <v>64</v>
      </c>
      <c r="B29" s="1" t="s">
        <v>65</v>
      </c>
      <c r="C29" s="14">
        <v>999.66</v>
      </c>
      <c r="D29" s="14">
        <v>166.61</v>
      </c>
      <c r="E29" s="14">
        <v>2961.69</v>
      </c>
      <c r="F29" s="14">
        <v>0</v>
      </c>
      <c r="G29" s="14">
        <v>0</v>
      </c>
      <c r="H29" s="14">
        <v>4127.96</v>
      </c>
      <c r="I29" s="14">
        <v>660.45</v>
      </c>
      <c r="J29" s="14">
        <v>0</v>
      </c>
      <c r="K29" s="14">
        <v>0</v>
      </c>
      <c r="L29" s="14">
        <v>626.34</v>
      </c>
      <c r="M29" s="14">
        <v>52.77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1339.56</v>
      </c>
      <c r="Y29" s="14">
        <v>2788.4</v>
      </c>
    </row>
    <row r="30" spans="1:25">
      <c r="A30" s="2" t="s">
        <v>66</v>
      </c>
      <c r="B30" s="1" t="s">
        <v>67</v>
      </c>
      <c r="C30" s="14">
        <v>999.66</v>
      </c>
      <c r="D30" s="14">
        <v>166.61</v>
      </c>
      <c r="E30" s="14">
        <v>1693.5</v>
      </c>
      <c r="F30" s="14">
        <v>0</v>
      </c>
      <c r="G30" s="14">
        <v>0</v>
      </c>
      <c r="H30" s="14">
        <v>2859.77</v>
      </c>
      <c r="I30" s="14">
        <v>0</v>
      </c>
      <c r="J30" s="14">
        <v>0</v>
      </c>
      <c r="K30" s="14">
        <v>0</v>
      </c>
      <c r="L30" s="14">
        <v>355.46</v>
      </c>
      <c r="M30" s="14">
        <v>62.91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418.37</v>
      </c>
      <c r="Y30" s="14">
        <v>2441.4</v>
      </c>
    </row>
    <row r="31" spans="1:25">
      <c r="A31" s="2" t="s">
        <v>68</v>
      </c>
      <c r="B31" s="1" t="s">
        <v>69</v>
      </c>
      <c r="C31" s="14">
        <v>4000.02</v>
      </c>
      <c r="D31" s="14">
        <v>666.67</v>
      </c>
      <c r="E31" s="14">
        <v>51546.93</v>
      </c>
      <c r="F31" s="14">
        <v>0</v>
      </c>
      <c r="G31" s="14">
        <v>0</v>
      </c>
      <c r="H31" s="14">
        <v>56213.62</v>
      </c>
      <c r="I31" s="14">
        <v>0</v>
      </c>
      <c r="J31" s="14">
        <v>0</v>
      </c>
      <c r="K31" s="14">
        <v>0</v>
      </c>
      <c r="L31" s="14">
        <v>17593.87</v>
      </c>
      <c r="M31" s="14">
        <v>351.32</v>
      </c>
      <c r="N31" s="14">
        <v>0</v>
      </c>
      <c r="O31" s="14">
        <v>0</v>
      </c>
      <c r="P31" s="14">
        <v>0</v>
      </c>
      <c r="Q31" s="14">
        <v>0.04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413.79</v>
      </c>
      <c r="X31" s="14">
        <v>18359.02</v>
      </c>
      <c r="Y31" s="14">
        <v>37854.6</v>
      </c>
    </row>
    <row r="32" spans="1:25">
      <c r="A32" s="2" t="s">
        <v>70</v>
      </c>
      <c r="B32" s="1" t="s">
        <v>71</v>
      </c>
      <c r="C32" s="14">
        <v>880.02</v>
      </c>
      <c r="D32" s="14">
        <v>146.66999999999999</v>
      </c>
      <c r="E32" s="14">
        <v>14786.72</v>
      </c>
      <c r="F32" s="14">
        <v>0</v>
      </c>
      <c r="G32" s="14">
        <v>0</v>
      </c>
      <c r="H32" s="14">
        <v>15813.41</v>
      </c>
      <c r="I32" s="14">
        <v>1959</v>
      </c>
      <c r="J32" s="14">
        <v>0</v>
      </c>
      <c r="K32" s="14">
        <v>0</v>
      </c>
      <c r="L32" s="14">
        <v>3925.3</v>
      </c>
      <c r="M32" s="14">
        <v>25.48</v>
      </c>
      <c r="N32" s="14">
        <v>0</v>
      </c>
      <c r="O32" s="14">
        <v>0</v>
      </c>
      <c r="P32" s="14">
        <v>0</v>
      </c>
      <c r="Q32" s="15">
        <v>-0.17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5909.61</v>
      </c>
      <c r="Y32" s="14">
        <v>9903.7999999999993</v>
      </c>
    </row>
    <row r="33" spans="1:25">
      <c r="A33" s="2" t="s">
        <v>72</v>
      </c>
      <c r="B33" s="1" t="s">
        <v>73</v>
      </c>
      <c r="C33" s="14">
        <v>880.02</v>
      </c>
      <c r="D33" s="14">
        <v>146.66999999999999</v>
      </c>
      <c r="E33" s="14">
        <v>1061.28</v>
      </c>
      <c r="F33" s="14">
        <v>0</v>
      </c>
      <c r="G33" s="14">
        <v>0</v>
      </c>
      <c r="H33" s="14">
        <v>2087.9699999999998</v>
      </c>
      <c r="I33" s="14">
        <v>0</v>
      </c>
      <c r="J33" s="14">
        <v>0</v>
      </c>
      <c r="K33" s="14">
        <v>0</v>
      </c>
      <c r="L33" s="14">
        <v>200.35</v>
      </c>
      <c r="M33" s="14">
        <v>101.11</v>
      </c>
      <c r="N33" s="14">
        <v>0</v>
      </c>
      <c r="O33" s="14">
        <v>0</v>
      </c>
      <c r="P33" s="14">
        <v>0</v>
      </c>
      <c r="Q33" s="14">
        <v>0.06</v>
      </c>
      <c r="R33" s="14">
        <v>33.049999999999997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334.57</v>
      </c>
      <c r="Y33" s="14">
        <v>1753.4</v>
      </c>
    </row>
    <row r="34" spans="1:25">
      <c r="A34" s="2" t="s">
        <v>74</v>
      </c>
      <c r="B34" s="1" t="s">
        <v>75</v>
      </c>
      <c r="C34" s="14">
        <v>880.02</v>
      </c>
      <c r="D34" s="14">
        <v>146.66999999999999</v>
      </c>
      <c r="E34" s="14">
        <v>5317.77</v>
      </c>
      <c r="F34" s="14">
        <v>0</v>
      </c>
      <c r="G34" s="14">
        <v>0</v>
      </c>
      <c r="H34" s="14">
        <v>6344.46</v>
      </c>
      <c r="I34" s="14">
        <v>0</v>
      </c>
      <c r="J34" s="14">
        <v>0</v>
      </c>
      <c r="K34" s="14">
        <v>0</v>
      </c>
      <c r="L34" s="14">
        <v>1133.52</v>
      </c>
      <c r="M34" s="14">
        <v>25.48</v>
      </c>
      <c r="N34" s="14">
        <v>0</v>
      </c>
      <c r="O34" s="14">
        <v>0</v>
      </c>
      <c r="P34" s="14">
        <v>0</v>
      </c>
      <c r="Q34" s="14">
        <v>0.01</v>
      </c>
      <c r="R34" s="14">
        <v>33.049999999999997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1192.06</v>
      </c>
      <c r="Y34" s="14">
        <v>5152.3999999999996</v>
      </c>
    </row>
    <row r="35" spans="1:25">
      <c r="A35" s="2" t="s">
        <v>76</v>
      </c>
      <c r="B35" s="1" t="s">
        <v>77</v>
      </c>
      <c r="C35" s="14">
        <v>880.02</v>
      </c>
      <c r="D35" s="14">
        <v>146.66999999999999</v>
      </c>
      <c r="E35" s="14">
        <v>2876.51</v>
      </c>
      <c r="F35" s="14">
        <v>0</v>
      </c>
      <c r="G35" s="14">
        <v>0</v>
      </c>
      <c r="H35" s="14">
        <v>3903.2</v>
      </c>
      <c r="I35" s="14">
        <v>0</v>
      </c>
      <c r="J35" s="14">
        <v>0</v>
      </c>
      <c r="K35" s="14">
        <v>0</v>
      </c>
      <c r="L35" s="14">
        <v>578.33000000000004</v>
      </c>
      <c r="M35" s="14">
        <v>73.31</v>
      </c>
      <c r="N35" s="14">
        <v>0</v>
      </c>
      <c r="O35" s="14">
        <v>0</v>
      </c>
      <c r="P35" s="14">
        <v>0</v>
      </c>
      <c r="Q35" s="15">
        <v>-0.04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651.6</v>
      </c>
      <c r="Y35" s="14">
        <v>3251.6</v>
      </c>
    </row>
    <row r="36" spans="1:25">
      <c r="A36" s="2" t="s">
        <v>78</v>
      </c>
      <c r="B36" s="1" t="s">
        <v>79</v>
      </c>
      <c r="C36" s="14">
        <v>1800</v>
      </c>
      <c r="D36" s="14">
        <v>300</v>
      </c>
      <c r="E36" s="14">
        <v>0</v>
      </c>
      <c r="F36" s="14">
        <v>0</v>
      </c>
      <c r="G36" s="14">
        <v>450</v>
      </c>
      <c r="H36" s="14">
        <v>2550</v>
      </c>
      <c r="I36" s="14">
        <v>0</v>
      </c>
      <c r="J36" s="14">
        <v>0</v>
      </c>
      <c r="K36" s="14">
        <v>0</v>
      </c>
      <c r="L36" s="14">
        <v>202.51</v>
      </c>
      <c r="M36" s="14">
        <v>58.06</v>
      </c>
      <c r="N36" s="14">
        <v>0</v>
      </c>
      <c r="O36" s="14">
        <v>0</v>
      </c>
      <c r="P36" s="14">
        <v>0</v>
      </c>
      <c r="Q36" s="14">
        <v>0.03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260.60000000000002</v>
      </c>
      <c r="Y36" s="14">
        <v>2289.4</v>
      </c>
    </row>
    <row r="37" spans="1:25">
      <c r="A37" s="2" t="s">
        <v>80</v>
      </c>
      <c r="B37" s="1" t="s">
        <v>81</v>
      </c>
      <c r="C37" s="14">
        <v>880.02</v>
      </c>
      <c r="D37" s="14">
        <v>146.66999999999999</v>
      </c>
      <c r="E37" s="14">
        <v>7499.14</v>
      </c>
      <c r="F37" s="14">
        <v>0</v>
      </c>
      <c r="G37" s="14">
        <v>0</v>
      </c>
      <c r="H37" s="14">
        <v>8525.83</v>
      </c>
      <c r="I37" s="14">
        <v>0</v>
      </c>
      <c r="J37" s="14">
        <v>0</v>
      </c>
      <c r="K37" s="14">
        <v>0</v>
      </c>
      <c r="L37" s="14">
        <v>1710.59</v>
      </c>
      <c r="M37" s="14">
        <v>128.83000000000001</v>
      </c>
      <c r="N37" s="14">
        <v>0</v>
      </c>
      <c r="O37" s="14">
        <v>0</v>
      </c>
      <c r="P37" s="14">
        <v>0</v>
      </c>
      <c r="Q37" s="15">
        <v>-0.04</v>
      </c>
      <c r="R37" s="14">
        <v>33.049999999999997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1872.43</v>
      </c>
      <c r="Y37" s="14">
        <v>6653.4</v>
      </c>
    </row>
    <row r="38" spans="1:25">
      <c r="A38" s="2" t="s">
        <v>82</v>
      </c>
      <c r="B38" s="1" t="s">
        <v>83</v>
      </c>
      <c r="C38" s="14">
        <v>1299.96</v>
      </c>
      <c r="D38" s="14">
        <v>216.66</v>
      </c>
      <c r="E38" s="14">
        <v>400</v>
      </c>
      <c r="F38" s="14">
        <v>0</v>
      </c>
      <c r="G38" s="14">
        <v>0</v>
      </c>
      <c r="H38" s="14">
        <v>1916.62</v>
      </c>
      <c r="I38" s="14">
        <v>0</v>
      </c>
      <c r="J38" s="14">
        <v>0</v>
      </c>
      <c r="K38" s="14">
        <v>0</v>
      </c>
      <c r="L38" s="14">
        <v>170.87</v>
      </c>
      <c r="M38" s="14">
        <v>37.64</v>
      </c>
      <c r="N38" s="14">
        <v>0</v>
      </c>
      <c r="O38" s="14">
        <v>0</v>
      </c>
      <c r="P38" s="14">
        <v>0</v>
      </c>
      <c r="Q38" s="15">
        <v>-0.09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208.42</v>
      </c>
      <c r="Y38" s="14">
        <v>1708.2</v>
      </c>
    </row>
    <row r="39" spans="1:25">
      <c r="A39" s="2" t="s">
        <v>84</v>
      </c>
      <c r="B39" s="1" t="s">
        <v>85</v>
      </c>
      <c r="C39" s="14">
        <v>880.02</v>
      </c>
      <c r="D39" s="14">
        <v>146.66999999999999</v>
      </c>
      <c r="E39" s="14">
        <v>2045.92</v>
      </c>
      <c r="F39" s="14">
        <v>0</v>
      </c>
      <c r="G39" s="14">
        <v>0</v>
      </c>
      <c r="H39" s="14">
        <v>3072.61</v>
      </c>
      <c r="I39" s="14">
        <v>0</v>
      </c>
      <c r="J39" s="14">
        <v>0</v>
      </c>
      <c r="K39" s="14">
        <v>0</v>
      </c>
      <c r="L39" s="14">
        <v>400.92</v>
      </c>
      <c r="M39" s="14">
        <v>125.36</v>
      </c>
      <c r="N39" s="14">
        <v>0</v>
      </c>
      <c r="O39" s="14">
        <v>0</v>
      </c>
      <c r="P39" s="14">
        <v>0</v>
      </c>
      <c r="Q39" s="14">
        <v>0.08</v>
      </c>
      <c r="R39" s="14">
        <v>33.049999999999997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559.41</v>
      </c>
      <c r="Y39" s="14">
        <v>2513.1999999999998</v>
      </c>
    </row>
    <row r="40" spans="1:25">
      <c r="A40" s="2" t="s">
        <v>86</v>
      </c>
      <c r="B40" s="1" t="s">
        <v>87</v>
      </c>
      <c r="C40" s="14">
        <v>880.02</v>
      </c>
      <c r="D40" s="14">
        <v>146.66999999999999</v>
      </c>
      <c r="E40" s="14">
        <v>13380.47</v>
      </c>
      <c r="F40" s="14">
        <v>0</v>
      </c>
      <c r="G40" s="14">
        <v>0</v>
      </c>
      <c r="H40" s="14">
        <v>14407.16</v>
      </c>
      <c r="I40" s="14">
        <v>0</v>
      </c>
      <c r="J40" s="14">
        <v>0</v>
      </c>
      <c r="K40" s="14">
        <v>0</v>
      </c>
      <c r="L40" s="14">
        <v>3475.3</v>
      </c>
      <c r="M40" s="14">
        <v>141.38</v>
      </c>
      <c r="N40" s="14">
        <v>0</v>
      </c>
      <c r="O40" s="14">
        <v>0</v>
      </c>
      <c r="P40" s="14">
        <v>0</v>
      </c>
      <c r="Q40" s="14">
        <v>0.03</v>
      </c>
      <c r="R40" s="14">
        <v>33.049999999999997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3649.76</v>
      </c>
      <c r="Y40" s="14">
        <v>10757.4</v>
      </c>
    </row>
    <row r="41" spans="1:25">
      <c r="A41" s="2" t="s">
        <v>88</v>
      </c>
      <c r="B41" s="1" t="s">
        <v>89</v>
      </c>
      <c r="C41" s="14">
        <v>1399.98</v>
      </c>
      <c r="D41" s="14">
        <v>233.33</v>
      </c>
      <c r="E41" s="14">
        <v>4469.1000000000004</v>
      </c>
      <c r="F41" s="14">
        <v>0</v>
      </c>
      <c r="G41" s="14">
        <v>0</v>
      </c>
      <c r="H41" s="14">
        <v>6102.41</v>
      </c>
      <c r="I41" s="14">
        <v>0</v>
      </c>
      <c r="J41" s="14">
        <v>0</v>
      </c>
      <c r="K41" s="14">
        <v>0</v>
      </c>
      <c r="L41" s="14">
        <v>1076.5899999999999</v>
      </c>
      <c r="M41" s="14">
        <v>165.27</v>
      </c>
      <c r="N41" s="14">
        <v>0</v>
      </c>
      <c r="O41" s="14">
        <v>0</v>
      </c>
      <c r="P41" s="14">
        <v>0</v>
      </c>
      <c r="Q41" s="14">
        <v>0.15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1242.01</v>
      </c>
      <c r="Y41" s="14">
        <v>4860.3999999999996</v>
      </c>
    </row>
    <row r="42" spans="1:25">
      <c r="A42" s="2" t="s">
        <v>90</v>
      </c>
      <c r="B42" s="1" t="s">
        <v>91</v>
      </c>
      <c r="C42" s="14">
        <v>880.02</v>
      </c>
      <c r="D42" s="14">
        <v>146.66999999999999</v>
      </c>
      <c r="E42" s="14">
        <v>24934.05</v>
      </c>
      <c r="F42" s="14">
        <v>0</v>
      </c>
      <c r="G42" s="14">
        <v>0</v>
      </c>
      <c r="H42" s="14">
        <v>25960.74</v>
      </c>
      <c r="I42" s="14">
        <v>672</v>
      </c>
      <c r="J42" s="14">
        <v>0</v>
      </c>
      <c r="K42" s="14">
        <v>0</v>
      </c>
      <c r="L42" s="14">
        <v>7307.89</v>
      </c>
      <c r="M42" s="14">
        <v>105.09</v>
      </c>
      <c r="N42" s="14">
        <v>0</v>
      </c>
      <c r="O42" s="14">
        <v>0</v>
      </c>
      <c r="P42" s="14">
        <v>0</v>
      </c>
      <c r="Q42" s="15">
        <v>-0.09</v>
      </c>
      <c r="R42" s="14">
        <v>33.049999999999997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8117.94</v>
      </c>
      <c r="Y42" s="14">
        <v>17842.8</v>
      </c>
    </row>
    <row r="43" spans="1:25">
      <c r="A43" s="2" t="s">
        <v>92</v>
      </c>
      <c r="B43" s="1" t="s">
        <v>93</v>
      </c>
      <c r="C43" s="14">
        <v>880.02</v>
      </c>
      <c r="D43" s="14">
        <v>146.66999999999999</v>
      </c>
      <c r="E43" s="14">
        <v>3120</v>
      </c>
      <c r="F43" s="14">
        <v>0</v>
      </c>
      <c r="G43" s="14">
        <v>0</v>
      </c>
      <c r="H43" s="14">
        <v>4146.6899999999996</v>
      </c>
      <c r="I43" s="14">
        <v>0</v>
      </c>
      <c r="J43" s="14">
        <v>0</v>
      </c>
      <c r="K43" s="14">
        <v>0</v>
      </c>
      <c r="L43" s="14">
        <v>630.34</v>
      </c>
      <c r="M43" s="14">
        <v>87.03</v>
      </c>
      <c r="N43" s="14">
        <v>0</v>
      </c>
      <c r="O43" s="14">
        <v>0</v>
      </c>
      <c r="P43" s="14">
        <v>0</v>
      </c>
      <c r="Q43" s="15">
        <v>-0.13</v>
      </c>
      <c r="R43" s="14">
        <v>54.05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771.29</v>
      </c>
      <c r="Y43" s="14">
        <v>3375.4</v>
      </c>
    </row>
    <row r="44" spans="1:25">
      <c r="A44" s="2" t="s">
        <v>94</v>
      </c>
      <c r="B44" s="1" t="s">
        <v>95</v>
      </c>
      <c r="C44" s="14">
        <v>880.02</v>
      </c>
      <c r="D44" s="14">
        <v>146.66999999999999</v>
      </c>
      <c r="E44" s="14">
        <v>17905.650000000001</v>
      </c>
      <c r="F44" s="14">
        <v>0</v>
      </c>
      <c r="G44" s="14">
        <v>0</v>
      </c>
      <c r="H44" s="14">
        <v>18932.34</v>
      </c>
      <c r="I44" s="14">
        <v>0</v>
      </c>
      <c r="J44" s="14">
        <v>0</v>
      </c>
      <c r="K44" s="14">
        <v>0</v>
      </c>
      <c r="L44" s="14">
        <v>4923.3599999999997</v>
      </c>
      <c r="M44" s="14">
        <v>97.99</v>
      </c>
      <c r="N44" s="14">
        <v>0</v>
      </c>
      <c r="O44" s="14">
        <v>0</v>
      </c>
      <c r="P44" s="14">
        <v>0</v>
      </c>
      <c r="Q44" s="15">
        <v>-0.06</v>
      </c>
      <c r="R44" s="14">
        <v>33.049999999999997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5054.34</v>
      </c>
      <c r="Y44" s="14">
        <v>13878</v>
      </c>
    </row>
    <row r="45" spans="1:25">
      <c r="A45" s="2" t="s">
        <v>96</v>
      </c>
      <c r="B45" s="1" t="s">
        <v>97</v>
      </c>
      <c r="C45" s="14">
        <v>880.02</v>
      </c>
      <c r="D45" s="14">
        <v>146.66999999999999</v>
      </c>
      <c r="E45" s="14">
        <v>30302</v>
      </c>
      <c r="F45" s="14">
        <v>0</v>
      </c>
      <c r="G45" s="14">
        <v>0</v>
      </c>
      <c r="H45" s="14">
        <v>31328.69</v>
      </c>
      <c r="I45" s="14">
        <v>0</v>
      </c>
      <c r="J45" s="14">
        <v>0</v>
      </c>
      <c r="K45" s="14">
        <v>0</v>
      </c>
      <c r="L45" s="14">
        <v>9132.99</v>
      </c>
      <c r="M45" s="14">
        <v>175.03</v>
      </c>
      <c r="N45" s="14">
        <v>0</v>
      </c>
      <c r="O45" s="14">
        <v>0</v>
      </c>
      <c r="P45" s="14">
        <v>0</v>
      </c>
      <c r="Q45" s="15">
        <v>-0.13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9307.89</v>
      </c>
      <c r="Y45" s="14">
        <v>22020.799999999999</v>
      </c>
    </row>
    <row r="46" spans="1:25">
      <c r="A46" s="2" t="s">
        <v>98</v>
      </c>
      <c r="B46" s="1" t="s">
        <v>99</v>
      </c>
      <c r="C46" s="14">
        <v>880.02</v>
      </c>
      <c r="D46" s="14">
        <v>146.66999999999999</v>
      </c>
      <c r="E46" s="14">
        <v>7449.58</v>
      </c>
      <c r="F46" s="14">
        <v>0</v>
      </c>
      <c r="G46" s="14">
        <v>0</v>
      </c>
      <c r="H46" s="14">
        <v>8476.27</v>
      </c>
      <c r="I46" s="14">
        <v>0</v>
      </c>
      <c r="J46" s="14">
        <v>0</v>
      </c>
      <c r="K46" s="14">
        <v>0</v>
      </c>
      <c r="L46" s="14">
        <v>1695.72</v>
      </c>
      <c r="M46" s="14">
        <v>123.26</v>
      </c>
      <c r="N46" s="14">
        <v>0</v>
      </c>
      <c r="O46" s="14">
        <v>0</v>
      </c>
      <c r="P46" s="14">
        <v>0</v>
      </c>
      <c r="Q46" s="14">
        <v>0.24</v>
      </c>
      <c r="R46" s="14">
        <v>33.049999999999997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1852.27</v>
      </c>
      <c r="Y46" s="14">
        <v>6624</v>
      </c>
    </row>
    <row r="47" spans="1:25">
      <c r="A47" s="2" t="s">
        <v>100</v>
      </c>
      <c r="B47" s="1" t="s">
        <v>101</v>
      </c>
      <c r="C47" s="14">
        <v>880.02</v>
      </c>
      <c r="D47" s="14">
        <v>146.66999999999999</v>
      </c>
      <c r="E47" s="14">
        <v>0</v>
      </c>
      <c r="F47" s="14">
        <v>0</v>
      </c>
      <c r="G47" s="14">
        <v>0</v>
      </c>
      <c r="H47" s="14">
        <v>1026.69</v>
      </c>
      <c r="I47" s="14">
        <v>0</v>
      </c>
      <c r="J47" s="14">
        <v>0</v>
      </c>
      <c r="K47" s="15">
        <v>-18.41</v>
      </c>
      <c r="L47" s="14">
        <v>0</v>
      </c>
      <c r="M47" s="14">
        <v>25.48</v>
      </c>
      <c r="N47" s="14">
        <v>0</v>
      </c>
      <c r="O47" s="14">
        <v>0</v>
      </c>
      <c r="P47" s="14">
        <v>0</v>
      </c>
      <c r="Q47" s="14">
        <v>0.02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7.09</v>
      </c>
      <c r="Y47" s="14">
        <v>1019.6</v>
      </c>
    </row>
    <row r="48" spans="1:25">
      <c r="A48" s="2" t="s">
        <v>102</v>
      </c>
      <c r="B48" s="1" t="s">
        <v>103</v>
      </c>
      <c r="C48" s="14">
        <v>880.02</v>
      </c>
      <c r="D48" s="14">
        <v>146.66999999999999</v>
      </c>
      <c r="E48" s="14">
        <v>6526.54</v>
      </c>
      <c r="F48" s="14">
        <v>0</v>
      </c>
      <c r="G48" s="14">
        <v>0</v>
      </c>
      <c r="H48" s="14">
        <v>7553.23</v>
      </c>
      <c r="I48" s="14">
        <v>0</v>
      </c>
      <c r="J48" s="14">
        <v>0</v>
      </c>
      <c r="K48" s="14">
        <v>0</v>
      </c>
      <c r="L48" s="14">
        <v>1418.81</v>
      </c>
      <c r="M48" s="14">
        <v>360.26</v>
      </c>
      <c r="N48" s="14">
        <v>0</v>
      </c>
      <c r="O48" s="14">
        <v>0</v>
      </c>
      <c r="P48" s="14">
        <v>0</v>
      </c>
      <c r="Q48" s="14">
        <v>0.11</v>
      </c>
      <c r="R48" s="14">
        <v>33.049999999999997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1812.23</v>
      </c>
      <c r="Y48" s="14">
        <v>5741</v>
      </c>
    </row>
    <row r="49" spans="1:25">
      <c r="A49" s="2" t="s">
        <v>104</v>
      </c>
      <c r="B49" s="1" t="s">
        <v>105</v>
      </c>
      <c r="C49" s="14">
        <v>880.02</v>
      </c>
      <c r="D49" s="14">
        <v>146.66999999999999</v>
      </c>
      <c r="E49" s="14">
        <v>0</v>
      </c>
      <c r="F49" s="14">
        <v>0</v>
      </c>
      <c r="G49" s="14">
        <v>0</v>
      </c>
      <c r="H49" s="14">
        <v>1026.69</v>
      </c>
      <c r="I49" s="14">
        <v>0</v>
      </c>
      <c r="J49" s="14">
        <v>500</v>
      </c>
      <c r="K49" s="15">
        <v>-18.41</v>
      </c>
      <c r="L49" s="14">
        <v>0</v>
      </c>
      <c r="M49" s="14">
        <v>195.06</v>
      </c>
      <c r="N49" s="14">
        <v>0</v>
      </c>
      <c r="O49" s="14">
        <v>0</v>
      </c>
      <c r="P49" s="14">
        <v>0</v>
      </c>
      <c r="Q49" s="15">
        <v>-0.01</v>
      </c>
      <c r="R49" s="14">
        <v>33.049999999999997</v>
      </c>
      <c r="S49" s="14">
        <v>0</v>
      </c>
      <c r="T49" s="14">
        <v>0</v>
      </c>
      <c r="U49" s="14">
        <v>0</v>
      </c>
      <c r="V49" s="14">
        <v>0</v>
      </c>
      <c r="W49" s="14">
        <v>100</v>
      </c>
      <c r="X49" s="14">
        <v>809.69</v>
      </c>
      <c r="Y49" s="14">
        <v>217</v>
      </c>
    </row>
    <row r="50" spans="1:25">
      <c r="A50" s="2" t="s">
        <v>106</v>
      </c>
      <c r="B50" s="1" t="s">
        <v>107</v>
      </c>
      <c r="C50" s="14">
        <v>880.02</v>
      </c>
      <c r="D50" s="14">
        <v>146.66999999999999</v>
      </c>
      <c r="E50" s="14">
        <v>22893.06</v>
      </c>
      <c r="F50" s="14">
        <v>0</v>
      </c>
      <c r="G50" s="14">
        <v>0</v>
      </c>
      <c r="H50" s="14">
        <v>23919.75</v>
      </c>
      <c r="I50" s="14">
        <v>0</v>
      </c>
      <c r="J50" s="14">
        <v>0</v>
      </c>
      <c r="K50" s="14">
        <v>0</v>
      </c>
      <c r="L50" s="14">
        <v>6613.95</v>
      </c>
      <c r="M50" s="14">
        <v>177.79</v>
      </c>
      <c r="N50" s="14">
        <v>0</v>
      </c>
      <c r="O50" s="14">
        <v>257.3</v>
      </c>
      <c r="P50" s="14">
        <v>0</v>
      </c>
      <c r="Q50" s="15">
        <v>-0.13</v>
      </c>
      <c r="R50" s="14">
        <v>26.44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7075.35</v>
      </c>
      <c r="Y50" s="14">
        <v>16844.400000000001</v>
      </c>
    </row>
    <row r="51" spans="1:25">
      <c r="A51" s="2" t="s">
        <v>108</v>
      </c>
      <c r="B51" s="1" t="s">
        <v>109</v>
      </c>
      <c r="C51" s="14">
        <v>1602</v>
      </c>
      <c r="D51" s="14">
        <v>267</v>
      </c>
      <c r="E51" s="14">
        <v>150</v>
      </c>
      <c r="F51" s="14">
        <v>0</v>
      </c>
      <c r="G51" s="14">
        <v>0</v>
      </c>
      <c r="H51" s="14">
        <v>2019</v>
      </c>
      <c r="I51" s="14">
        <v>0</v>
      </c>
      <c r="J51" s="14">
        <v>0</v>
      </c>
      <c r="K51" s="14">
        <v>0</v>
      </c>
      <c r="L51" s="14">
        <v>187.99</v>
      </c>
      <c r="M51" s="14">
        <v>51.54</v>
      </c>
      <c r="N51" s="14">
        <v>0</v>
      </c>
      <c r="O51" s="14">
        <v>0</v>
      </c>
      <c r="P51" s="14">
        <v>0</v>
      </c>
      <c r="Q51" s="15">
        <v>-0.13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239.4</v>
      </c>
      <c r="Y51" s="14">
        <v>1779.6</v>
      </c>
    </row>
    <row r="52" spans="1:25">
      <c r="A52" s="2" t="s">
        <v>110</v>
      </c>
      <c r="B52" s="1" t="s">
        <v>111</v>
      </c>
      <c r="C52" s="14">
        <v>880.02</v>
      </c>
      <c r="D52" s="14">
        <v>146.66999999999999</v>
      </c>
      <c r="E52" s="14">
        <v>2667.24</v>
      </c>
      <c r="F52" s="14">
        <v>0</v>
      </c>
      <c r="G52" s="14">
        <v>0</v>
      </c>
      <c r="H52" s="14">
        <v>3693.93</v>
      </c>
      <c r="I52" s="14">
        <v>0</v>
      </c>
      <c r="J52" s="14">
        <v>0</v>
      </c>
      <c r="K52" s="14">
        <v>0</v>
      </c>
      <c r="L52" s="14">
        <v>533.63</v>
      </c>
      <c r="M52" s="14">
        <v>154.04</v>
      </c>
      <c r="N52" s="14">
        <v>0</v>
      </c>
      <c r="O52" s="14">
        <v>0</v>
      </c>
      <c r="P52" s="14">
        <v>0</v>
      </c>
      <c r="Q52" s="14">
        <v>0.01</v>
      </c>
      <c r="R52" s="14">
        <v>33.049999999999997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720.73</v>
      </c>
      <c r="Y52" s="14">
        <v>2973.2</v>
      </c>
    </row>
    <row r="53" spans="1:25">
      <c r="A53" s="2" t="s">
        <v>112</v>
      </c>
      <c r="B53" s="1" t="s">
        <v>113</v>
      </c>
      <c r="C53" s="14">
        <v>880.02</v>
      </c>
      <c r="D53" s="14">
        <v>146.66999999999999</v>
      </c>
      <c r="E53" s="14">
        <v>18338.400000000001</v>
      </c>
      <c r="F53" s="14">
        <v>0</v>
      </c>
      <c r="G53" s="14">
        <v>0</v>
      </c>
      <c r="H53" s="14">
        <v>19365.09</v>
      </c>
      <c r="I53" s="14">
        <v>0</v>
      </c>
      <c r="J53" s="14">
        <v>0</v>
      </c>
      <c r="K53" s="14">
        <v>0</v>
      </c>
      <c r="L53" s="14">
        <v>5065.37</v>
      </c>
      <c r="M53" s="14">
        <v>86.23</v>
      </c>
      <c r="N53" s="14">
        <v>0</v>
      </c>
      <c r="O53" s="14">
        <v>0</v>
      </c>
      <c r="P53" s="14">
        <v>0</v>
      </c>
      <c r="Q53" s="15">
        <v>-0.11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5151.49</v>
      </c>
      <c r="Y53" s="14">
        <v>14213.6</v>
      </c>
    </row>
    <row r="54" spans="1:25">
      <c r="A54" s="2" t="s">
        <v>114</v>
      </c>
      <c r="B54" s="1" t="s">
        <v>115</v>
      </c>
      <c r="C54" s="14">
        <v>880.02</v>
      </c>
      <c r="D54" s="14">
        <v>146.66999999999999</v>
      </c>
      <c r="E54" s="14">
        <v>1682.55</v>
      </c>
      <c r="F54" s="14">
        <v>0</v>
      </c>
      <c r="G54" s="14">
        <v>0</v>
      </c>
      <c r="H54" s="14">
        <v>2709.24</v>
      </c>
      <c r="I54" s="14">
        <v>0</v>
      </c>
      <c r="J54" s="14">
        <v>0</v>
      </c>
      <c r="K54" s="14">
        <v>0</v>
      </c>
      <c r="L54" s="14">
        <v>323.3</v>
      </c>
      <c r="M54" s="14">
        <v>50.18</v>
      </c>
      <c r="N54" s="14">
        <v>0</v>
      </c>
      <c r="O54" s="14">
        <v>0</v>
      </c>
      <c r="P54" s="14">
        <v>0</v>
      </c>
      <c r="Q54" s="15">
        <v>-0.04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373.44</v>
      </c>
      <c r="Y54" s="14">
        <v>2335.8000000000002</v>
      </c>
    </row>
    <row r="55" spans="1:25">
      <c r="A55" s="2" t="s">
        <v>116</v>
      </c>
      <c r="B55" s="1" t="s">
        <v>117</v>
      </c>
      <c r="C55" s="14">
        <v>880.02</v>
      </c>
      <c r="D55" s="14">
        <v>146.66999999999999</v>
      </c>
      <c r="E55" s="14">
        <v>1379.02</v>
      </c>
      <c r="F55" s="14">
        <v>0</v>
      </c>
      <c r="G55" s="14">
        <v>0</v>
      </c>
      <c r="H55" s="14">
        <v>2405.71</v>
      </c>
      <c r="I55" s="14">
        <v>0</v>
      </c>
      <c r="J55" s="14">
        <v>0</v>
      </c>
      <c r="K55" s="14">
        <v>0</v>
      </c>
      <c r="L55" s="14">
        <v>258.47000000000003</v>
      </c>
      <c r="M55" s="14">
        <v>75.88</v>
      </c>
      <c r="N55" s="14">
        <v>0</v>
      </c>
      <c r="O55" s="14">
        <v>0</v>
      </c>
      <c r="P55" s="14">
        <v>0</v>
      </c>
      <c r="Q55" s="15">
        <v>-0.09</v>
      </c>
      <c r="R55" s="14">
        <v>33.049999999999997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367.31</v>
      </c>
      <c r="Y55" s="14">
        <v>2038.4</v>
      </c>
    </row>
    <row r="56" spans="1:25">
      <c r="A56" s="2" t="s">
        <v>118</v>
      </c>
      <c r="B56" s="1" t="s">
        <v>119</v>
      </c>
      <c r="C56" s="14">
        <v>999.66</v>
      </c>
      <c r="D56" s="14">
        <v>166.61</v>
      </c>
      <c r="E56" s="14">
        <v>2771.88</v>
      </c>
      <c r="F56" s="14">
        <v>0</v>
      </c>
      <c r="G56" s="14">
        <v>0</v>
      </c>
      <c r="H56" s="14">
        <v>3938.15</v>
      </c>
      <c r="I56" s="14">
        <v>0</v>
      </c>
      <c r="J56" s="14">
        <v>0</v>
      </c>
      <c r="K56" s="14">
        <v>0</v>
      </c>
      <c r="L56" s="14">
        <v>585.79999999999995</v>
      </c>
      <c r="M56" s="14">
        <v>86.8</v>
      </c>
      <c r="N56" s="14">
        <v>0</v>
      </c>
      <c r="O56" s="14">
        <v>0</v>
      </c>
      <c r="P56" s="14">
        <v>0</v>
      </c>
      <c r="Q56" s="14">
        <v>0.15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672.75</v>
      </c>
      <c r="Y56" s="14">
        <v>3265.4</v>
      </c>
    </row>
    <row r="57" spans="1:25">
      <c r="A57" s="2" t="s">
        <v>120</v>
      </c>
      <c r="B57" s="1" t="s">
        <v>121</v>
      </c>
      <c r="C57" s="14">
        <v>880.02</v>
      </c>
      <c r="D57" s="14">
        <v>146.66999999999999</v>
      </c>
      <c r="E57" s="14">
        <v>8221.15</v>
      </c>
      <c r="F57" s="14">
        <v>0</v>
      </c>
      <c r="G57" s="14">
        <v>0</v>
      </c>
      <c r="H57" s="14">
        <v>9247.84</v>
      </c>
      <c r="I57" s="14">
        <v>0</v>
      </c>
      <c r="J57" s="14">
        <v>0</v>
      </c>
      <c r="K57" s="14">
        <v>0</v>
      </c>
      <c r="L57" s="14">
        <v>1927.19</v>
      </c>
      <c r="M57" s="14">
        <v>133.34</v>
      </c>
      <c r="N57" s="14">
        <v>0</v>
      </c>
      <c r="O57" s="14">
        <v>0</v>
      </c>
      <c r="P57" s="14">
        <v>0</v>
      </c>
      <c r="Q57" s="14">
        <v>0.11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2060.64</v>
      </c>
      <c r="Y57" s="14">
        <v>7187.2</v>
      </c>
    </row>
    <row r="58" spans="1:25">
      <c r="A58" s="2" t="s">
        <v>122</v>
      </c>
      <c r="B58" s="1" t="s">
        <v>123</v>
      </c>
      <c r="C58" s="14">
        <v>880.02</v>
      </c>
      <c r="D58" s="14">
        <v>146.66999999999999</v>
      </c>
      <c r="E58" s="14">
        <v>2737.91</v>
      </c>
      <c r="F58" s="14">
        <v>0</v>
      </c>
      <c r="G58" s="14">
        <v>0</v>
      </c>
      <c r="H58" s="14">
        <v>3764.6</v>
      </c>
      <c r="I58" s="14">
        <v>0</v>
      </c>
      <c r="J58" s="14">
        <v>0</v>
      </c>
      <c r="K58" s="14">
        <v>0</v>
      </c>
      <c r="L58" s="14">
        <v>548.73</v>
      </c>
      <c r="M58" s="14">
        <v>92.89</v>
      </c>
      <c r="N58" s="14">
        <v>0</v>
      </c>
      <c r="O58" s="14">
        <v>0</v>
      </c>
      <c r="P58" s="14">
        <v>0</v>
      </c>
      <c r="Q58" s="15">
        <v>-7.0000000000000007E-2</v>
      </c>
      <c r="R58" s="14">
        <v>33.049999999999997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674.6</v>
      </c>
      <c r="Y58" s="14">
        <v>3090</v>
      </c>
    </row>
    <row r="59" spans="1:25">
      <c r="A59" s="2" t="s">
        <v>124</v>
      </c>
      <c r="B59" s="1" t="s">
        <v>125</v>
      </c>
      <c r="C59" s="14">
        <v>880.02</v>
      </c>
      <c r="D59" s="14">
        <v>146.66999999999999</v>
      </c>
      <c r="E59" s="14">
        <v>8954.2900000000009</v>
      </c>
      <c r="F59" s="14">
        <v>0</v>
      </c>
      <c r="G59" s="14">
        <v>0</v>
      </c>
      <c r="H59" s="14">
        <v>9980.98</v>
      </c>
      <c r="I59" s="14">
        <v>0</v>
      </c>
      <c r="J59" s="14">
        <v>0</v>
      </c>
      <c r="K59" s="14">
        <v>0</v>
      </c>
      <c r="L59" s="14">
        <v>2147.13</v>
      </c>
      <c r="M59" s="14">
        <v>25.48</v>
      </c>
      <c r="N59" s="14">
        <v>0</v>
      </c>
      <c r="O59" s="14">
        <v>1668.65</v>
      </c>
      <c r="P59" s="14">
        <v>0</v>
      </c>
      <c r="Q59" s="14">
        <v>0.27</v>
      </c>
      <c r="R59" s="14">
        <v>54.05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3895.58</v>
      </c>
      <c r="Y59" s="14">
        <v>6085.4</v>
      </c>
    </row>
    <row r="60" spans="1:25">
      <c r="A60" s="2" t="s">
        <v>126</v>
      </c>
      <c r="B60" s="1" t="s">
        <v>127</v>
      </c>
      <c r="C60" s="14">
        <v>1602</v>
      </c>
      <c r="D60" s="14">
        <v>267</v>
      </c>
      <c r="E60" s="14">
        <v>100</v>
      </c>
      <c r="F60" s="14">
        <v>0</v>
      </c>
      <c r="G60" s="14">
        <v>0</v>
      </c>
      <c r="H60" s="14">
        <v>1969</v>
      </c>
      <c r="I60" s="14">
        <v>0</v>
      </c>
      <c r="J60" s="14">
        <v>0</v>
      </c>
      <c r="K60" s="14">
        <v>0</v>
      </c>
      <c r="L60" s="14">
        <v>179.25</v>
      </c>
      <c r="M60" s="14">
        <v>54.63</v>
      </c>
      <c r="N60" s="14">
        <v>0</v>
      </c>
      <c r="O60" s="14">
        <v>0</v>
      </c>
      <c r="P60" s="14">
        <v>0</v>
      </c>
      <c r="Q60" s="14">
        <v>0.12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234</v>
      </c>
      <c r="Y60" s="14">
        <v>1735</v>
      </c>
    </row>
    <row r="61" spans="1:25">
      <c r="A61" s="2" t="s">
        <v>128</v>
      </c>
      <c r="B61" s="1" t="s">
        <v>129</v>
      </c>
      <c r="C61" s="14">
        <v>999.66</v>
      </c>
      <c r="D61" s="14">
        <v>166.61</v>
      </c>
      <c r="E61" s="14">
        <v>2890.81</v>
      </c>
      <c r="F61" s="14">
        <v>0</v>
      </c>
      <c r="G61" s="14">
        <v>0</v>
      </c>
      <c r="H61" s="14">
        <v>4057.08</v>
      </c>
      <c r="I61" s="14">
        <v>0</v>
      </c>
      <c r="J61" s="14">
        <v>0</v>
      </c>
      <c r="K61" s="14">
        <v>0</v>
      </c>
      <c r="L61" s="14">
        <v>611.20000000000005</v>
      </c>
      <c r="M61" s="14">
        <v>58.95</v>
      </c>
      <c r="N61" s="14">
        <v>0</v>
      </c>
      <c r="O61" s="14">
        <v>0</v>
      </c>
      <c r="P61" s="14">
        <v>0</v>
      </c>
      <c r="Q61" s="14">
        <v>0.13</v>
      </c>
      <c r="R61" s="14">
        <v>0</v>
      </c>
      <c r="S61" s="14">
        <v>0</v>
      </c>
      <c r="T61" s="14">
        <v>300</v>
      </c>
      <c r="U61" s="14">
        <v>0</v>
      </c>
      <c r="V61" s="14">
        <v>0</v>
      </c>
      <c r="W61" s="14">
        <v>0</v>
      </c>
      <c r="X61" s="14">
        <v>970.28</v>
      </c>
      <c r="Y61" s="14">
        <v>3086.8</v>
      </c>
    </row>
    <row r="62" spans="1:25">
      <c r="A62" s="2" t="s">
        <v>130</v>
      </c>
      <c r="B62" s="1" t="s">
        <v>131</v>
      </c>
      <c r="C62" s="14">
        <v>999.66</v>
      </c>
      <c r="D62" s="14">
        <v>166.61</v>
      </c>
      <c r="E62" s="14">
        <v>3963.66</v>
      </c>
      <c r="F62" s="14">
        <v>0</v>
      </c>
      <c r="G62" s="14">
        <v>0</v>
      </c>
      <c r="H62" s="14">
        <v>5129.93</v>
      </c>
      <c r="I62" s="14">
        <v>0</v>
      </c>
      <c r="J62" s="14">
        <v>0</v>
      </c>
      <c r="K62" s="14">
        <v>0</v>
      </c>
      <c r="L62" s="14">
        <v>847.87</v>
      </c>
      <c r="M62" s="14">
        <v>74.680000000000007</v>
      </c>
      <c r="N62" s="14">
        <v>0</v>
      </c>
      <c r="O62" s="14">
        <v>0</v>
      </c>
      <c r="P62" s="14">
        <v>0</v>
      </c>
      <c r="Q62" s="15">
        <v>-0.02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922.53</v>
      </c>
      <c r="Y62" s="14">
        <v>4207.3999999999996</v>
      </c>
    </row>
    <row r="63" spans="1:25">
      <c r="A63" s="2" t="s">
        <v>132</v>
      </c>
      <c r="B63" s="1" t="s">
        <v>133</v>
      </c>
      <c r="C63" s="14">
        <v>880.02</v>
      </c>
      <c r="D63" s="14">
        <v>146.66999999999999</v>
      </c>
      <c r="E63" s="14">
        <v>0</v>
      </c>
      <c r="F63" s="14">
        <v>0</v>
      </c>
      <c r="G63" s="14">
        <v>0</v>
      </c>
      <c r="H63" s="14">
        <v>1026.69</v>
      </c>
      <c r="I63" s="14">
        <v>0</v>
      </c>
      <c r="J63" s="14">
        <v>0</v>
      </c>
      <c r="K63" s="15">
        <v>-18.41</v>
      </c>
      <c r="L63" s="14">
        <v>0</v>
      </c>
      <c r="M63" s="14">
        <v>114.67</v>
      </c>
      <c r="N63" s="14">
        <v>0</v>
      </c>
      <c r="O63" s="14">
        <v>0</v>
      </c>
      <c r="P63" s="14">
        <v>0</v>
      </c>
      <c r="Q63" s="15">
        <v>-0.02</v>
      </c>
      <c r="R63" s="14">
        <v>40.049999999999997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136.29</v>
      </c>
      <c r="Y63" s="14">
        <v>890.4</v>
      </c>
    </row>
    <row r="64" spans="1:25">
      <c r="A64" s="2" t="s">
        <v>134</v>
      </c>
      <c r="B64" s="1" t="s">
        <v>135</v>
      </c>
      <c r="C64" s="14">
        <v>1285.74</v>
      </c>
      <c r="D64" s="14">
        <v>214.29</v>
      </c>
      <c r="E64" s="14">
        <v>0</v>
      </c>
      <c r="F64" s="14">
        <v>0</v>
      </c>
      <c r="G64" s="14">
        <v>0</v>
      </c>
      <c r="H64" s="14">
        <v>1500.03</v>
      </c>
      <c r="I64" s="14">
        <v>0</v>
      </c>
      <c r="J64" s="14">
        <v>0</v>
      </c>
      <c r="K64" s="14">
        <v>0</v>
      </c>
      <c r="L64" s="14">
        <v>56.27</v>
      </c>
      <c r="M64" s="14">
        <v>61.91</v>
      </c>
      <c r="N64" s="14">
        <v>0</v>
      </c>
      <c r="O64" s="14">
        <v>0</v>
      </c>
      <c r="P64" s="14">
        <v>0</v>
      </c>
      <c r="Q64" s="14">
        <v>0</v>
      </c>
      <c r="R64" s="14">
        <v>54.05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172.23</v>
      </c>
      <c r="Y64" s="14">
        <v>1327.8</v>
      </c>
    </row>
    <row r="65" spans="1:25">
      <c r="A65" s="2" t="s">
        <v>136</v>
      </c>
      <c r="B65" s="1" t="s">
        <v>137</v>
      </c>
      <c r="C65" s="14">
        <v>1602</v>
      </c>
      <c r="D65" s="14">
        <v>267</v>
      </c>
      <c r="E65" s="14">
        <v>150</v>
      </c>
      <c r="F65" s="14">
        <v>0</v>
      </c>
      <c r="G65" s="14">
        <v>0</v>
      </c>
      <c r="H65" s="14">
        <v>2019</v>
      </c>
      <c r="I65" s="14">
        <v>297.95</v>
      </c>
      <c r="J65" s="14">
        <v>0</v>
      </c>
      <c r="K65" s="14">
        <v>0</v>
      </c>
      <c r="L65" s="14">
        <v>187.99</v>
      </c>
      <c r="M65" s="14">
        <v>52.35</v>
      </c>
      <c r="N65" s="14">
        <v>0</v>
      </c>
      <c r="O65" s="14">
        <v>0</v>
      </c>
      <c r="P65" s="14">
        <v>0</v>
      </c>
      <c r="Q65" s="15">
        <v>-0.09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538.20000000000005</v>
      </c>
      <c r="Y65" s="14">
        <v>1480.8</v>
      </c>
    </row>
    <row r="66" spans="1:25">
      <c r="A66" s="2" t="s">
        <v>138</v>
      </c>
      <c r="B66" s="1" t="s">
        <v>139</v>
      </c>
      <c r="C66" s="14">
        <v>880.02</v>
      </c>
      <c r="D66" s="14">
        <v>146.66999999999999</v>
      </c>
      <c r="E66" s="14">
        <v>4241.2700000000004</v>
      </c>
      <c r="F66" s="14">
        <v>0</v>
      </c>
      <c r="G66" s="14">
        <v>0</v>
      </c>
      <c r="H66" s="14">
        <v>5267.96</v>
      </c>
      <c r="I66" s="14">
        <v>0</v>
      </c>
      <c r="J66" s="14">
        <v>0</v>
      </c>
      <c r="K66" s="14">
        <v>0</v>
      </c>
      <c r="L66" s="14">
        <v>880.33</v>
      </c>
      <c r="M66" s="14">
        <v>170.23</v>
      </c>
      <c r="N66" s="14">
        <v>0</v>
      </c>
      <c r="O66" s="14">
        <v>0</v>
      </c>
      <c r="P66" s="14">
        <v>0</v>
      </c>
      <c r="Q66" s="15">
        <v>-0.05</v>
      </c>
      <c r="R66" s="14">
        <v>33.049999999999997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1083.56</v>
      </c>
      <c r="Y66" s="14">
        <v>4184.3999999999996</v>
      </c>
    </row>
    <row r="67" spans="1:25">
      <c r="A67" s="2" t="s">
        <v>140</v>
      </c>
      <c r="B67" s="1" t="s">
        <v>141</v>
      </c>
      <c r="C67" s="14">
        <v>166.61</v>
      </c>
      <c r="D67" s="14">
        <v>166.61</v>
      </c>
      <c r="E67" s="14">
        <v>0</v>
      </c>
      <c r="F67" s="14">
        <v>0</v>
      </c>
      <c r="G67" s="14">
        <v>0</v>
      </c>
      <c r="H67" s="14">
        <v>333.22</v>
      </c>
      <c r="I67" s="14">
        <v>0</v>
      </c>
      <c r="J67" s="14">
        <v>0</v>
      </c>
      <c r="K67" s="15">
        <v>-77.510000000000005</v>
      </c>
      <c r="L67" s="14">
        <v>0</v>
      </c>
      <c r="M67" s="14">
        <v>8.2799999999999994</v>
      </c>
      <c r="N67" s="14">
        <v>0</v>
      </c>
      <c r="O67" s="14">
        <v>0</v>
      </c>
      <c r="P67" s="14">
        <v>0</v>
      </c>
      <c r="Q67" s="14">
        <v>0.05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-69.180000000000007</v>
      </c>
      <c r="Y67" s="14">
        <v>402.4</v>
      </c>
    </row>
    <row r="68" spans="1:25">
      <c r="A68" s="2" t="s">
        <v>142</v>
      </c>
      <c r="B68" s="1" t="s">
        <v>143</v>
      </c>
      <c r="C68" s="14">
        <v>880.02</v>
      </c>
      <c r="D68" s="14">
        <v>146.66999999999999</v>
      </c>
      <c r="E68" s="14">
        <v>8317.32</v>
      </c>
      <c r="F68" s="14">
        <v>0</v>
      </c>
      <c r="G68" s="14">
        <v>0</v>
      </c>
      <c r="H68" s="14">
        <v>9344.01</v>
      </c>
      <c r="I68" s="14">
        <v>435.75</v>
      </c>
      <c r="J68" s="14">
        <v>0</v>
      </c>
      <c r="K68" s="14">
        <v>0</v>
      </c>
      <c r="L68" s="14">
        <v>1956.04</v>
      </c>
      <c r="M68" s="14">
        <v>164.06</v>
      </c>
      <c r="N68" s="14">
        <v>0</v>
      </c>
      <c r="O68" s="14">
        <v>0</v>
      </c>
      <c r="P68" s="14">
        <v>0</v>
      </c>
      <c r="Q68" s="15">
        <v>-0.09</v>
      </c>
      <c r="R68" s="14">
        <v>33.049999999999997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2588.81</v>
      </c>
      <c r="Y68" s="14">
        <v>6755.2</v>
      </c>
    </row>
    <row r="69" spans="1:25">
      <c r="A69" s="2" t="s">
        <v>144</v>
      </c>
      <c r="B69" s="1" t="s">
        <v>145</v>
      </c>
      <c r="C69" s="14">
        <v>4000.02</v>
      </c>
      <c r="D69" s="14">
        <v>666.67</v>
      </c>
      <c r="E69" s="14">
        <v>14500</v>
      </c>
      <c r="F69" s="14">
        <v>0</v>
      </c>
      <c r="G69" s="14">
        <v>0</v>
      </c>
      <c r="H69" s="14">
        <v>19166.689999999999</v>
      </c>
      <c r="I69" s="14">
        <v>0</v>
      </c>
      <c r="J69" s="14">
        <v>0</v>
      </c>
      <c r="K69" s="14">
        <v>0</v>
      </c>
      <c r="L69" s="14">
        <v>4998.3500000000004</v>
      </c>
      <c r="M69" s="14">
        <v>289.88</v>
      </c>
      <c r="N69" s="14">
        <v>0</v>
      </c>
      <c r="O69" s="14">
        <v>0</v>
      </c>
      <c r="P69" s="14">
        <v>0</v>
      </c>
      <c r="Q69" s="15">
        <v>-0.08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497.54</v>
      </c>
      <c r="X69" s="14">
        <v>5785.69</v>
      </c>
      <c r="Y69" s="14">
        <v>13381</v>
      </c>
    </row>
    <row r="70" spans="1:25">
      <c r="A70" s="2" t="s">
        <v>146</v>
      </c>
      <c r="B70" s="1" t="s">
        <v>147</v>
      </c>
      <c r="C70" s="14">
        <v>880.02</v>
      </c>
      <c r="D70" s="14">
        <v>146.66999999999999</v>
      </c>
      <c r="E70" s="14">
        <v>0</v>
      </c>
      <c r="F70" s="14">
        <v>0</v>
      </c>
      <c r="G70" s="14">
        <v>0</v>
      </c>
      <c r="H70" s="14">
        <v>1026.69</v>
      </c>
      <c r="I70" s="14">
        <v>0</v>
      </c>
      <c r="J70" s="14">
        <v>0</v>
      </c>
      <c r="K70" s="15">
        <v>-18.41</v>
      </c>
      <c r="L70" s="14">
        <v>0</v>
      </c>
      <c r="M70" s="14">
        <v>25.48</v>
      </c>
      <c r="N70" s="14">
        <v>0</v>
      </c>
      <c r="O70" s="14">
        <v>0</v>
      </c>
      <c r="P70" s="14">
        <v>0</v>
      </c>
      <c r="Q70" s="14">
        <v>0.02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7.09</v>
      </c>
      <c r="Y70" s="14">
        <v>1019.6</v>
      </c>
    </row>
    <row r="71" spans="1:25">
      <c r="A71" s="2" t="s">
        <v>148</v>
      </c>
      <c r="B71" s="1" t="s">
        <v>149</v>
      </c>
      <c r="C71" s="14">
        <v>880.02</v>
      </c>
      <c r="D71" s="14">
        <v>146.66999999999999</v>
      </c>
      <c r="E71" s="14">
        <v>5892.74</v>
      </c>
      <c r="F71" s="14">
        <v>0</v>
      </c>
      <c r="G71" s="14">
        <v>0</v>
      </c>
      <c r="H71" s="14">
        <v>6919.43</v>
      </c>
      <c r="I71" s="14">
        <v>0</v>
      </c>
      <c r="J71" s="14">
        <v>196</v>
      </c>
      <c r="K71" s="14">
        <v>0</v>
      </c>
      <c r="L71" s="14">
        <v>1268.76</v>
      </c>
      <c r="M71" s="14">
        <v>187.34</v>
      </c>
      <c r="N71" s="14">
        <v>0</v>
      </c>
      <c r="O71" s="14">
        <v>205</v>
      </c>
      <c r="P71" s="14">
        <v>0</v>
      </c>
      <c r="Q71" s="14">
        <v>0.08</v>
      </c>
      <c r="R71" s="14">
        <v>33.049999999999997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1890.23</v>
      </c>
      <c r="Y71" s="14">
        <v>5029.2</v>
      </c>
    </row>
    <row r="72" spans="1:25">
      <c r="A72" s="2" t="s">
        <v>150</v>
      </c>
      <c r="B72" s="1" t="s">
        <v>151</v>
      </c>
      <c r="C72" s="14">
        <v>1099.98</v>
      </c>
      <c r="D72" s="14">
        <v>183.33</v>
      </c>
      <c r="E72" s="14">
        <v>0</v>
      </c>
      <c r="F72" s="14">
        <v>0</v>
      </c>
      <c r="G72" s="14">
        <v>0</v>
      </c>
      <c r="H72" s="14">
        <v>1283.31</v>
      </c>
      <c r="I72" s="14">
        <v>0</v>
      </c>
      <c r="J72" s="14">
        <v>0</v>
      </c>
      <c r="K72" s="14">
        <v>0</v>
      </c>
      <c r="L72" s="14">
        <v>23.23</v>
      </c>
      <c r="M72" s="14">
        <v>31.85</v>
      </c>
      <c r="N72" s="14">
        <v>0</v>
      </c>
      <c r="O72" s="14">
        <v>0</v>
      </c>
      <c r="P72" s="14">
        <v>0</v>
      </c>
      <c r="Q72" s="14">
        <v>0.03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55.11</v>
      </c>
      <c r="Y72" s="14">
        <v>1228.2</v>
      </c>
    </row>
    <row r="73" spans="1:25">
      <c r="A73" s="2" t="s">
        <v>152</v>
      </c>
      <c r="B73" s="1" t="s">
        <v>153</v>
      </c>
      <c r="C73" s="14">
        <v>799.98</v>
      </c>
      <c r="D73" s="14">
        <v>133.33000000000001</v>
      </c>
      <c r="E73" s="14">
        <v>3060</v>
      </c>
      <c r="F73" s="14">
        <v>0</v>
      </c>
      <c r="G73" s="14">
        <v>0</v>
      </c>
      <c r="H73" s="14">
        <v>3993.31</v>
      </c>
      <c r="I73" s="14">
        <v>0</v>
      </c>
      <c r="J73" s="14">
        <v>0</v>
      </c>
      <c r="K73" s="14">
        <v>0</v>
      </c>
      <c r="L73" s="14">
        <v>597.58000000000004</v>
      </c>
      <c r="M73" s="14">
        <v>56.68</v>
      </c>
      <c r="N73" s="14">
        <v>0</v>
      </c>
      <c r="O73" s="14">
        <v>0</v>
      </c>
      <c r="P73" s="14">
        <v>0</v>
      </c>
      <c r="Q73" s="14">
        <v>0.05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654.30999999999995</v>
      </c>
      <c r="Y73" s="14">
        <v>3339</v>
      </c>
    </row>
    <row r="74" spans="1:25">
      <c r="A74" s="2" t="s">
        <v>154</v>
      </c>
      <c r="B74" s="1" t="s">
        <v>155</v>
      </c>
      <c r="C74" s="14">
        <v>999.66</v>
      </c>
      <c r="D74" s="14">
        <v>166.61</v>
      </c>
      <c r="E74" s="14">
        <v>2773.95</v>
      </c>
      <c r="F74" s="14">
        <v>0</v>
      </c>
      <c r="G74" s="14">
        <v>0</v>
      </c>
      <c r="H74" s="14">
        <v>3940.22</v>
      </c>
      <c r="I74" s="14">
        <v>0</v>
      </c>
      <c r="J74" s="14">
        <v>0</v>
      </c>
      <c r="K74" s="14">
        <v>0</v>
      </c>
      <c r="L74" s="14">
        <v>586.24</v>
      </c>
      <c r="M74" s="14">
        <v>73.88</v>
      </c>
      <c r="N74" s="14">
        <v>0</v>
      </c>
      <c r="O74" s="14">
        <v>0</v>
      </c>
      <c r="P74" s="14">
        <v>0</v>
      </c>
      <c r="Q74" s="15">
        <v>-0.1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660.02</v>
      </c>
      <c r="Y74" s="14">
        <v>3280.2</v>
      </c>
    </row>
    <row r="75" spans="1:25">
      <c r="A75" s="2" t="s">
        <v>156</v>
      </c>
      <c r="B75" s="1" t="s">
        <v>157</v>
      </c>
      <c r="C75" s="14">
        <v>880.02</v>
      </c>
      <c r="D75" s="14">
        <v>146.66999999999999</v>
      </c>
      <c r="E75" s="14">
        <v>0</v>
      </c>
      <c r="F75" s="14">
        <v>0</v>
      </c>
      <c r="G75" s="14">
        <v>0</v>
      </c>
      <c r="H75" s="14">
        <v>1026.69</v>
      </c>
      <c r="I75" s="14">
        <v>0</v>
      </c>
      <c r="J75" s="14">
        <v>0</v>
      </c>
      <c r="K75" s="15">
        <v>-18.41</v>
      </c>
      <c r="L75" s="14">
        <v>0</v>
      </c>
      <c r="M75" s="14">
        <v>114.04</v>
      </c>
      <c r="N75" s="14">
        <v>0</v>
      </c>
      <c r="O75" s="14">
        <v>0</v>
      </c>
      <c r="P75" s="14">
        <v>0</v>
      </c>
      <c r="Q75" s="14">
        <v>0.06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95.69</v>
      </c>
      <c r="Y75" s="14">
        <v>931</v>
      </c>
    </row>
    <row r="76" spans="1:25">
      <c r="A76" s="2" t="s">
        <v>158</v>
      </c>
      <c r="B76" s="1" t="s">
        <v>159</v>
      </c>
      <c r="C76" s="14">
        <v>879.42</v>
      </c>
      <c r="D76" s="14">
        <v>146.57</v>
      </c>
      <c r="E76" s="14">
        <v>0</v>
      </c>
      <c r="F76" s="14">
        <v>0</v>
      </c>
      <c r="G76" s="14">
        <v>0</v>
      </c>
      <c r="H76" s="14">
        <v>1025.99</v>
      </c>
      <c r="I76" s="14">
        <v>0</v>
      </c>
      <c r="J76" s="14">
        <v>0</v>
      </c>
      <c r="K76" s="15">
        <v>-18.489999999999998</v>
      </c>
      <c r="L76" s="14">
        <v>0</v>
      </c>
      <c r="M76" s="14">
        <v>25.46</v>
      </c>
      <c r="N76" s="14">
        <v>0</v>
      </c>
      <c r="O76" s="14">
        <v>0</v>
      </c>
      <c r="P76" s="14">
        <v>0</v>
      </c>
      <c r="Q76" s="14">
        <v>0.02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6.99</v>
      </c>
      <c r="Y76" s="14">
        <v>1019</v>
      </c>
    </row>
    <row r="77" spans="1:25" s="7" customFormat="1">
      <c r="A77" s="17" t="s">
        <v>160</v>
      </c>
      <c r="C77" s="7" t="s">
        <v>161</v>
      </c>
      <c r="D77" s="7" t="s">
        <v>161</v>
      </c>
      <c r="E77" s="7" t="s">
        <v>161</v>
      </c>
      <c r="F77" s="7" t="s">
        <v>161</v>
      </c>
      <c r="G77" s="7" t="s">
        <v>161</v>
      </c>
      <c r="H77" s="7" t="s">
        <v>161</v>
      </c>
      <c r="I77" s="7" t="s">
        <v>161</v>
      </c>
      <c r="J77" s="7" t="s">
        <v>161</v>
      </c>
      <c r="K77" s="7" t="s">
        <v>161</v>
      </c>
      <c r="L77" s="7" t="s">
        <v>161</v>
      </c>
      <c r="M77" s="7" t="s">
        <v>161</v>
      </c>
      <c r="N77" s="7" t="s">
        <v>161</v>
      </c>
      <c r="O77" s="7" t="s">
        <v>161</v>
      </c>
      <c r="P77" s="7" t="s">
        <v>161</v>
      </c>
      <c r="Q77" s="7" t="s">
        <v>161</v>
      </c>
      <c r="R77" s="7" t="s">
        <v>161</v>
      </c>
      <c r="S77" s="7" t="s">
        <v>161</v>
      </c>
      <c r="T77" s="7" t="s">
        <v>161</v>
      </c>
      <c r="U77" s="7" t="s">
        <v>161</v>
      </c>
      <c r="V77" s="7" t="s">
        <v>161</v>
      </c>
      <c r="W77" s="7" t="s">
        <v>161</v>
      </c>
      <c r="X77" s="7" t="s">
        <v>161</v>
      </c>
      <c r="Y77" s="7" t="s">
        <v>161</v>
      </c>
    </row>
    <row r="78" spans="1:25">
      <c r="C78" s="19">
        <v>77606.44</v>
      </c>
      <c r="D78" s="19">
        <v>13073.25</v>
      </c>
      <c r="E78" s="19">
        <v>612370.88</v>
      </c>
      <c r="F78" s="19">
        <v>0</v>
      </c>
      <c r="G78" s="19">
        <v>450</v>
      </c>
      <c r="H78" s="19">
        <v>703500.57</v>
      </c>
      <c r="I78" s="19">
        <v>4960.8100000000004</v>
      </c>
      <c r="J78" s="19">
        <v>2858.36</v>
      </c>
      <c r="K78" s="20">
        <v>-188.05</v>
      </c>
      <c r="L78" s="19">
        <v>183684.35</v>
      </c>
      <c r="M78" s="19">
        <v>7134.43</v>
      </c>
      <c r="N78" s="19">
        <v>0</v>
      </c>
      <c r="O78" s="19">
        <v>2130.9499999999998</v>
      </c>
      <c r="P78" s="19">
        <v>0</v>
      </c>
      <c r="Q78" s="20">
        <v>-0.05</v>
      </c>
      <c r="R78" s="19">
        <v>912.59</v>
      </c>
      <c r="S78" s="19">
        <v>532.87</v>
      </c>
      <c r="T78" s="19">
        <v>300</v>
      </c>
      <c r="U78" s="19">
        <v>0</v>
      </c>
      <c r="V78" s="19">
        <v>1300</v>
      </c>
      <c r="W78" s="19">
        <v>2165.91</v>
      </c>
      <c r="X78" s="19">
        <v>205792.17</v>
      </c>
      <c r="Y78" s="19">
        <v>497708.4</v>
      </c>
    </row>
    <row r="80" spans="1:25">
      <c r="A80" s="12" t="s">
        <v>162</v>
      </c>
    </row>
    <row r="81" spans="1:25">
      <c r="A81" s="2" t="s">
        <v>163</v>
      </c>
      <c r="B81" s="1" t="s">
        <v>164</v>
      </c>
      <c r="C81" s="14">
        <v>572.46</v>
      </c>
      <c r="D81" s="14">
        <v>95.41</v>
      </c>
      <c r="E81" s="14">
        <v>2988.1</v>
      </c>
      <c r="F81" s="14">
        <v>0</v>
      </c>
      <c r="G81" s="14">
        <v>0</v>
      </c>
      <c r="H81" s="14">
        <v>3655.97</v>
      </c>
      <c r="I81" s="14">
        <v>0</v>
      </c>
      <c r="J81" s="14">
        <v>0</v>
      </c>
      <c r="K81" s="14">
        <v>0</v>
      </c>
      <c r="L81" s="14">
        <v>525.53</v>
      </c>
      <c r="M81" s="14">
        <v>56.2</v>
      </c>
      <c r="N81" s="14">
        <v>36.56</v>
      </c>
      <c r="O81" s="14">
        <v>0</v>
      </c>
      <c r="P81" s="14">
        <v>179.14</v>
      </c>
      <c r="Q81" s="15">
        <v>-0.13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134.66999999999999</v>
      </c>
      <c r="X81" s="14">
        <v>931.97</v>
      </c>
      <c r="Y81" s="14">
        <v>2724</v>
      </c>
    </row>
    <row r="82" spans="1:25">
      <c r="A82" s="2" t="s">
        <v>165</v>
      </c>
      <c r="B82" s="1" t="s">
        <v>166</v>
      </c>
      <c r="C82" s="14">
        <v>537.54</v>
      </c>
      <c r="D82" s="14">
        <v>89.59</v>
      </c>
      <c r="E82" s="14">
        <v>5714.25</v>
      </c>
      <c r="F82" s="14">
        <v>0</v>
      </c>
      <c r="G82" s="14">
        <v>0</v>
      </c>
      <c r="H82" s="14">
        <v>6341.38</v>
      </c>
      <c r="I82" s="14">
        <v>0</v>
      </c>
      <c r="J82" s="14">
        <v>0</v>
      </c>
      <c r="K82" s="14">
        <v>0</v>
      </c>
      <c r="L82" s="14">
        <v>1132.8</v>
      </c>
      <c r="M82" s="14">
        <v>148.31</v>
      </c>
      <c r="N82" s="14">
        <v>63.41</v>
      </c>
      <c r="O82" s="14">
        <v>0</v>
      </c>
      <c r="P82" s="14">
        <v>310.73</v>
      </c>
      <c r="Q82" s="14">
        <v>0.18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372.75</v>
      </c>
      <c r="X82" s="14">
        <v>2028.18</v>
      </c>
      <c r="Y82" s="14">
        <v>4313.2</v>
      </c>
    </row>
    <row r="83" spans="1:25">
      <c r="A83" s="2" t="s">
        <v>167</v>
      </c>
      <c r="B83" s="1" t="s">
        <v>168</v>
      </c>
      <c r="C83" s="14">
        <v>633.41999999999996</v>
      </c>
      <c r="D83" s="14">
        <v>105.57</v>
      </c>
      <c r="E83" s="14">
        <v>2276.9299999999998</v>
      </c>
      <c r="F83" s="14">
        <v>0</v>
      </c>
      <c r="G83" s="14">
        <v>0</v>
      </c>
      <c r="H83" s="14">
        <v>3015.92</v>
      </c>
      <c r="I83" s="14">
        <v>0</v>
      </c>
      <c r="J83" s="14">
        <v>0</v>
      </c>
      <c r="K83" s="14">
        <v>0</v>
      </c>
      <c r="L83" s="14">
        <v>388.81</v>
      </c>
      <c r="M83" s="14">
        <v>76.900000000000006</v>
      </c>
      <c r="N83" s="14">
        <v>0</v>
      </c>
      <c r="O83" s="14">
        <v>0</v>
      </c>
      <c r="P83" s="14">
        <v>0</v>
      </c>
      <c r="Q83" s="14">
        <v>0.01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465.72</v>
      </c>
      <c r="Y83" s="14">
        <v>2550.1999999999998</v>
      </c>
    </row>
    <row r="84" spans="1:25">
      <c r="A84" s="2" t="s">
        <v>169</v>
      </c>
      <c r="B84" s="1" t="s">
        <v>170</v>
      </c>
      <c r="C84" s="14">
        <v>537.54</v>
      </c>
      <c r="D84" s="14">
        <v>89.59</v>
      </c>
      <c r="E84" s="14">
        <v>2864.77</v>
      </c>
      <c r="F84" s="14">
        <v>0</v>
      </c>
      <c r="G84" s="14">
        <v>0</v>
      </c>
      <c r="H84" s="14">
        <v>3491.9</v>
      </c>
      <c r="I84" s="14">
        <v>0</v>
      </c>
      <c r="J84" s="14">
        <v>0</v>
      </c>
      <c r="K84" s="14">
        <v>0</v>
      </c>
      <c r="L84" s="14">
        <v>490.48</v>
      </c>
      <c r="M84" s="14">
        <v>74.25</v>
      </c>
      <c r="N84" s="14">
        <v>34.92</v>
      </c>
      <c r="O84" s="14">
        <v>0</v>
      </c>
      <c r="P84" s="14">
        <v>171.1</v>
      </c>
      <c r="Q84" s="14">
        <v>0.17</v>
      </c>
      <c r="R84" s="14">
        <v>0</v>
      </c>
      <c r="S84" s="14">
        <v>0</v>
      </c>
      <c r="T84" s="14">
        <v>0</v>
      </c>
      <c r="U84" s="14">
        <v>0</v>
      </c>
      <c r="V84" s="14">
        <v>300</v>
      </c>
      <c r="W84" s="14">
        <v>275.38</v>
      </c>
      <c r="X84" s="14">
        <v>1346.3</v>
      </c>
      <c r="Y84" s="14">
        <v>2145.6</v>
      </c>
    </row>
    <row r="85" spans="1:25">
      <c r="A85" s="2" t="s">
        <v>171</v>
      </c>
      <c r="B85" s="1" t="s">
        <v>172</v>
      </c>
      <c r="C85" s="14">
        <v>480.24</v>
      </c>
      <c r="D85" s="14">
        <v>80.040000000000006</v>
      </c>
      <c r="E85" s="14">
        <v>1052.48</v>
      </c>
      <c r="F85" s="14">
        <v>0</v>
      </c>
      <c r="G85" s="14">
        <v>0</v>
      </c>
      <c r="H85" s="14">
        <v>1612.76</v>
      </c>
      <c r="I85" s="14">
        <v>0</v>
      </c>
      <c r="J85" s="14">
        <v>0</v>
      </c>
      <c r="K85" s="14">
        <v>0</v>
      </c>
      <c r="L85" s="14">
        <v>68.540000000000006</v>
      </c>
      <c r="M85" s="14">
        <v>35.26</v>
      </c>
      <c r="N85" s="14">
        <v>0</v>
      </c>
      <c r="O85" s="14">
        <v>0</v>
      </c>
      <c r="P85" s="14">
        <v>0</v>
      </c>
      <c r="Q85" s="14">
        <v>0.16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103.96</v>
      </c>
      <c r="Y85" s="14">
        <v>1508.8</v>
      </c>
    </row>
    <row r="86" spans="1:25">
      <c r="A86" s="2" t="s">
        <v>173</v>
      </c>
      <c r="B86" s="1" t="s">
        <v>174</v>
      </c>
      <c r="C86" s="14">
        <v>480.24</v>
      </c>
      <c r="D86" s="14">
        <v>80.040000000000006</v>
      </c>
      <c r="E86" s="14">
        <v>1007.86</v>
      </c>
      <c r="F86" s="14">
        <v>0</v>
      </c>
      <c r="G86" s="14">
        <v>0</v>
      </c>
      <c r="H86" s="14">
        <v>1568.14</v>
      </c>
      <c r="I86" s="14">
        <v>0</v>
      </c>
      <c r="J86" s="14">
        <v>0</v>
      </c>
      <c r="K86" s="14">
        <v>0</v>
      </c>
      <c r="L86" s="14">
        <v>63.68</v>
      </c>
      <c r="M86" s="14">
        <v>0</v>
      </c>
      <c r="N86" s="14">
        <v>0</v>
      </c>
      <c r="O86" s="14">
        <v>0</v>
      </c>
      <c r="P86" s="14">
        <v>0</v>
      </c>
      <c r="Q86" s="14">
        <v>0.06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63.74</v>
      </c>
      <c r="Y86" s="14">
        <v>1504.4</v>
      </c>
    </row>
    <row r="87" spans="1:25">
      <c r="A87" s="2" t="s">
        <v>175</v>
      </c>
      <c r="B87" s="1" t="s">
        <v>176</v>
      </c>
      <c r="C87" s="14">
        <v>480.24</v>
      </c>
      <c r="D87" s="14">
        <v>80.040000000000006</v>
      </c>
      <c r="E87" s="14">
        <v>5578.9</v>
      </c>
      <c r="F87" s="14">
        <v>0</v>
      </c>
      <c r="G87" s="14">
        <v>0</v>
      </c>
      <c r="H87" s="14">
        <v>6139.18</v>
      </c>
      <c r="I87" s="14">
        <v>0</v>
      </c>
      <c r="J87" s="14">
        <v>0</v>
      </c>
      <c r="K87" s="14">
        <v>0</v>
      </c>
      <c r="L87" s="14">
        <v>1085.24</v>
      </c>
      <c r="M87" s="14">
        <v>120.69</v>
      </c>
      <c r="N87" s="14">
        <v>61.39</v>
      </c>
      <c r="O87" s="14">
        <v>0</v>
      </c>
      <c r="P87" s="14">
        <v>300.82</v>
      </c>
      <c r="Q87" s="15">
        <v>-0.16</v>
      </c>
      <c r="R87" s="14">
        <v>0</v>
      </c>
      <c r="S87" s="14">
        <v>0</v>
      </c>
      <c r="T87" s="14">
        <v>0</v>
      </c>
      <c r="U87" s="14">
        <v>0</v>
      </c>
      <c r="V87" s="14">
        <v>700</v>
      </c>
      <c r="W87" s="14">
        <v>0</v>
      </c>
      <c r="X87" s="14">
        <v>2267.98</v>
      </c>
      <c r="Y87" s="14">
        <v>3871.2</v>
      </c>
    </row>
    <row r="88" spans="1:25">
      <c r="A88" s="2" t="s">
        <v>177</v>
      </c>
      <c r="B88" s="1" t="s">
        <v>178</v>
      </c>
      <c r="C88" s="14">
        <v>400.2</v>
      </c>
      <c r="D88" s="14">
        <v>66.7</v>
      </c>
      <c r="E88" s="14">
        <v>480.26</v>
      </c>
      <c r="F88" s="14">
        <v>0</v>
      </c>
      <c r="G88" s="14">
        <v>0</v>
      </c>
      <c r="H88" s="14">
        <v>947.16</v>
      </c>
      <c r="I88" s="14">
        <v>0</v>
      </c>
      <c r="J88" s="14">
        <v>0</v>
      </c>
      <c r="K88" s="15">
        <v>-32.57</v>
      </c>
      <c r="L88" s="14">
        <v>0</v>
      </c>
      <c r="M88" s="14">
        <v>24.04</v>
      </c>
      <c r="N88" s="14">
        <v>9.4700000000000006</v>
      </c>
      <c r="O88" s="14">
        <v>0</v>
      </c>
      <c r="P88" s="14">
        <v>46.41</v>
      </c>
      <c r="Q88" s="15">
        <v>-0.19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47.16</v>
      </c>
      <c r="Y88" s="14">
        <v>900</v>
      </c>
    </row>
    <row r="89" spans="1:25">
      <c r="A89" s="2" t="s">
        <v>179</v>
      </c>
      <c r="B89" s="1" t="s">
        <v>180</v>
      </c>
      <c r="C89" s="14">
        <v>633.6</v>
      </c>
      <c r="D89" s="14">
        <v>105.6</v>
      </c>
      <c r="E89" s="14">
        <v>1807.93</v>
      </c>
      <c r="F89" s="14">
        <v>0</v>
      </c>
      <c r="G89" s="14">
        <v>0</v>
      </c>
      <c r="H89" s="14">
        <v>2547.13</v>
      </c>
      <c r="I89" s="14">
        <v>0</v>
      </c>
      <c r="J89" s="14">
        <v>0</v>
      </c>
      <c r="K89" s="14">
        <v>0</v>
      </c>
      <c r="L89" s="14">
        <v>288.68</v>
      </c>
      <c r="M89" s="14">
        <v>57.86</v>
      </c>
      <c r="N89" s="14">
        <v>0</v>
      </c>
      <c r="O89" s="14">
        <v>0</v>
      </c>
      <c r="P89" s="14">
        <v>0</v>
      </c>
      <c r="Q89" s="15">
        <v>-0.01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346.53</v>
      </c>
      <c r="Y89" s="14">
        <v>2200.6</v>
      </c>
    </row>
    <row r="90" spans="1:25">
      <c r="A90" s="2" t="s">
        <v>181</v>
      </c>
      <c r="B90" s="1" t="s">
        <v>182</v>
      </c>
      <c r="C90" s="14">
        <v>480.24</v>
      </c>
      <c r="D90" s="14">
        <v>80.040000000000006</v>
      </c>
      <c r="E90" s="14">
        <v>91.78</v>
      </c>
      <c r="F90" s="14">
        <v>0</v>
      </c>
      <c r="G90" s="14">
        <v>0</v>
      </c>
      <c r="H90" s="14">
        <v>652.05999999999995</v>
      </c>
      <c r="I90" s="14">
        <v>0</v>
      </c>
      <c r="J90" s="14">
        <v>0</v>
      </c>
      <c r="K90" s="15">
        <v>-57.02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0.08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-56.94</v>
      </c>
      <c r="Y90" s="14">
        <v>709</v>
      </c>
    </row>
    <row r="91" spans="1:25">
      <c r="A91" s="2" t="s">
        <v>183</v>
      </c>
      <c r="B91" s="1" t="s">
        <v>184</v>
      </c>
      <c r="C91" s="14">
        <v>633.41999999999996</v>
      </c>
      <c r="D91" s="14">
        <v>105.57</v>
      </c>
      <c r="E91" s="14">
        <v>2720.7</v>
      </c>
      <c r="F91" s="14">
        <v>0</v>
      </c>
      <c r="G91" s="14">
        <v>0</v>
      </c>
      <c r="H91" s="14">
        <v>3459.69</v>
      </c>
      <c r="I91" s="14">
        <v>0</v>
      </c>
      <c r="J91" s="14">
        <v>0</v>
      </c>
      <c r="K91" s="14">
        <v>0</v>
      </c>
      <c r="L91" s="14">
        <v>483.6</v>
      </c>
      <c r="M91" s="14">
        <v>93.69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577.29</v>
      </c>
      <c r="Y91" s="14">
        <v>2882.4</v>
      </c>
    </row>
    <row r="92" spans="1:25">
      <c r="A92" s="2" t="s">
        <v>185</v>
      </c>
      <c r="B92" s="1" t="s">
        <v>186</v>
      </c>
      <c r="C92" s="14">
        <v>537.54</v>
      </c>
      <c r="D92" s="14">
        <v>89.59</v>
      </c>
      <c r="E92" s="14">
        <v>4379.28</v>
      </c>
      <c r="F92" s="14">
        <v>0</v>
      </c>
      <c r="G92" s="14">
        <v>0</v>
      </c>
      <c r="H92" s="14">
        <v>5006.41</v>
      </c>
      <c r="I92" s="14">
        <v>0</v>
      </c>
      <c r="J92" s="14">
        <v>0</v>
      </c>
      <c r="K92" s="14">
        <v>0</v>
      </c>
      <c r="L92" s="14">
        <v>818.81</v>
      </c>
      <c r="M92" s="14">
        <v>68.69</v>
      </c>
      <c r="N92" s="14">
        <v>50.06</v>
      </c>
      <c r="O92" s="14">
        <v>0</v>
      </c>
      <c r="P92" s="14">
        <v>245.31</v>
      </c>
      <c r="Q92" s="14">
        <v>0.13</v>
      </c>
      <c r="R92" s="14">
        <v>0</v>
      </c>
      <c r="S92" s="14">
        <v>0</v>
      </c>
      <c r="T92" s="14">
        <v>0</v>
      </c>
      <c r="U92" s="14">
        <v>0</v>
      </c>
      <c r="V92" s="14">
        <v>500</v>
      </c>
      <c r="W92" s="14">
        <v>199.21</v>
      </c>
      <c r="X92" s="14">
        <v>1882.21</v>
      </c>
      <c r="Y92" s="14">
        <v>3124.2</v>
      </c>
    </row>
    <row r="93" spans="1:25">
      <c r="A93" s="2" t="s">
        <v>187</v>
      </c>
      <c r="B93" s="1" t="s">
        <v>188</v>
      </c>
      <c r="C93" s="14">
        <v>537.54</v>
      </c>
      <c r="D93" s="14">
        <v>89.59</v>
      </c>
      <c r="E93" s="14">
        <v>7001.55</v>
      </c>
      <c r="F93" s="14">
        <v>0</v>
      </c>
      <c r="G93" s="14">
        <v>0</v>
      </c>
      <c r="H93" s="14">
        <v>7628.68</v>
      </c>
      <c r="I93" s="14">
        <v>0</v>
      </c>
      <c r="J93" s="14">
        <v>0</v>
      </c>
      <c r="K93" s="14">
        <v>0</v>
      </c>
      <c r="L93" s="14">
        <v>1441.44</v>
      </c>
      <c r="M93" s="14">
        <v>149.06</v>
      </c>
      <c r="N93" s="14">
        <v>76.290000000000006</v>
      </c>
      <c r="O93" s="14">
        <v>0</v>
      </c>
      <c r="P93" s="14">
        <v>373.81</v>
      </c>
      <c r="Q93" s="14">
        <v>0.08</v>
      </c>
      <c r="R93" s="14">
        <v>0</v>
      </c>
      <c r="S93" s="14">
        <v>0</v>
      </c>
      <c r="T93" s="14">
        <v>0</v>
      </c>
      <c r="U93" s="14">
        <v>0</v>
      </c>
      <c r="V93" s="14">
        <v>700</v>
      </c>
      <c r="W93" s="14">
        <v>0</v>
      </c>
      <c r="X93" s="14">
        <v>2740.68</v>
      </c>
      <c r="Y93" s="14">
        <v>4888</v>
      </c>
    </row>
    <row r="94" spans="1:25">
      <c r="A94" s="2" t="s">
        <v>189</v>
      </c>
      <c r="B94" s="1" t="s">
        <v>190</v>
      </c>
      <c r="C94" s="14">
        <v>480.24</v>
      </c>
      <c r="D94" s="14">
        <v>80.040000000000006</v>
      </c>
      <c r="E94" s="14">
        <v>1439.72</v>
      </c>
      <c r="F94" s="14">
        <v>0</v>
      </c>
      <c r="G94" s="14">
        <v>0</v>
      </c>
      <c r="H94" s="14">
        <v>2000</v>
      </c>
      <c r="I94" s="14">
        <v>0</v>
      </c>
      <c r="J94" s="14">
        <v>0</v>
      </c>
      <c r="K94" s="14">
        <v>0</v>
      </c>
      <c r="L94" s="14">
        <v>184.59</v>
      </c>
      <c r="M94" s="14">
        <v>0</v>
      </c>
      <c r="N94" s="14">
        <v>0</v>
      </c>
      <c r="O94" s="14">
        <v>0</v>
      </c>
      <c r="P94" s="14">
        <v>0</v>
      </c>
      <c r="Q94" s="14">
        <v>0.01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184.6</v>
      </c>
      <c r="Y94" s="14">
        <v>1815.4</v>
      </c>
    </row>
    <row r="95" spans="1:25">
      <c r="A95" s="2" t="s">
        <v>191</v>
      </c>
      <c r="B95" s="1" t="s">
        <v>192</v>
      </c>
      <c r="C95" s="14">
        <v>480.24</v>
      </c>
      <c r="D95" s="14">
        <v>80.040000000000006</v>
      </c>
      <c r="E95" s="14">
        <v>847.75</v>
      </c>
      <c r="F95" s="14">
        <v>0</v>
      </c>
      <c r="G95" s="14">
        <v>0</v>
      </c>
      <c r="H95" s="14">
        <v>1408.03</v>
      </c>
      <c r="I95" s="14">
        <v>0</v>
      </c>
      <c r="J95" s="14">
        <v>0</v>
      </c>
      <c r="K95" s="14">
        <v>0</v>
      </c>
      <c r="L95" s="14">
        <v>36.799999999999997</v>
      </c>
      <c r="M95" s="14">
        <v>23.69</v>
      </c>
      <c r="N95" s="14">
        <v>0</v>
      </c>
      <c r="O95" s="14">
        <v>0</v>
      </c>
      <c r="P95" s="14">
        <v>0</v>
      </c>
      <c r="Q95" s="14">
        <v>0.14000000000000001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60.63</v>
      </c>
      <c r="Y95" s="14">
        <v>1347.4</v>
      </c>
    </row>
    <row r="96" spans="1:25">
      <c r="A96" s="2" t="s">
        <v>193</v>
      </c>
      <c r="B96" s="1" t="s">
        <v>194</v>
      </c>
      <c r="C96" s="14">
        <v>633.6</v>
      </c>
      <c r="D96" s="14">
        <v>105.6</v>
      </c>
      <c r="E96" s="14">
        <v>4825.88</v>
      </c>
      <c r="F96" s="14">
        <v>0</v>
      </c>
      <c r="G96" s="14">
        <v>0</v>
      </c>
      <c r="H96" s="14">
        <v>5565.08</v>
      </c>
      <c r="I96" s="14">
        <v>0</v>
      </c>
      <c r="J96" s="14">
        <v>0</v>
      </c>
      <c r="K96" s="14">
        <v>0</v>
      </c>
      <c r="L96" s="14">
        <v>950.21</v>
      </c>
      <c r="M96" s="14">
        <v>103.78</v>
      </c>
      <c r="N96" s="14">
        <v>0</v>
      </c>
      <c r="O96" s="14">
        <v>0</v>
      </c>
      <c r="P96" s="14">
        <v>0</v>
      </c>
      <c r="Q96" s="14">
        <v>0.09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1054.08</v>
      </c>
      <c r="Y96" s="14">
        <v>4511</v>
      </c>
    </row>
    <row r="97" spans="1:25">
      <c r="A97" s="2" t="s">
        <v>195</v>
      </c>
      <c r="B97" s="1" t="s">
        <v>196</v>
      </c>
      <c r="C97" s="14">
        <v>240.12</v>
      </c>
      <c r="D97" s="14">
        <v>40.020000000000003</v>
      </c>
      <c r="E97" s="14">
        <v>890.97</v>
      </c>
      <c r="F97" s="14">
        <v>0</v>
      </c>
      <c r="G97" s="14">
        <v>0</v>
      </c>
      <c r="H97" s="14">
        <v>1171.1099999999999</v>
      </c>
      <c r="I97" s="14">
        <v>0</v>
      </c>
      <c r="J97" s="14">
        <v>0</v>
      </c>
      <c r="K97" s="14">
        <v>0</v>
      </c>
      <c r="L97" s="14">
        <v>4.0599999999999996</v>
      </c>
      <c r="M97" s="14">
        <v>0</v>
      </c>
      <c r="N97" s="14">
        <v>0</v>
      </c>
      <c r="O97" s="14">
        <v>0</v>
      </c>
      <c r="P97" s="14">
        <v>0</v>
      </c>
      <c r="Q97" s="14">
        <v>0.05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4.1100000000000003</v>
      </c>
      <c r="Y97" s="14">
        <v>1167</v>
      </c>
    </row>
    <row r="98" spans="1:25">
      <c r="A98" s="2" t="s">
        <v>197</v>
      </c>
      <c r="B98" s="1" t="s">
        <v>198</v>
      </c>
      <c r="C98" s="14">
        <v>685.72</v>
      </c>
      <c r="D98" s="14">
        <v>114.29</v>
      </c>
      <c r="E98" s="14">
        <v>0</v>
      </c>
      <c r="F98" s="14">
        <v>0</v>
      </c>
      <c r="G98" s="14">
        <v>0</v>
      </c>
      <c r="H98" s="14">
        <v>800.01</v>
      </c>
      <c r="I98" s="14">
        <v>0</v>
      </c>
      <c r="J98" s="14">
        <v>0</v>
      </c>
      <c r="K98" s="15">
        <v>-44.36</v>
      </c>
      <c r="L98" s="14">
        <v>0</v>
      </c>
      <c r="M98" s="14">
        <v>23.52</v>
      </c>
      <c r="N98" s="14">
        <v>0</v>
      </c>
      <c r="O98" s="14">
        <v>0</v>
      </c>
      <c r="P98" s="14">
        <v>0</v>
      </c>
      <c r="Q98" s="14">
        <v>0.05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-20.79</v>
      </c>
      <c r="Y98" s="14">
        <v>820.8</v>
      </c>
    </row>
    <row r="99" spans="1:25">
      <c r="A99" s="2" t="s">
        <v>199</v>
      </c>
      <c r="B99" s="1" t="s">
        <v>200</v>
      </c>
      <c r="C99" s="14">
        <v>480.24</v>
      </c>
      <c r="D99" s="14">
        <v>80.040000000000006</v>
      </c>
      <c r="E99" s="14">
        <v>1119.78</v>
      </c>
      <c r="F99" s="14">
        <v>0</v>
      </c>
      <c r="G99" s="14">
        <v>0</v>
      </c>
      <c r="H99" s="14">
        <v>1680.06</v>
      </c>
      <c r="I99" s="14">
        <v>0</v>
      </c>
      <c r="J99" s="14">
        <v>0</v>
      </c>
      <c r="K99" s="14">
        <v>0</v>
      </c>
      <c r="L99" s="14">
        <v>84.13</v>
      </c>
      <c r="M99" s="14">
        <v>40.630000000000003</v>
      </c>
      <c r="N99" s="14">
        <v>16.8</v>
      </c>
      <c r="O99" s="14">
        <v>0</v>
      </c>
      <c r="P99" s="14">
        <v>82.32</v>
      </c>
      <c r="Q99" s="15">
        <v>-0.02</v>
      </c>
      <c r="R99" s="14">
        <v>0</v>
      </c>
      <c r="S99" s="14">
        <v>0</v>
      </c>
      <c r="T99" s="14">
        <v>0</v>
      </c>
      <c r="U99" s="14">
        <v>0</v>
      </c>
      <c r="V99" s="14">
        <v>300</v>
      </c>
      <c r="W99" s="14">
        <v>0</v>
      </c>
      <c r="X99" s="14">
        <v>523.86</v>
      </c>
      <c r="Y99" s="14">
        <v>1156.2</v>
      </c>
    </row>
    <row r="100" spans="1:25">
      <c r="A100" s="2" t="s">
        <v>201</v>
      </c>
      <c r="B100" s="1" t="s">
        <v>202</v>
      </c>
      <c r="C100" s="14">
        <v>537.54</v>
      </c>
      <c r="D100" s="14">
        <v>89.59</v>
      </c>
      <c r="E100" s="14">
        <v>4033.6</v>
      </c>
      <c r="F100" s="14">
        <v>0</v>
      </c>
      <c r="G100" s="14">
        <v>0</v>
      </c>
      <c r="H100" s="14">
        <v>4660.7299999999996</v>
      </c>
      <c r="I100" s="14">
        <v>0</v>
      </c>
      <c r="J100" s="14">
        <v>0</v>
      </c>
      <c r="K100" s="14">
        <v>0</v>
      </c>
      <c r="L100" s="14">
        <v>740.14</v>
      </c>
      <c r="M100" s="14">
        <v>103.2</v>
      </c>
      <c r="N100" s="14">
        <v>46.61</v>
      </c>
      <c r="O100" s="14">
        <v>0</v>
      </c>
      <c r="P100" s="14">
        <v>228.38</v>
      </c>
      <c r="Q100" s="14">
        <v>0.17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246.63</v>
      </c>
      <c r="X100" s="14">
        <v>1365.13</v>
      </c>
      <c r="Y100" s="14">
        <v>3295.6</v>
      </c>
    </row>
    <row r="101" spans="1:25">
      <c r="A101" s="2" t="s">
        <v>203</v>
      </c>
      <c r="B101" s="1" t="s">
        <v>204</v>
      </c>
      <c r="C101" s="14">
        <v>480.24</v>
      </c>
      <c r="D101" s="14">
        <v>80.040000000000006</v>
      </c>
      <c r="E101" s="14">
        <v>4108.87</v>
      </c>
      <c r="F101" s="14">
        <v>0</v>
      </c>
      <c r="G101" s="14">
        <v>0</v>
      </c>
      <c r="H101" s="14">
        <v>4669.1499999999996</v>
      </c>
      <c r="I101" s="14">
        <v>0</v>
      </c>
      <c r="J101" s="14">
        <v>0</v>
      </c>
      <c r="K101" s="14">
        <v>0</v>
      </c>
      <c r="L101" s="14">
        <v>741.94</v>
      </c>
      <c r="M101" s="14">
        <v>0</v>
      </c>
      <c r="N101" s="14">
        <v>0</v>
      </c>
      <c r="O101" s="14">
        <v>0</v>
      </c>
      <c r="P101" s="14">
        <v>0</v>
      </c>
      <c r="Q101" s="14">
        <v>0.01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741.95</v>
      </c>
      <c r="Y101" s="14">
        <v>3927.2</v>
      </c>
    </row>
    <row r="102" spans="1:25">
      <c r="A102" s="2" t="s">
        <v>205</v>
      </c>
      <c r="B102" s="1" t="s">
        <v>206</v>
      </c>
      <c r="C102" s="14">
        <v>537.54</v>
      </c>
      <c r="D102" s="14">
        <v>89.59</v>
      </c>
      <c r="E102" s="14">
        <v>397</v>
      </c>
      <c r="F102" s="14">
        <v>0</v>
      </c>
      <c r="G102" s="14">
        <v>0</v>
      </c>
      <c r="H102" s="14">
        <v>1024.1300000000001</v>
      </c>
      <c r="I102" s="14">
        <v>0</v>
      </c>
      <c r="J102" s="14">
        <v>0</v>
      </c>
      <c r="K102" s="15">
        <v>-18.690000000000001</v>
      </c>
      <c r="L102" s="14">
        <v>0</v>
      </c>
      <c r="M102" s="14">
        <v>77.97</v>
      </c>
      <c r="N102" s="14">
        <v>10.24</v>
      </c>
      <c r="O102" s="14">
        <v>0</v>
      </c>
      <c r="P102" s="14">
        <v>50.18</v>
      </c>
      <c r="Q102" s="15">
        <v>-0.1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307.93</v>
      </c>
      <c r="X102" s="14">
        <v>427.53</v>
      </c>
      <c r="Y102" s="14">
        <v>596.6</v>
      </c>
    </row>
    <row r="103" spans="1:25">
      <c r="A103" s="2" t="s">
        <v>207</v>
      </c>
      <c r="B103" s="1" t="s">
        <v>208</v>
      </c>
      <c r="C103" s="14">
        <v>528</v>
      </c>
      <c r="D103" s="14">
        <v>88</v>
      </c>
      <c r="E103" s="14">
        <v>4681.82</v>
      </c>
      <c r="F103" s="14">
        <v>0</v>
      </c>
      <c r="G103" s="14">
        <v>0</v>
      </c>
      <c r="H103" s="14">
        <v>5297.82</v>
      </c>
      <c r="I103" s="14">
        <v>0</v>
      </c>
      <c r="J103" s="14">
        <v>0</v>
      </c>
      <c r="K103" s="14">
        <v>0</v>
      </c>
      <c r="L103" s="14">
        <v>887.35</v>
      </c>
      <c r="M103" s="14">
        <v>107.44</v>
      </c>
      <c r="N103" s="14">
        <v>0</v>
      </c>
      <c r="O103" s="14">
        <v>0</v>
      </c>
      <c r="P103" s="14">
        <v>0</v>
      </c>
      <c r="Q103" s="14">
        <v>0.03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994.82</v>
      </c>
      <c r="Y103" s="14">
        <v>4303</v>
      </c>
    </row>
    <row r="104" spans="1:25">
      <c r="A104" s="2" t="s">
        <v>209</v>
      </c>
      <c r="B104" s="1" t="s">
        <v>210</v>
      </c>
      <c r="C104" s="14">
        <v>480.24</v>
      </c>
      <c r="D104" s="14">
        <v>80.040000000000006</v>
      </c>
      <c r="E104" s="14">
        <v>2358.6799999999998</v>
      </c>
      <c r="F104" s="14">
        <v>0</v>
      </c>
      <c r="G104" s="14">
        <v>0</v>
      </c>
      <c r="H104" s="14">
        <v>2918.96</v>
      </c>
      <c r="I104" s="14">
        <v>0</v>
      </c>
      <c r="J104" s="14">
        <v>0</v>
      </c>
      <c r="K104" s="14">
        <v>0</v>
      </c>
      <c r="L104" s="14">
        <v>368.1</v>
      </c>
      <c r="M104" s="14">
        <v>52.04</v>
      </c>
      <c r="N104" s="14">
        <v>29.19</v>
      </c>
      <c r="O104" s="14">
        <v>0</v>
      </c>
      <c r="P104" s="14">
        <v>143.03</v>
      </c>
      <c r="Q104" s="15">
        <v>-0.2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592.16</v>
      </c>
      <c r="Y104" s="14">
        <v>2326.8000000000002</v>
      </c>
    </row>
    <row r="105" spans="1:25">
      <c r="A105" s="2" t="s">
        <v>211</v>
      </c>
      <c r="B105" s="1" t="s">
        <v>212</v>
      </c>
      <c r="C105" s="14">
        <v>1028.58</v>
      </c>
      <c r="D105" s="14">
        <v>171.43</v>
      </c>
      <c r="E105" s="14">
        <v>0</v>
      </c>
      <c r="F105" s="14">
        <v>0</v>
      </c>
      <c r="G105" s="14">
        <v>0</v>
      </c>
      <c r="H105" s="14">
        <v>1200.01</v>
      </c>
      <c r="I105" s="14">
        <v>0</v>
      </c>
      <c r="J105" s="14">
        <v>310</v>
      </c>
      <c r="K105" s="14">
        <v>0</v>
      </c>
      <c r="L105" s="14">
        <v>7.2</v>
      </c>
      <c r="M105" s="14">
        <v>30.25</v>
      </c>
      <c r="N105" s="14">
        <v>0</v>
      </c>
      <c r="O105" s="14">
        <v>0</v>
      </c>
      <c r="P105" s="14">
        <v>0</v>
      </c>
      <c r="Q105" s="15">
        <v>-0.04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347.41</v>
      </c>
      <c r="Y105" s="14">
        <v>852.6</v>
      </c>
    </row>
    <row r="106" spans="1:25">
      <c r="A106" s="2" t="s">
        <v>213</v>
      </c>
      <c r="B106" s="1" t="s">
        <v>214</v>
      </c>
      <c r="C106" s="14">
        <v>400.2</v>
      </c>
      <c r="D106" s="14">
        <v>66.7</v>
      </c>
      <c r="E106" s="14">
        <v>2284.94</v>
      </c>
      <c r="F106" s="14">
        <v>0</v>
      </c>
      <c r="G106" s="14">
        <v>0</v>
      </c>
      <c r="H106" s="14">
        <v>2751.84</v>
      </c>
      <c r="I106" s="14">
        <v>0</v>
      </c>
      <c r="J106" s="14">
        <v>0</v>
      </c>
      <c r="K106" s="14">
        <v>0</v>
      </c>
      <c r="L106" s="14">
        <v>332.4</v>
      </c>
      <c r="M106" s="14">
        <v>0</v>
      </c>
      <c r="N106" s="14">
        <v>0</v>
      </c>
      <c r="O106" s="14">
        <v>0</v>
      </c>
      <c r="P106" s="14">
        <v>0</v>
      </c>
      <c r="Q106" s="14">
        <v>0.04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332.44</v>
      </c>
      <c r="Y106" s="14">
        <v>2419.4</v>
      </c>
    </row>
    <row r="107" spans="1:25">
      <c r="A107" s="2" t="s">
        <v>215</v>
      </c>
      <c r="B107" s="1" t="s">
        <v>216</v>
      </c>
      <c r="C107" s="14">
        <v>633.6</v>
      </c>
      <c r="D107" s="14">
        <v>105.6</v>
      </c>
      <c r="E107" s="14">
        <v>2948.04</v>
      </c>
      <c r="F107" s="14">
        <v>0</v>
      </c>
      <c r="G107" s="14">
        <v>0</v>
      </c>
      <c r="H107" s="14">
        <v>3687.24</v>
      </c>
      <c r="I107" s="14">
        <v>0</v>
      </c>
      <c r="J107" s="14">
        <v>0</v>
      </c>
      <c r="K107" s="14">
        <v>0</v>
      </c>
      <c r="L107" s="14">
        <v>532.21</v>
      </c>
      <c r="M107" s="14">
        <v>79.56</v>
      </c>
      <c r="N107" s="14">
        <v>0</v>
      </c>
      <c r="O107" s="14">
        <v>0</v>
      </c>
      <c r="P107" s="14">
        <v>0</v>
      </c>
      <c r="Q107" s="14">
        <v>7.0000000000000007E-2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611.84</v>
      </c>
      <c r="Y107" s="14">
        <v>3075.4</v>
      </c>
    </row>
    <row r="108" spans="1:25">
      <c r="A108" s="2" t="s">
        <v>217</v>
      </c>
      <c r="B108" s="1" t="s">
        <v>218</v>
      </c>
      <c r="C108" s="14">
        <v>537.54</v>
      </c>
      <c r="D108" s="14">
        <v>89.59</v>
      </c>
      <c r="E108" s="14">
        <v>1048.6500000000001</v>
      </c>
      <c r="F108" s="14">
        <v>0</v>
      </c>
      <c r="G108" s="14">
        <v>0</v>
      </c>
      <c r="H108" s="14">
        <v>1675.78</v>
      </c>
      <c r="I108" s="14">
        <v>0</v>
      </c>
      <c r="J108" s="14">
        <v>0</v>
      </c>
      <c r="K108" s="14">
        <v>0</v>
      </c>
      <c r="L108" s="14">
        <v>83.67</v>
      </c>
      <c r="M108" s="14">
        <v>77.89</v>
      </c>
      <c r="N108" s="14">
        <v>16.760000000000002</v>
      </c>
      <c r="O108" s="14">
        <v>0</v>
      </c>
      <c r="P108" s="14">
        <v>82.11</v>
      </c>
      <c r="Q108" s="15">
        <v>-0.16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236.31</v>
      </c>
      <c r="X108" s="14">
        <v>496.58</v>
      </c>
      <c r="Y108" s="14">
        <v>1179.2</v>
      </c>
    </row>
    <row r="109" spans="1:25">
      <c r="A109" s="2" t="s">
        <v>219</v>
      </c>
      <c r="B109" s="1" t="s">
        <v>220</v>
      </c>
      <c r="C109" s="14">
        <v>480.24</v>
      </c>
      <c r="D109" s="14">
        <v>80.040000000000006</v>
      </c>
      <c r="E109" s="14">
        <v>4993.03</v>
      </c>
      <c r="F109" s="14">
        <v>0</v>
      </c>
      <c r="G109" s="14">
        <v>0</v>
      </c>
      <c r="H109" s="14">
        <v>5553.31</v>
      </c>
      <c r="I109" s="14">
        <v>0</v>
      </c>
      <c r="J109" s="14">
        <v>0</v>
      </c>
      <c r="K109" s="14">
        <v>0</v>
      </c>
      <c r="L109" s="14">
        <v>947.45</v>
      </c>
      <c r="M109" s="14">
        <v>119.26</v>
      </c>
      <c r="N109" s="14">
        <v>55.53</v>
      </c>
      <c r="O109" s="14">
        <v>0</v>
      </c>
      <c r="P109" s="14">
        <v>272.11</v>
      </c>
      <c r="Q109" s="14">
        <v>0.16</v>
      </c>
      <c r="R109" s="14">
        <v>0</v>
      </c>
      <c r="S109" s="14">
        <v>0</v>
      </c>
      <c r="T109" s="14">
        <v>0</v>
      </c>
      <c r="U109" s="14">
        <v>0</v>
      </c>
      <c r="V109" s="14">
        <v>250</v>
      </c>
      <c r="W109" s="14">
        <v>0</v>
      </c>
      <c r="X109" s="14">
        <v>1644.51</v>
      </c>
      <c r="Y109" s="14">
        <v>3908.8</v>
      </c>
    </row>
    <row r="110" spans="1:25">
      <c r="A110" s="2" t="s">
        <v>221</v>
      </c>
      <c r="B110" s="1" t="s">
        <v>222</v>
      </c>
      <c r="C110" s="14">
        <v>1028.52</v>
      </c>
      <c r="D110" s="14">
        <v>171.42</v>
      </c>
      <c r="E110" s="14">
        <v>0</v>
      </c>
      <c r="F110" s="14">
        <v>0</v>
      </c>
      <c r="G110" s="14">
        <v>0</v>
      </c>
      <c r="H110" s="14">
        <v>1199.94</v>
      </c>
      <c r="I110" s="14">
        <v>0</v>
      </c>
      <c r="J110" s="14">
        <v>0</v>
      </c>
      <c r="K110" s="14">
        <v>0</v>
      </c>
      <c r="L110" s="14">
        <v>7.2</v>
      </c>
      <c r="M110" s="14">
        <v>29.79</v>
      </c>
      <c r="N110" s="14">
        <v>0</v>
      </c>
      <c r="O110" s="14">
        <v>0</v>
      </c>
      <c r="P110" s="14">
        <v>0</v>
      </c>
      <c r="Q110" s="15">
        <v>-0.05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36.94</v>
      </c>
      <c r="Y110" s="14">
        <v>1163</v>
      </c>
    </row>
    <row r="111" spans="1:25">
      <c r="A111" s="2" t="s">
        <v>223</v>
      </c>
      <c r="B111" s="1" t="s">
        <v>224</v>
      </c>
      <c r="C111" s="14">
        <v>633.6</v>
      </c>
      <c r="D111" s="14">
        <v>105.6</v>
      </c>
      <c r="E111" s="14">
        <v>6125</v>
      </c>
      <c r="F111" s="14">
        <v>0</v>
      </c>
      <c r="G111" s="14">
        <v>0</v>
      </c>
      <c r="H111" s="14">
        <v>6864.2</v>
      </c>
      <c r="I111" s="14">
        <v>0</v>
      </c>
      <c r="J111" s="14">
        <v>0</v>
      </c>
      <c r="K111" s="14">
        <v>0</v>
      </c>
      <c r="L111" s="14">
        <v>1255.77</v>
      </c>
      <c r="M111" s="14">
        <v>177.16</v>
      </c>
      <c r="N111" s="14">
        <v>0</v>
      </c>
      <c r="O111" s="14">
        <v>0</v>
      </c>
      <c r="P111" s="14">
        <v>0</v>
      </c>
      <c r="Q111" s="14">
        <v>7.0000000000000007E-2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1433</v>
      </c>
      <c r="Y111" s="14">
        <v>5431.2</v>
      </c>
    </row>
    <row r="112" spans="1:25">
      <c r="A112" s="2" t="s">
        <v>225</v>
      </c>
      <c r="B112" s="1" t="s">
        <v>226</v>
      </c>
      <c r="C112" s="14">
        <v>480.24</v>
      </c>
      <c r="D112" s="14">
        <v>80.040000000000006</v>
      </c>
      <c r="E112" s="14">
        <v>1705.55</v>
      </c>
      <c r="F112" s="14">
        <v>0</v>
      </c>
      <c r="G112" s="14">
        <v>0</v>
      </c>
      <c r="H112" s="14">
        <v>2265.83</v>
      </c>
      <c r="I112" s="14">
        <v>0</v>
      </c>
      <c r="J112" s="14">
        <v>0</v>
      </c>
      <c r="K112" s="14">
        <v>0</v>
      </c>
      <c r="L112" s="14">
        <v>232.22</v>
      </c>
      <c r="M112" s="14">
        <v>0</v>
      </c>
      <c r="N112" s="14">
        <v>0</v>
      </c>
      <c r="O112" s="14">
        <v>0</v>
      </c>
      <c r="P112" s="14">
        <v>0</v>
      </c>
      <c r="Q112" s="14">
        <v>0.01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232.23</v>
      </c>
      <c r="Y112" s="14">
        <v>2033.6</v>
      </c>
    </row>
    <row r="113" spans="1:25">
      <c r="A113" s="2" t="s">
        <v>227</v>
      </c>
      <c r="B113" s="1" t="s">
        <v>228</v>
      </c>
      <c r="C113" s="14">
        <v>633.6</v>
      </c>
      <c r="D113" s="14">
        <v>105.6</v>
      </c>
      <c r="E113" s="14">
        <v>6005.83</v>
      </c>
      <c r="F113" s="14">
        <v>0</v>
      </c>
      <c r="G113" s="14">
        <v>0</v>
      </c>
      <c r="H113" s="14">
        <v>6745.03</v>
      </c>
      <c r="I113" s="14">
        <v>0</v>
      </c>
      <c r="J113" s="14">
        <v>0</v>
      </c>
      <c r="K113" s="14">
        <v>0</v>
      </c>
      <c r="L113" s="14">
        <v>1227.74</v>
      </c>
      <c r="M113" s="14">
        <v>157.86000000000001</v>
      </c>
      <c r="N113" s="14">
        <v>0</v>
      </c>
      <c r="O113" s="14">
        <v>0</v>
      </c>
      <c r="P113" s="14">
        <v>0</v>
      </c>
      <c r="Q113" s="14">
        <v>0.23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1385.83</v>
      </c>
      <c r="Y113" s="14">
        <v>5359.2</v>
      </c>
    </row>
    <row r="114" spans="1:25">
      <c r="A114" s="2" t="s">
        <v>229</v>
      </c>
      <c r="B114" s="1" t="s">
        <v>230</v>
      </c>
      <c r="C114" s="14">
        <v>537.54</v>
      </c>
      <c r="D114" s="14">
        <v>89.59</v>
      </c>
      <c r="E114" s="14">
        <v>4886.0200000000004</v>
      </c>
      <c r="F114" s="14">
        <v>0</v>
      </c>
      <c r="G114" s="14">
        <v>0</v>
      </c>
      <c r="H114" s="14">
        <v>5513.15</v>
      </c>
      <c r="I114" s="14">
        <v>0</v>
      </c>
      <c r="J114" s="14">
        <v>0</v>
      </c>
      <c r="K114" s="14">
        <v>0</v>
      </c>
      <c r="L114" s="14">
        <v>938</v>
      </c>
      <c r="M114" s="14">
        <v>86.33</v>
      </c>
      <c r="N114" s="14">
        <v>55.13</v>
      </c>
      <c r="O114" s="14">
        <v>0</v>
      </c>
      <c r="P114" s="14">
        <v>270.14</v>
      </c>
      <c r="Q114" s="15">
        <v>-0.12</v>
      </c>
      <c r="R114" s="14">
        <v>0</v>
      </c>
      <c r="S114" s="14">
        <v>0</v>
      </c>
      <c r="T114" s="14">
        <v>0</v>
      </c>
      <c r="U114" s="14">
        <v>343.11</v>
      </c>
      <c r="V114" s="14">
        <v>400</v>
      </c>
      <c r="W114" s="14">
        <v>209.76</v>
      </c>
      <c r="X114" s="14">
        <v>2302.35</v>
      </c>
      <c r="Y114" s="14">
        <v>3210.8</v>
      </c>
    </row>
    <row r="115" spans="1:25">
      <c r="A115" s="2" t="s">
        <v>231</v>
      </c>
      <c r="B115" s="1" t="s">
        <v>232</v>
      </c>
      <c r="C115" s="14">
        <v>240.12</v>
      </c>
      <c r="D115" s="14">
        <v>40.020000000000003</v>
      </c>
      <c r="E115" s="14">
        <v>297.11</v>
      </c>
      <c r="F115" s="14">
        <v>0</v>
      </c>
      <c r="G115" s="14">
        <v>0</v>
      </c>
      <c r="H115" s="14">
        <v>577.25</v>
      </c>
      <c r="I115" s="14">
        <v>0</v>
      </c>
      <c r="J115" s="14">
        <v>0</v>
      </c>
      <c r="K115" s="15">
        <v>-61.85</v>
      </c>
      <c r="L115" s="14">
        <v>0</v>
      </c>
      <c r="M115" s="14">
        <v>21.25</v>
      </c>
      <c r="N115" s="14">
        <v>0</v>
      </c>
      <c r="O115" s="14">
        <v>0</v>
      </c>
      <c r="P115" s="14">
        <v>0</v>
      </c>
      <c r="Q115" s="14">
        <v>0.05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-40.549999999999997</v>
      </c>
      <c r="Y115" s="14">
        <v>617.79999999999995</v>
      </c>
    </row>
    <row r="116" spans="1:25">
      <c r="A116" s="2" t="s">
        <v>233</v>
      </c>
      <c r="B116" s="1" t="s">
        <v>234</v>
      </c>
      <c r="C116" s="14">
        <v>480.24</v>
      </c>
      <c r="D116" s="14">
        <v>80.040000000000006</v>
      </c>
      <c r="E116" s="14">
        <v>928.5</v>
      </c>
      <c r="F116" s="14">
        <v>0</v>
      </c>
      <c r="G116" s="14">
        <v>0</v>
      </c>
      <c r="H116" s="14">
        <v>1488.78</v>
      </c>
      <c r="I116" s="14">
        <v>0</v>
      </c>
      <c r="J116" s="14">
        <v>0</v>
      </c>
      <c r="K116" s="14">
        <v>0</v>
      </c>
      <c r="L116" s="14">
        <v>55.05</v>
      </c>
      <c r="M116" s="14">
        <v>31.81</v>
      </c>
      <c r="N116" s="14">
        <v>0</v>
      </c>
      <c r="O116" s="14">
        <v>0</v>
      </c>
      <c r="P116" s="14">
        <v>0</v>
      </c>
      <c r="Q116" s="15">
        <v>-0.08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86.78</v>
      </c>
      <c r="Y116" s="14">
        <v>1402</v>
      </c>
    </row>
    <row r="117" spans="1:25">
      <c r="A117" s="2" t="s">
        <v>235</v>
      </c>
      <c r="B117" s="1" t="s">
        <v>236</v>
      </c>
      <c r="C117" s="14">
        <v>534.29999999999995</v>
      </c>
      <c r="D117" s="14">
        <v>89.05</v>
      </c>
      <c r="E117" s="14">
        <v>1276.8900000000001</v>
      </c>
      <c r="F117" s="14">
        <v>0</v>
      </c>
      <c r="G117" s="14">
        <v>0</v>
      </c>
      <c r="H117" s="14">
        <v>1900.24</v>
      </c>
      <c r="I117" s="14">
        <v>0</v>
      </c>
      <c r="J117" s="14">
        <v>0</v>
      </c>
      <c r="K117" s="14">
        <v>0</v>
      </c>
      <c r="L117" s="14">
        <v>168.25</v>
      </c>
      <c r="M117" s="14">
        <v>40.409999999999997</v>
      </c>
      <c r="N117" s="14">
        <v>19</v>
      </c>
      <c r="O117" s="14">
        <v>0</v>
      </c>
      <c r="P117" s="14">
        <v>93.11</v>
      </c>
      <c r="Q117" s="15">
        <v>-0.13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320.64</v>
      </c>
      <c r="Y117" s="14">
        <v>1579.6</v>
      </c>
    </row>
    <row r="118" spans="1:25">
      <c r="A118" s="2" t="s">
        <v>237</v>
      </c>
      <c r="B118" s="1" t="s">
        <v>238</v>
      </c>
      <c r="C118" s="14">
        <v>480.24</v>
      </c>
      <c r="D118" s="14">
        <v>80.040000000000006</v>
      </c>
      <c r="E118" s="14">
        <v>1287.17</v>
      </c>
      <c r="F118" s="14">
        <v>0</v>
      </c>
      <c r="G118" s="14">
        <v>0</v>
      </c>
      <c r="H118" s="14">
        <v>1847.45</v>
      </c>
      <c r="I118" s="14">
        <v>0</v>
      </c>
      <c r="J118" s="14">
        <v>0</v>
      </c>
      <c r="K118" s="14">
        <v>0</v>
      </c>
      <c r="L118" s="14">
        <v>159.81</v>
      </c>
      <c r="M118" s="14">
        <v>0</v>
      </c>
      <c r="N118" s="14">
        <v>0</v>
      </c>
      <c r="O118" s="14">
        <v>0</v>
      </c>
      <c r="P118" s="14">
        <v>0</v>
      </c>
      <c r="Q118" s="15">
        <v>-0.16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159.65</v>
      </c>
      <c r="Y118" s="14">
        <v>1687.8</v>
      </c>
    </row>
    <row r="119" spans="1:25">
      <c r="A119" s="2" t="s">
        <v>239</v>
      </c>
      <c r="B119" s="1" t="s">
        <v>240</v>
      </c>
      <c r="C119" s="14">
        <v>537.54</v>
      </c>
      <c r="D119" s="14">
        <v>89.59</v>
      </c>
      <c r="E119" s="14">
        <v>4926.2</v>
      </c>
      <c r="F119" s="14">
        <v>2549.81</v>
      </c>
      <c r="G119" s="14">
        <v>268.77</v>
      </c>
      <c r="H119" s="14">
        <v>8371.91</v>
      </c>
      <c r="I119" s="14">
        <v>0</v>
      </c>
      <c r="J119" s="14">
        <v>0</v>
      </c>
      <c r="K119" s="14">
        <v>0</v>
      </c>
      <c r="L119" s="14">
        <v>1583.78</v>
      </c>
      <c r="M119" s="14">
        <v>90.61</v>
      </c>
      <c r="N119" s="14">
        <v>83.72</v>
      </c>
      <c r="O119" s="14">
        <v>0</v>
      </c>
      <c r="P119" s="14">
        <v>410.22</v>
      </c>
      <c r="Q119" s="15">
        <v>-0.04</v>
      </c>
      <c r="R119" s="14">
        <v>0</v>
      </c>
      <c r="S119" s="14">
        <v>0</v>
      </c>
      <c r="T119" s="14">
        <v>0</v>
      </c>
      <c r="U119" s="14">
        <v>343.11</v>
      </c>
      <c r="V119" s="14">
        <v>200</v>
      </c>
      <c r="W119" s="14">
        <v>216.71</v>
      </c>
      <c r="X119" s="14">
        <v>2928.11</v>
      </c>
      <c r="Y119" s="14">
        <v>5443.8</v>
      </c>
    </row>
    <row r="120" spans="1:25">
      <c r="A120" s="2" t="s">
        <v>241</v>
      </c>
      <c r="B120" s="1" t="s">
        <v>242</v>
      </c>
      <c r="C120" s="14">
        <v>633.6</v>
      </c>
      <c r="D120" s="14">
        <v>105.6</v>
      </c>
      <c r="E120" s="14">
        <v>3222.11</v>
      </c>
      <c r="F120" s="14">
        <v>0</v>
      </c>
      <c r="G120" s="14">
        <v>0</v>
      </c>
      <c r="H120" s="14">
        <v>3961.31</v>
      </c>
      <c r="I120" s="14">
        <v>0</v>
      </c>
      <c r="J120" s="14">
        <v>0</v>
      </c>
      <c r="K120" s="14">
        <v>0</v>
      </c>
      <c r="L120" s="14">
        <v>590.75</v>
      </c>
      <c r="M120" s="14">
        <v>96.14</v>
      </c>
      <c r="N120" s="14">
        <v>0</v>
      </c>
      <c r="O120" s="14">
        <v>0</v>
      </c>
      <c r="P120" s="14">
        <v>0</v>
      </c>
      <c r="Q120" s="14">
        <v>0.02</v>
      </c>
      <c r="R120" s="14">
        <v>0</v>
      </c>
      <c r="S120" s="14">
        <v>0</v>
      </c>
      <c r="T120" s="14">
        <v>0</v>
      </c>
      <c r="U120" s="14">
        <v>0</v>
      </c>
      <c r="V120" s="14">
        <v>200</v>
      </c>
      <c r="W120" s="14">
        <v>0</v>
      </c>
      <c r="X120" s="14">
        <v>886.91</v>
      </c>
      <c r="Y120" s="14">
        <v>3074.4</v>
      </c>
    </row>
    <row r="121" spans="1:25">
      <c r="A121" s="2" t="s">
        <v>243</v>
      </c>
      <c r="B121" s="1" t="s">
        <v>244</v>
      </c>
      <c r="C121" s="14">
        <v>480.24</v>
      </c>
      <c r="D121" s="14">
        <v>80.040000000000006</v>
      </c>
      <c r="E121" s="14">
        <v>4694.92</v>
      </c>
      <c r="F121" s="14">
        <v>0</v>
      </c>
      <c r="G121" s="14">
        <v>0</v>
      </c>
      <c r="H121" s="14">
        <v>5255.2</v>
      </c>
      <c r="I121" s="14">
        <v>0</v>
      </c>
      <c r="J121" s="14">
        <v>0</v>
      </c>
      <c r="K121" s="14">
        <v>0</v>
      </c>
      <c r="L121" s="14">
        <v>877.33</v>
      </c>
      <c r="M121" s="14">
        <v>0</v>
      </c>
      <c r="N121" s="14">
        <v>0</v>
      </c>
      <c r="O121" s="14">
        <v>0</v>
      </c>
      <c r="P121" s="14">
        <v>0</v>
      </c>
      <c r="Q121" s="15">
        <v>-0.13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877.2</v>
      </c>
      <c r="Y121" s="14">
        <v>4378</v>
      </c>
    </row>
    <row r="122" spans="1:25">
      <c r="A122" s="2" t="s">
        <v>245</v>
      </c>
      <c r="B122" s="1" t="s">
        <v>246</v>
      </c>
      <c r="C122" s="14">
        <v>480.24</v>
      </c>
      <c r="D122" s="14">
        <v>80.040000000000006</v>
      </c>
      <c r="E122" s="14">
        <v>611.12</v>
      </c>
      <c r="F122" s="14">
        <v>0</v>
      </c>
      <c r="G122" s="14">
        <v>0</v>
      </c>
      <c r="H122" s="14">
        <v>1171.4000000000001</v>
      </c>
      <c r="I122" s="14">
        <v>0</v>
      </c>
      <c r="J122" s="14">
        <v>0</v>
      </c>
      <c r="K122" s="14">
        <v>0</v>
      </c>
      <c r="L122" s="14">
        <v>4.09</v>
      </c>
      <c r="M122" s="14">
        <v>26.59</v>
      </c>
      <c r="N122" s="14">
        <v>0</v>
      </c>
      <c r="O122" s="14">
        <v>0</v>
      </c>
      <c r="P122" s="14">
        <v>0</v>
      </c>
      <c r="Q122" s="15">
        <v>-0.08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30.6</v>
      </c>
      <c r="Y122" s="14">
        <v>1140.8</v>
      </c>
    </row>
    <row r="123" spans="1:25">
      <c r="A123" s="2" t="s">
        <v>247</v>
      </c>
      <c r="B123" s="1" t="s">
        <v>248</v>
      </c>
      <c r="C123" s="14">
        <v>537.54</v>
      </c>
      <c r="D123" s="14">
        <v>89.59</v>
      </c>
      <c r="E123" s="14">
        <v>5063.37</v>
      </c>
      <c r="F123" s="14">
        <v>0</v>
      </c>
      <c r="G123" s="14">
        <v>0</v>
      </c>
      <c r="H123" s="14">
        <v>5690.5</v>
      </c>
      <c r="I123" s="14">
        <v>0</v>
      </c>
      <c r="J123" s="14">
        <v>0</v>
      </c>
      <c r="K123" s="14">
        <v>0</v>
      </c>
      <c r="L123" s="14">
        <v>979.71</v>
      </c>
      <c r="M123" s="14">
        <v>82.21</v>
      </c>
      <c r="N123" s="14">
        <v>56.91</v>
      </c>
      <c r="O123" s="14">
        <v>0</v>
      </c>
      <c r="P123" s="14">
        <v>278.83</v>
      </c>
      <c r="Q123" s="14">
        <v>0.04</v>
      </c>
      <c r="R123" s="14">
        <v>0</v>
      </c>
      <c r="S123" s="14">
        <v>0</v>
      </c>
      <c r="T123" s="14">
        <v>0</v>
      </c>
      <c r="U123" s="14">
        <v>0</v>
      </c>
      <c r="V123" s="14">
        <v>50</v>
      </c>
      <c r="W123" s="14">
        <v>470.2</v>
      </c>
      <c r="X123" s="14">
        <v>1917.9</v>
      </c>
      <c r="Y123" s="14">
        <v>3772.6</v>
      </c>
    </row>
    <row r="124" spans="1:25">
      <c r="A124" s="2" t="s">
        <v>249</v>
      </c>
      <c r="B124" s="1" t="s">
        <v>250</v>
      </c>
      <c r="C124" s="14">
        <v>480.24</v>
      </c>
      <c r="D124" s="14">
        <v>80.040000000000006</v>
      </c>
      <c r="E124" s="14">
        <v>490.72</v>
      </c>
      <c r="F124" s="14">
        <v>0</v>
      </c>
      <c r="G124" s="14">
        <v>0</v>
      </c>
      <c r="H124" s="14">
        <v>1051</v>
      </c>
      <c r="I124" s="14">
        <v>0</v>
      </c>
      <c r="J124" s="14">
        <v>0</v>
      </c>
      <c r="K124" s="15">
        <v>-15.77</v>
      </c>
      <c r="L124" s="14">
        <v>0</v>
      </c>
      <c r="M124" s="14">
        <v>21.92</v>
      </c>
      <c r="N124" s="14">
        <v>0</v>
      </c>
      <c r="O124" s="14">
        <v>0</v>
      </c>
      <c r="P124" s="14">
        <v>0</v>
      </c>
      <c r="Q124" s="15">
        <v>-0.15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6</v>
      </c>
      <c r="Y124" s="14">
        <v>1045</v>
      </c>
    </row>
    <row r="125" spans="1:25">
      <c r="A125" s="2" t="s">
        <v>251</v>
      </c>
      <c r="B125" s="1" t="s">
        <v>252</v>
      </c>
      <c r="C125" s="14">
        <v>633.6</v>
      </c>
      <c r="D125" s="14">
        <v>105.6</v>
      </c>
      <c r="E125" s="14">
        <v>3291.53</v>
      </c>
      <c r="F125" s="14">
        <v>0</v>
      </c>
      <c r="G125" s="14">
        <v>0</v>
      </c>
      <c r="H125" s="14">
        <v>4030.73</v>
      </c>
      <c r="I125" s="14">
        <v>0</v>
      </c>
      <c r="J125" s="14">
        <v>0</v>
      </c>
      <c r="K125" s="14">
        <v>0</v>
      </c>
      <c r="L125" s="14">
        <v>605.57000000000005</v>
      </c>
      <c r="M125" s="14">
        <v>72.819999999999993</v>
      </c>
      <c r="N125" s="14">
        <v>0</v>
      </c>
      <c r="O125" s="14">
        <v>0</v>
      </c>
      <c r="P125" s="14">
        <v>0</v>
      </c>
      <c r="Q125" s="14">
        <v>0.14000000000000001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678.53</v>
      </c>
      <c r="Y125" s="14">
        <v>3352.2</v>
      </c>
    </row>
    <row r="126" spans="1:25">
      <c r="A126" s="2" t="s">
        <v>253</v>
      </c>
      <c r="B126" s="1" t="s">
        <v>254</v>
      </c>
      <c r="C126" s="14">
        <v>528</v>
      </c>
      <c r="D126" s="14">
        <v>88</v>
      </c>
      <c r="E126" s="14">
        <v>4246.38</v>
      </c>
      <c r="F126" s="14">
        <v>0</v>
      </c>
      <c r="G126" s="14">
        <v>0</v>
      </c>
      <c r="H126" s="14">
        <v>4862.38</v>
      </c>
      <c r="I126" s="14">
        <v>0</v>
      </c>
      <c r="J126" s="14">
        <v>0</v>
      </c>
      <c r="K126" s="14">
        <v>0</v>
      </c>
      <c r="L126" s="14">
        <v>784.94</v>
      </c>
      <c r="M126" s="14">
        <v>162.47</v>
      </c>
      <c r="N126" s="14">
        <v>0</v>
      </c>
      <c r="O126" s="14">
        <v>0</v>
      </c>
      <c r="P126" s="14">
        <v>0</v>
      </c>
      <c r="Q126" s="15">
        <v>-0.03</v>
      </c>
      <c r="R126" s="14">
        <v>0</v>
      </c>
      <c r="S126" s="14">
        <v>0</v>
      </c>
      <c r="T126" s="14">
        <v>0</v>
      </c>
      <c r="U126" s="14">
        <v>0</v>
      </c>
      <c r="V126" s="14">
        <v>500</v>
      </c>
      <c r="W126" s="14">
        <v>0</v>
      </c>
      <c r="X126" s="14">
        <v>1447.38</v>
      </c>
      <c r="Y126" s="14">
        <v>3415</v>
      </c>
    </row>
    <row r="127" spans="1:25" s="7" customFormat="1">
      <c r="A127" s="17" t="s">
        <v>160</v>
      </c>
      <c r="C127" s="7" t="s">
        <v>161</v>
      </c>
      <c r="D127" s="7" t="s">
        <v>161</v>
      </c>
      <c r="E127" s="7" t="s">
        <v>161</v>
      </c>
      <c r="F127" s="7" t="s">
        <v>161</v>
      </c>
      <c r="G127" s="7" t="s">
        <v>161</v>
      </c>
      <c r="H127" s="7" t="s">
        <v>161</v>
      </c>
      <c r="I127" s="7" t="s">
        <v>161</v>
      </c>
      <c r="J127" s="7" t="s">
        <v>161</v>
      </c>
      <c r="K127" s="7" t="s">
        <v>161</v>
      </c>
      <c r="L127" s="7" t="s">
        <v>161</v>
      </c>
      <c r="M127" s="7" t="s">
        <v>161</v>
      </c>
      <c r="N127" s="7" t="s">
        <v>161</v>
      </c>
      <c r="O127" s="7" t="s">
        <v>161</v>
      </c>
      <c r="P127" s="7" t="s">
        <v>161</v>
      </c>
      <c r="Q127" s="7" t="s">
        <v>161</v>
      </c>
      <c r="R127" s="7" t="s">
        <v>161</v>
      </c>
      <c r="S127" s="7" t="s">
        <v>161</v>
      </c>
      <c r="T127" s="7" t="s">
        <v>161</v>
      </c>
      <c r="U127" s="7" t="s">
        <v>161</v>
      </c>
      <c r="V127" s="7" t="s">
        <v>161</v>
      </c>
      <c r="W127" s="7" t="s">
        <v>161</v>
      </c>
      <c r="X127" s="7" t="s">
        <v>161</v>
      </c>
      <c r="Y127" s="7" t="s">
        <v>161</v>
      </c>
    </row>
    <row r="128" spans="1:25">
      <c r="C128" s="19">
        <v>24947.5</v>
      </c>
      <c r="D128" s="19">
        <v>4157.92</v>
      </c>
      <c r="E128" s="19">
        <v>123001.94</v>
      </c>
      <c r="F128" s="19">
        <v>2549.81</v>
      </c>
      <c r="G128" s="19">
        <v>268.77</v>
      </c>
      <c r="H128" s="19">
        <v>154925.94</v>
      </c>
      <c r="I128" s="19">
        <v>0</v>
      </c>
      <c r="J128" s="19">
        <v>310</v>
      </c>
      <c r="K128" s="20">
        <v>-230.26</v>
      </c>
      <c r="L128" s="19">
        <v>22158.07</v>
      </c>
      <c r="M128" s="19">
        <v>2841.55</v>
      </c>
      <c r="N128" s="19">
        <v>721.99</v>
      </c>
      <c r="O128" s="19">
        <v>0</v>
      </c>
      <c r="P128" s="19">
        <v>3537.75</v>
      </c>
      <c r="Q128" s="19">
        <v>0.27</v>
      </c>
      <c r="R128" s="19">
        <v>0</v>
      </c>
      <c r="S128" s="19">
        <v>0</v>
      </c>
      <c r="T128" s="19">
        <v>0</v>
      </c>
      <c r="U128" s="19">
        <v>686.22</v>
      </c>
      <c r="V128" s="19">
        <v>4100</v>
      </c>
      <c r="W128" s="19">
        <v>2669.55</v>
      </c>
      <c r="X128" s="19">
        <v>36795.14</v>
      </c>
      <c r="Y128" s="19">
        <v>118130.8</v>
      </c>
    </row>
    <row r="130" spans="1:25" s="7" customFormat="1">
      <c r="A130" s="16"/>
      <c r="C130" s="7" t="s">
        <v>255</v>
      </c>
      <c r="D130" s="7" t="s">
        <v>255</v>
      </c>
      <c r="E130" s="7" t="s">
        <v>255</v>
      </c>
      <c r="F130" s="7" t="s">
        <v>255</v>
      </c>
      <c r="G130" s="7" t="s">
        <v>255</v>
      </c>
      <c r="H130" s="7" t="s">
        <v>255</v>
      </c>
      <c r="I130" s="7" t="s">
        <v>255</v>
      </c>
      <c r="J130" s="7" t="s">
        <v>255</v>
      </c>
      <c r="K130" s="7" t="s">
        <v>255</v>
      </c>
      <c r="L130" s="7" t="s">
        <v>255</v>
      </c>
      <c r="M130" s="7" t="s">
        <v>255</v>
      </c>
      <c r="N130" s="7" t="s">
        <v>255</v>
      </c>
      <c r="O130" s="7" t="s">
        <v>255</v>
      </c>
      <c r="P130" s="7" t="s">
        <v>255</v>
      </c>
      <c r="Q130" s="7" t="s">
        <v>255</v>
      </c>
      <c r="R130" s="7" t="s">
        <v>255</v>
      </c>
      <c r="S130" s="7" t="s">
        <v>255</v>
      </c>
      <c r="T130" s="7" t="s">
        <v>255</v>
      </c>
      <c r="U130" s="7" t="s">
        <v>255</v>
      </c>
      <c r="V130" s="7" t="s">
        <v>255</v>
      </c>
      <c r="W130" s="7" t="s">
        <v>255</v>
      </c>
      <c r="X130" s="7" t="s">
        <v>255</v>
      </c>
      <c r="Y130" s="7" t="s">
        <v>255</v>
      </c>
    </row>
    <row r="131" spans="1:25">
      <c r="A131" s="17" t="s">
        <v>256</v>
      </c>
      <c r="B131" s="1" t="s">
        <v>257</v>
      </c>
      <c r="C131" s="19">
        <v>102553.94</v>
      </c>
      <c r="D131" s="19">
        <v>17231.169999999998</v>
      </c>
      <c r="E131" s="19">
        <v>735372.82</v>
      </c>
      <c r="F131" s="19">
        <v>2549.81</v>
      </c>
      <c r="G131" s="19">
        <v>718.77</v>
      </c>
      <c r="H131" s="19">
        <v>858426.51</v>
      </c>
      <c r="I131" s="19">
        <v>4960.8100000000004</v>
      </c>
      <c r="J131" s="19">
        <v>3168.36</v>
      </c>
      <c r="K131" s="20">
        <v>-418.31</v>
      </c>
      <c r="L131" s="19">
        <v>205842.42</v>
      </c>
      <c r="M131" s="19">
        <v>9975.98</v>
      </c>
      <c r="N131" s="19">
        <v>721.99</v>
      </c>
      <c r="O131" s="19">
        <v>2130.9499999999998</v>
      </c>
      <c r="P131" s="19">
        <v>3537.75</v>
      </c>
      <c r="Q131" s="19">
        <v>0.22</v>
      </c>
      <c r="R131" s="19">
        <v>912.59</v>
      </c>
      <c r="S131" s="19">
        <v>532.87</v>
      </c>
      <c r="T131" s="19">
        <v>300</v>
      </c>
      <c r="U131" s="19">
        <v>686.22</v>
      </c>
      <c r="V131" s="19">
        <v>5400</v>
      </c>
      <c r="W131" s="19">
        <v>4835.46</v>
      </c>
      <c r="X131" s="19">
        <v>242587.31</v>
      </c>
      <c r="Y131" s="19">
        <v>615839.19999999995</v>
      </c>
    </row>
    <row r="133" spans="1:25">
      <c r="C133" s="1" t="s">
        <v>257</v>
      </c>
      <c r="D133" s="1" t="s">
        <v>257</v>
      </c>
      <c r="E133" s="1" t="s">
        <v>257</v>
      </c>
      <c r="F133" s="1" t="s">
        <v>257</v>
      </c>
      <c r="G133" s="1" t="s">
        <v>257</v>
      </c>
      <c r="H133" s="1" t="s">
        <v>257</v>
      </c>
      <c r="I133" s="1" t="s">
        <v>257</v>
      </c>
      <c r="J133" s="1" t="s">
        <v>257</v>
      </c>
      <c r="K133" s="1" t="s">
        <v>257</v>
      </c>
      <c r="L133" s="1" t="s">
        <v>257</v>
      </c>
      <c r="M133" s="1" t="s">
        <v>257</v>
      </c>
      <c r="N133" s="1" t="s">
        <v>257</v>
      </c>
      <c r="O133" s="1" t="s">
        <v>257</v>
      </c>
      <c r="P133" s="1" t="s">
        <v>257</v>
      </c>
      <c r="Q133" s="1" t="s">
        <v>257</v>
      </c>
      <c r="R133" s="1" t="s">
        <v>257</v>
      </c>
      <c r="S133" s="1" t="s">
        <v>257</v>
      </c>
      <c r="T133" s="1" t="s">
        <v>257</v>
      </c>
      <c r="U133" s="1" t="s">
        <v>257</v>
      </c>
      <c r="V133" s="1" t="s">
        <v>257</v>
      </c>
      <c r="W133" s="1" t="s">
        <v>257</v>
      </c>
      <c r="X133" s="1" t="s">
        <v>257</v>
      </c>
      <c r="Y133" s="1" t="s">
        <v>257</v>
      </c>
    </row>
    <row r="134" spans="1:25">
      <c r="A134" s="2" t="s">
        <v>257</v>
      </c>
      <c r="B134" s="1" t="s">
        <v>257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</sheetData>
  <autoFilter ref="A13:Y78"/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G29" sqref="G29"/>
    </sheetView>
  </sheetViews>
  <sheetFormatPr baseColWidth="10" defaultRowHeight="15"/>
  <cols>
    <col min="2" max="2" width="13.42578125" customWidth="1"/>
    <col min="3" max="3" width="18.85546875" bestFit="1" customWidth="1"/>
    <col min="4" max="4" width="12.5703125" bestFit="1" customWidth="1"/>
    <col min="5" max="5" width="36.140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258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259</v>
      </c>
      <c r="B8" s="34" t="s">
        <v>260</v>
      </c>
      <c r="C8" s="34" t="s">
        <v>261</v>
      </c>
      <c r="D8" s="35" t="s">
        <v>262</v>
      </c>
      <c r="E8" s="34" t="s">
        <v>263</v>
      </c>
      <c r="F8" s="33"/>
      <c r="G8" s="33"/>
      <c r="H8" s="33"/>
      <c r="I8" s="33"/>
      <c r="J8" s="33"/>
    </row>
    <row r="9" spans="1:10">
      <c r="A9" s="27" t="s">
        <v>64</v>
      </c>
      <c r="B9" s="27"/>
      <c r="C9" s="27" t="s">
        <v>264</v>
      </c>
      <c r="D9" s="27">
        <v>2788.4</v>
      </c>
      <c r="E9" s="27" t="s">
        <v>65</v>
      </c>
      <c r="F9" s="27"/>
      <c r="G9" s="27"/>
      <c r="H9" s="27"/>
      <c r="I9" s="27"/>
      <c r="J9" s="27"/>
    </row>
    <row r="10" spans="1:10">
      <c r="A10" s="27"/>
      <c r="B10" s="27" t="s">
        <v>265</v>
      </c>
      <c r="C10" s="27"/>
      <c r="D10" s="36">
        <v>2788.4</v>
      </c>
      <c r="E10" s="27" t="s">
        <v>266</v>
      </c>
      <c r="F10" s="27"/>
      <c r="G10" s="27"/>
      <c r="H10" s="27"/>
      <c r="I10" s="27"/>
      <c r="J10" s="27"/>
    </row>
    <row r="12" spans="1:10">
      <c r="A12" s="27" t="s">
        <v>163</v>
      </c>
      <c r="B12" s="27">
        <v>56708845760</v>
      </c>
      <c r="C12" s="27" t="s">
        <v>267</v>
      </c>
      <c r="D12" s="27">
        <v>2724</v>
      </c>
      <c r="E12" s="27" t="s">
        <v>164</v>
      </c>
      <c r="F12" s="27"/>
      <c r="G12" s="27"/>
      <c r="H12" s="27"/>
      <c r="I12" s="27"/>
      <c r="J12" s="27"/>
    </row>
    <row r="13" spans="1:10">
      <c r="A13" s="27" t="s">
        <v>165</v>
      </c>
      <c r="B13" s="27">
        <v>56708845774</v>
      </c>
      <c r="C13" s="27" t="s">
        <v>267</v>
      </c>
      <c r="D13" s="27">
        <v>4313.2</v>
      </c>
      <c r="E13" s="27" t="s">
        <v>166</v>
      </c>
      <c r="F13" s="27"/>
      <c r="G13" s="27"/>
      <c r="H13" s="27"/>
      <c r="I13" s="27"/>
      <c r="J13" s="27"/>
    </row>
    <row r="14" spans="1:10">
      <c r="A14" s="27">
        <v>16</v>
      </c>
      <c r="B14" s="27">
        <v>56708881292</v>
      </c>
      <c r="C14" s="27" t="s">
        <v>267</v>
      </c>
      <c r="D14" s="27">
        <v>69648.2</v>
      </c>
      <c r="E14" s="27" t="s">
        <v>47</v>
      </c>
      <c r="F14" s="27"/>
      <c r="G14" s="27"/>
      <c r="H14" s="27"/>
      <c r="I14" s="27"/>
      <c r="J14" s="27"/>
    </row>
    <row r="15" spans="1:10">
      <c r="A15" s="27" t="s">
        <v>175</v>
      </c>
      <c r="B15" s="27">
        <v>56708845791</v>
      </c>
      <c r="C15" s="27" t="s">
        <v>267</v>
      </c>
      <c r="D15" s="27">
        <v>3871.2000000000003</v>
      </c>
      <c r="E15" s="27" t="s">
        <v>176</v>
      </c>
      <c r="F15" s="27"/>
      <c r="G15" s="27"/>
      <c r="H15" s="27"/>
      <c r="I15" s="27"/>
      <c r="J15" s="27"/>
    </row>
    <row r="16" spans="1:10">
      <c r="A16" s="27">
        <v>18</v>
      </c>
      <c r="B16" s="27">
        <v>56708881349</v>
      </c>
      <c r="C16" s="27" t="s">
        <v>267</v>
      </c>
      <c r="D16" s="27">
        <v>66696.400000000009</v>
      </c>
      <c r="E16" s="27" t="s">
        <v>51</v>
      </c>
      <c r="F16" s="27"/>
      <c r="G16" s="27"/>
      <c r="H16" s="27"/>
      <c r="I16" s="27"/>
      <c r="J16" s="27"/>
    </row>
    <row r="17" spans="1:5">
      <c r="A17" s="27" t="s">
        <v>185</v>
      </c>
      <c r="B17" s="27">
        <v>56708845820</v>
      </c>
      <c r="C17" s="27" t="s">
        <v>267</v>
      </c>
      <c r="D17" s="27">
        <v>3124.2000000000003</v>
      </c>
      <c r="E17" s="27" t="s">
        <v>186</v>
      </c>
    </row>
    <row r="18" spans="1:5">
      <c r="A18" s="27" t="s">
        <v>187</v>
      </c>
      <c r="B18" s="27">
        <v>56708845834</v>
      </c>
      <c r="C18" s="27" t="s">
        <v>267</v>
      </c>
      <c r="D18" s="27">
        <v>4888</v>
      </c>
      <c r="E18" s="27" t="s">
        <v>188</v>
      </c>
    </row>
    <row r="19" spans="1:5">
      <c r="A19" s="27" t="s">
        <v>86</v>
      </c>
      <c r="B19" s="27">
        <v>56708881457</v>
      </c>
      <c r="C19" s="27" t="s">
        <v>267</v>
      </c>
      <c r="D19" s="27">
        <v>10757.400000000001</v>
      </c>
      <c r="E19" s="27" t="s">
        <v>87</v>
      </c>
    </row>
    <row r="20" spans="1:5">
      <c r="A20" s="27" t="s">
        <v>88</v>
      </c>
      <c r="B20" s="27">
        <v>56708845038</v>
      </c>
      <c r="C20" s="27" t="s">
        <v>267</v>
      </c>
      <c r="D20" s="27">
        <v>4860.4000000000005</v>
      </c>
      <c r="E20" s="27" t="s">
        <v>89</v>
      </c>
    </row>
    <row r="21" spans="1:5">
      <c r="A21" s="27" t="s">
        <v>201</v>
      </c>
      <c r="B21" s="27">
        <v>56708881915</v>
      </c>
      <c r="C21" s="27" t="s">
        <v>267</v>
      </c>
      <c r="D21" s="27">
        <v>3295.6000000000004</v>
      </c>
      <c r="E21" s="27" t="s">
        <v>202</v>
      </c>
    </row>
    <row r="22" spans="1:5">
      <c r="A22" s="27" t="s">
        <v>205</v>
      </c>
      <c r="B22" s="27">
        <v>56708845865</v>
      </c>
      <c r="C22" s="27" t="s">
        <v>267</v>
      </c>
      <c r="D22" s="27">
        <v>596.6</v>
      </c>
      <c r="E22" s="27" t="s">
        <v>206</v>
      </c>
    </row>
    <row r="23" spans="1:5">
      <c r="A23" s="27" t="s">
        <v>207</v>
      </c>
      <c r="B23" s="27">
        <v>56708845879</v>
      </c>
      <c r="C23" s="27" t="s">
        <v>267</v>
      </c>
      <c r="D23" s="27">
        <v>4303</v>
      </c>
      <c r="E23" s="27" t="s">
        <v>208</v>
      </c>
    </row>
    <row r="24" spans="1:5">
      <c r="A24" s="27" t="s">
        <v>98</v>
      </c>
      <c r="B24" s="27">
        <v>56708881491</v>
      </c>
      <c r="C24" s="27" t="s">
        <v>267</v>
      </c>
      <c r="D24" s="27">
        <v>6624</v>
      </c>
      <c r="E24" s="27" t="s">
        <v>99</v>
      </c>
    </row>
    <row r="25" spans="1:5">
      <c r="A25" s="27">
        <v>30</v>
      </c>
      <c r="B25" s="27">
        <v>56708881503</v>
      </c>
      <c r="C25" s="27" t="s">
        <v>267</v>
      </c>
      <c r="D25" s="27">
        <v>5741</v>
      </c>
      <c r="E25" s="27" t="s">
        <v>103</v>
      </c>
    </row>
    <row r="26" spans="1:5">
      <c r="A26" s="27" t="s">
        <v>217</v>
      </c>
      <c r="B26" s="27">
        <v>56708845911</v>
      </c>
      <c r="C26" s="27" t="s">
        <v>267</v>
      </c>
      <c r="D26" s="27">
        <v>1179.2</v>
      </c>
      <c r="E26" s="27" t="s">
        <v>218</v>
      </c>
    </row>
    <row r="27" spans="1:5">
      <c r="A27" s="27" t="s">
        <v>229</v>
      </c>
      <c r="B27" s="27">
        <v>56708881946</v>
      </c>
      <c r="C27" s="27" t="s">
        <v>267</v>
      </c>
      <c r="D27" s="27">
        <v>3210.8</v>
      </c>
      <c r="E27" s="27" t="s">
        <v>230</v>
      </c>
    </row>
    <row r="28" spans="1:5">
      <c r="A28" s="27" t="s">
        <v>132</v>
      </c>
      <c r="B28" s="27">
        <v>56708881596</v>
      </c>
      <c r="C28" s="27" t="s">
        <v>267</v>
      </c>
      <c r="D28" s="27">
        <v>890.40000000000009</v>
      </c>
      <c r="E28" s="27" t="s">
        <v>133</v>
      </c>
    </row>
    <row r="29" spans="1:5">
      <c r="A29" s="27" t="s">
        <v>239</v>
      </c>
      <c r="B29" s="27">
        <v>56708881963</v>
      </c>
      <c r="C29" s="27" t="s">
        <v>267</v>
      </c>
      <c r="D29" s="27">
        <v>5443.8</v>
      </c>
      <c r="E29" s="27" t="s">
        <v>240</v>
      </c>
    </row>
    <row r="30" spans="1:5">
      <c r="A30" s="27" t="s">
        <v>247</v>
      </c>
      <c r="B30" s="27">
        <v>60589747903</v>
      </c>
      <c r="C30" s="27" t="s">
        <v>267</v>
      </c>
      <c r="D30" s="27">
        <v>3772.6000000000004</v>
      </c>
      <c r="E30" s="27" t="s">
        <v>248</v>
      </c>
    </row>
    <row r="31" spans="1:5">
      <c r="A31" s="27" t="s">
        <v>253</v>
      </c>
      <c r="B31" s="27">
        <v>56708846050</v>
      </c>
      <c r="C31" s="27" t="s">
        <v>267</v>
      </c>
      <c r="D31" s="27">
        <v>3415</v>
      </c>
      <c r="E31" s="27" t="s">
        <v>254</v>
      </c>
    </row>
    <row r="32" spans="1:5">
      <c r="A32" s="27" t="s">
        <v>241</v>
      </c>
      <c r="B32" s="27">
        <v>56708845990</v>
      </c>
      <c r="C32" s="27" t="s">
        <v>267</v>
      </c>
      <c r="D32" s="27">
        <v>3074.4</v>
      </c>
      <c r="E32" s="27" t="s">
        <v>242</v>
      </c>
    </row>
    <row r="33" spans="1:5">
      <c r="A33" s="27" t="s">
        <v>235</v>
      </c>
      <c r="B33" s="27">
        <v>56708845973</v>
      </c>
      <c r="C33" s="27" t="s">
        <v>267</v>
      </c>
      <c r="D33" s="27">
        <v>1579.6000000000001</v>
      </c>
      <c r="E33" s="27" t="s">
        <v>236</v>
      </c>
    </row>
    <row r="34" spans="1:5">
      <c r="A34" s="27" t="s">
        <v>169</v>
      </c>
      <c r="B34" s="27">
        <v>56708845788</v>
      </c>
      <c r="C34" s="27" t="s">
        <v>267</v>
      </c>
      <c r="D34" s="27">
        <v>2145.6</v>
      </c>
      <c r="E34" s="27" t="s">
        <v>170</v>
      </c>
    </row>
    <row r="35" spans="1:5">
      <c r="A35" s="27" t="s">
        <v>38</v>
      </c>
      <c r="B35" s="27">
        <v>56708844890</v>
      </c>
      <c r="C35" s="27" t="s">
        <v>267</v>
      </c>
      <c r="D35" s="27">
        <v>32643.600000000002</v>
      </c>
      <c r="E35" s="27" t="s">
        <v>39</v>
      </c>
    </row>
    <row r="36" spans="1:5">
      <c r="A36" s="27" t="s">
        <v>219</v>
      </c>
      <c r="B36" s="27">
        <v>56708845925</v>
      </c>
      <c r="C36" s="27" t="s">
        <v>267</v>
      </c>
      <c r="D36" s="27">
        <v>3908.8</v>
      </c>
      <c r="E36" s="27" t="s">
        <v>220</v>
      </c>
    </row>
    <row r="37" spans="1:5">
      <c r="A37" s="27" t="s">
        <v>199</v>
      </c>
      <c r="B37" s="27">
        <v>56708845851</v>
      </c>
      <c r="C37" s="27" t="s">
        <v>267</v>
      </c>
      <c r="D37" s="27">
        <v>1156.2</v>
      </c>
      <c r="E37" s="27" t="s">
        <v>200</v>
      </c>
    </row>
    <row r="38" spans="1:5">
      <c r="A38" s="27" t="s">
        <v>36</v>
      </c>
      <c r="B38" s="27">
        <v>56708844887</v>
      </c>
      <c r="C38" s="27" t="s">
        <v>267</v>
      </c>
      <c r="D38" s="27">
        <v>2940.4</v>
      </c>
      <c r="E38" s="27" t="s">
        <v>37</v>
      </c>
    </row>
    <row r="39" spans="1:5">
      <c r="A39" s="27" t="s">
        <v>130</v>
      </c>
      <c r="B39" s="27">
        <v>56708845254</v>
      </c>
      <c r="C39" s="27" t="s">
        <v>267</v>
      </c>
      <c r="D39" s="27">
        <v>4207.4000000000005</v>
      </c>
      <c r="E39" s="27" t="s">
        <v>131</v>
      </c>
    </row>
    <row r="40" spans="1:5">
      <c r="A40" s="27" t="s">
        <v>223</v>
      </c>
      <c r="B40" s="27">
        <v>56708845939</v>
      </c>
      <c r="C40" s="27" t="s">
        <v>267</v>
      </c>
      <c r="D40" s="27">
        <v>5431.2000000000007</v>
      </c>
      <c r="E40" s="27" t="s">
        <v>224</v>
      </c>
    </row>
    <row r="41" spans="1:5">
      <c r="A41" s="27" t="s">
        <v>215</v>
      </c>
      <c r="B41" s="27">
        <v>56708881929</v>
      </c>
      <c r="C41" s="27" t="s">
        <v>267</v>
      </c>
      <c r="D41" s="27">
        <v>3075.4</v>
      </c>
      <c r="E41" s="27" t="s">
        <v>216</v>
      </c>
    </row>
    <row r="42" spans="1:5">
      <c r="A42" s="27" t="s">
        <v>144</v>
      </c>
      <c r="B42" s="27">
        <v>56708881810</v>
      </c>
      <c r="C42" s="27" t="s">
        <v>267</v>
      </c>
      <c r="D42" s="27">
        <v>13381</v>
      </c>
      <c r="E42" s="27" t="s">
        <v>145</v>
      </c>
    </row>
    <row r="43" spans="1:5">
      <c r="A43" s="27" t="s">
        <v>122</v>
      </c>
      <c r="B43" s="27">
        <v>56708845237</v>
      </c>
      <c r="C43" s="27" t="s">
        <v>267</v>
      </c>
      <c r="D43" s="27">
        <v>3090</v>
      </c>
      <c r="E43" s="27" t="s">
        <v>123</v>
      </c>
    </row>
    <row r="44" spans="1:5">
      <c r="A44" s="27" t="s">
        <v>92</v>
      </c>
      <c r="B44" s="27">
        <v>56708881474</v>
      </c>
      <c r="C44" s="27" t="s">
        <v>267</v>
      </c>
      <c r="D44" s="27">
        <v>3375.4</v>
      </c>
      <c r="E44" s="27" t="s">
        <v>93</v>
      </c>
    </row>
    <row r="45" spans="1:5">
      <c r="A45" s="27" t="s">
        <v>58</v>
      </c>
      <c r="B45" s="27">
        <v>56708844950</v>
      </c>
      <c r="C45" s="27" t="s">
        <v>267</v>
      </c>
      <c r="D45" s="27">
        <v>943.40000000000009</v>
      </c>
      <c r="E45" s="27" t="s">
        <v>59</v>
      </c>
    </row>
    <row r="46" spans="1:5">
      <c r="A46" s="27" t="s">
        <v>80</v>
      </c>
      <c r="B46" s="27">
        <v>56708845024</v>
      </c>
      <c r="C46" s="27" t="s">
        <v>267</v>
      </c>
      <c r="D46" s="27">
        <v>6653.4000000000005</v>
      </c>
      <c r="E46" s="27" t="s">
        <v>81</v>
      </c>
    </row>
    <row r="47" spans="1:5">
      <c r="A47" s="27" t="s">
        <v>134</v>
      </c>
      <c r="B47" s="27">
        <v>56708845268</v>
      </c>
      <c r="C47" s="27" t="s">
        <v>267</v>
      </c>
      <c r="D47" s="27">
        <v>1327.8000000000002</v>
      </c>
      <c r="E47" s="27" t="s">
        <v>135</v>
      </c>
    </row>
    <row r="48" spans="1:5">
      <c r="A48" s="27" t="s">
        <v>177</v>
      </c>
      <c r="B48" s="27">
        <v>56708845803</v>
      </c>
      <c r="C48" s="27" t="s">
        <v>267</v>
      </c>
      <c r="D48" s="27">
        <v>900</v>
      </c>
      <c r="E48" s="27" t="s">
        <v>178</v>
      </c>
    </row>
    <row r="49" spans="1:5">
      <c r="A49" s="27" t="s">
        <v>142</v>
      </c>
      <c r="B49" s="27">
        <v>56708881807</v>
      </c>
      <c r="C49" s="27" t="s">
        <v>267</v>
      </c>
      <c r="D49" s="27">
        <v>6755.2000000000007</v>
      </c>
      <c r="E49" s="27" t="s">
        <v>143</v>
      </c>
    </row>
    <row r="50" spans="1:5">
      <c r="A50" s="27" t="s">
        <v>116</v>
      </c>
      <c r="B50" s="27">
        <v>56708881548</v>
      </c>
      <c r="C50" s="27" t="s">
        <v>267</v>
      </c>
      <c r="D50" s="27">
        <v>2038.4</v>
      </c>
      <c r="E50" s="27" t="s">
        <v>117</v>
      </c>
    </row>
    <row r="51" spans="1:5">
      <c r="A51" s="27" t="s">
        <v>90</v>
      </c>
      <c r="B51" s="27">
        <v>56708881460</v>
      </c>
      <c r="C51" s="27" t="s">
        <v>267</v>
      </c>
      <c r="D51" s="27">
        <v>17842.8</v>
      </c>
      <c r="E51" s="27" t="s">
        <v>91</v>
      </c>
    </row>
    <row r="52" spans="1:5">
      <c r="A52" s="27" t="s">
        <v>94</v>
      </c>
      <c r="B52" s="27">
        <v>56708845069</v>
      </c>
      <c r="C52" s="27" t="s">
        <v>267</v>
      </c>
      <c r="D52" s="27">
        <v>13878</v>
      </c>
      <c r="E52" s="27" t="s">
        <v>95</v>
      </c>
    </row>
    <row r="53" spans="1:5">
      <c r="A53" s="27" t="s">
        <v>193</v>
      </c>
      <c r="B53" s="27">
        <v>56708881901</v>
      </c>
      <c r="C53" s="27" t="s">
        <v>267</v>
      </c>
      <c r="D53" s="27">
        <v>4511</v>
      </c>
      <c r="E53" s="27" t="s">
        <v>194</v>
      </c>
    </row>
    <row r="54" spans="1:5">
      <c r="A54" s="27" t="s">
        <v>126</v>
      </c>
      <c r="B54" s="27">
        <v>56708845240</v>
      </c>
      <c r="C54" s="27" t="s">
        <v>267</v>
      </c>
      <c r="D54" s="27">
        <v>1735</v>
      </c>
      <c r="E54" s="27" t="s">
        <v>127</v>
      </c>
    </row>
    <row r="55" spans="1:5">
      <c r="A55" s="27" t="s">
        <v>54</v>
      </c>
      <c r="B55" s="27">
        <v>56708844947</v>
      </c>
      <c r="C55" s="27" t="s">
        <v>267</v>
      </c>
      <c r="D55" s="27">
        <v>5871.2000000000007</v>
      </c>
      <c r="E55" s="27" t="s">
        <v>55</v>
      </c>
    </row>
    <row r="56" spans="1:5">
      <c r="A56" s="27" t="s">
        <v>179</v>
      </c>
      <c r="B56" s="27">
        <v>56708881872</v>
      </c>
      <c r="C56" s="27" t="s">
        <v>267</v>
      </c>
      <c r="D56" s="27">
        <v>2200.6</v>
      </c>
      <c r="E56" s="27" t="s">
        <v>180</v>
      </c>
    </row>
    <row r="57" spans="1:5">
      <c r="A57" s="27" t="s">
        <v>136</v>
      </c>
      <c r="B57" s="27">
        <v>60589939521</v>
      </c>
      <c r="C57" s="27" t="s">
        <v>267</v>
      </c>
      <c r="D57" s="27">
        <v>1480.8000000000002</v>
      </c>
      <c r="E57" s="27" t="s">
        <v>137</v>
      </c>
    </row>
    <row r="58" spans="1:5">
      <c r="A58" s="27" t="s">
        <v>106</v>
      </c>
      <c r="B58" s="27">
        <v>56708845101</v>
      </c>
      <c r="C58" s="27" t="s">
        <v>267</v>
      </c>
      <c r="D58" s="27">
        <v>16844.400000000001</v>
      </c>
      <c r="E58" s="27" t="s">
        <v>107</v>
      </c>
    </row>
    <row r="59" spans="1:5">
      <c r="A59" s="27" t="s">
        <v>251</v>
      </c>
      <c r="B59" s="27">
        <v>56708846047</v>
      </c>
      <c r="C59" s="27" t="s">
        <v>267</v>
      </c>
      <c r="D59" s="27">
        <v>3352.2000000000003</v>
      </c>
      <c r="E59" s="27" t="s">
        <v>252</v>
      </c>
    </row>
    <row r="60" spans="1:5">
      <c r="A60" s="27" t="s">
        <v>48</v>
      </c>
      <c r="B60" s="27">
        <v>56708881304</v>
      </c>
      <c r="C60" s="27" t="s">
        <v>267</v>
      </c>
      <c r="D60" s="27">
        <v>5270.8</v>
      </c>
      <c r="E60" s="27" t="s">
        <v>49</v>
      </c>
    </row>
    <row r="61" spans="1:5">
      <c r="A61" s="27" t="s">
        <v>104</v>
      </c>
      <c r="B61" s="27">
        <v>56708881517</v>
      </c>
      <c r="C61" s="27" t="s">
        <v>267</v>
      </c>
      <c r="D61" s="27">
        <v>217</v>
      </c>
      <c r="E61" s="27" t="s">
        <v>105</v>
      </c>
    </row>
    <row r="62" spans="1:5">
      <c r="A62" s="27" t="s">
        <v>124</v>
      </c>
      <c r="B62" s="27">
        <v>56708881579</v>
      </c>
      <c r="C62" s="27" t="s">
        <v>267</v>
      </c>
      <c r="D62" s="27">
        <v>6085.4000000000005</v>
      </c>
      <c r="E62" s="27" t="s">
        <v>125</v>
      </c>
    </row>
    <row r="63" spans="1:5">
      <c r="A63" s="27" t="s">
        <v>72</v>
      </c>
      <c r="B63" s="27">
        <v>60590329504</v>
      </c>
      <c r="C63" s="27" t="s">
        <v>267</v>
      </c>
      <c r="D63" s="27">
        <v>1753.4</v>
      </c>
      <c r="E63" s="27" t="s">
        <v>73</v>
      </c>
    </row>
    <row r="64" spans="1:5">
      <c r="A64" s="27" t="s">
        <v>227</v>
      </c>
      <c r="B64" s="27">
        <v>56708845942</v>
      </c>
      <c r="C64" s="27" t="s">
        <v>267</v>
      </c>
      <c r="D64" s="27">
        <v>5359.2000000000007</v>
      </c>
      <c r="E64" s="27" t="s">
        <v>228</v>
      </c>
    </row>
    <row r="65" spans="1:5">
      <c r="A65" s="27" t="s">
        <v>56</v>
      </c>
      <c r="B65" s="27">
        <v>56708881352</v>
      </c>
      <c r="C65" s="27" t="s">
        <v>267</v>
      </c>
      <c r="D65" s="27">
        <v>10219.200000000001</v>
      </c>
      <c r="E65" s="27" t="s">
        <v>57</v>
      </c>
    </row>
    <row r="66" spans="1:5">
      <c r="A66" s="27" t="s">
        <v>138</v>
      </c>
      <c r="B66" s="27">
        <v>60589627948</v>
      </c>
      <c r="C66" s="27" t="s">
        <v>267</v>
      </c>
      <c r="D66" s="27">
        <v>4184.4000000000005</v>
      </c>
      <c r="E66" s="27" t="s">
        <v>139</v>
      </c>
    </row>
    <row r="67" spans="1:5">
      <c r="A67" s="27" t="s">
        <v>60</v>
      </c>
      <c r="B67" s="27">
        <v>56708844964</v>
      </c>
      <c r="C67" s="27" t="s">
        <v>267</v>
      </c>
      <c r="D67" s="27">
        <v>2068</v>
      </c>
      <c r="E67" s="27" t="s">
        <v>61</v>
      </c>
    </row>
    <row r="68" spans="1:5">
      <c r="A68" s="27" t="s">
        <v>108</v>
      </c>
      <c r="B68" s="27">
        <v>60589552237</v>
      </c>
      <c r="C68" s="27" t="s">
        <v>267</v>
      </c>
      <c r="D68" s="27">
        <v>1779.6000000000001</v>
      </c>
      <c r="E68" s="27" t="s">
        <v>109</v>
      </c>
    </row>
    <row r="69" spans="1:5">
      <c r="A69" s="27" t="s">
        <v>209</v>
      </c>
      <c r="B69" s="27">
        <v>56708845882</v>
      </c>
      <c r="C69" s="27" t="s">
        <v>267</v>
      </c>
      <c r="D69" s="27">
        <v>2326.8000000000002</v>
      </c>
      <c r="E69" s="27" t="s">
        <v>210</v>
      </c>
    </row>
    <row r="70" spans="1:5">
      <c r="A70" s="27" t="s">
        <v>78</v>
      </c>
      <c r="B70" s="27">
        <v>56708845010</v>
      </c>
      <c r="C70" s="27" t="s">
        <v>267</v>
      </c>
      <c r="D70" s="27">
        <v>2289.4</v>
      </c>
      <c r="E70" s="27" t="s">
        <v>79</v>
      </c>
    </row>
    <row r="71" spans="1:5">
      <c r="A71" s="27" t="s">
        <v>118</v>
      </c>
      <c r="B71" s="27">
        <v>56708881551</v>
      </c>
      <c r="C71" s="27" t="s">
        <v>267</v>
      </c>
      <c r="D71" s="27">
        <v>3265.4</v>
      </c>
      <c r="E71" s="27" t="s">
        <v>119</v>
      </c>
    </row>
    <row r="72" spans="1:5">
      <c r="A72" s="27" t="s">
        <v>66</v>
      </c>
      <c r="B72" s="27">
        <v>56708844978</v>
      </c>
      <c r="C72" s="27" t="s">
        <v>267</v>
      </c>
      <c r="D72" s="27">
        <v>2441.4</v>
      </c>
      <c r="E72" s="27" t="s">
        <v>67</v>
      </c>
    </row>
    <row r="73" spans="1:5">
      <c r="A73" s="27" t="s">
        <v>74</v>
      </c>
      <c r="B73" s="27">
        <v>56708881426</v>
      </c>
      <c r="C73" s="27" t="s">
        <v>267</v>
      </c>
      <c r="D73" s="27">
        <v>5152.4000000000005</v>
      </c>
      <c r="E73" s="27" t="s">
        <v>75</v>
      </c>
    </row>
    <row r="74" spans="1:5">
      <c r="A74" s="27" t="s">
        <v>96</v>
      </c>
      <c r="B74" s="27">
        <v>56708845072</v>
      </c>
      <c r="C74" s="27" t="s">
        <v>267</v>
      </c>
      <c r="D74" s="27">
        <v>22020.800000000003</v>
      </c>
      <c r="E74" s="27" t="s">
        <v>97</v>
      </c>
    </row>
    <row r="75" spans="1:5">
      <c r="A75" s="27" t="s">
        <v>152</v>
      </c>
      <c r="B75" s="27">
        <v>56708881838</v>
      </c>
      <c r="C75" s="27" t="s">
        <v>267</v>
      </c>
      <c r="D75" s="27">
        <v>3339</v>
      </c>
      <c r="E75" s="27" t="s">
        <v>153</v>
      </c>
    </row>
    <row r="76" spans="1:5">
      <c r="A76" s="27" t="s">
        <v>191</v>
      </c>
      <c r="B76" s="27">
        <v>56708845848</v>
      </c>
      <c r="C76" s="27" t="s">
        <v>267</v>
      </c>
      <c r="D76" s="27">
        <v>1347.4</v>
      </c>
      <c r="E76" s="27" t="s">
        <v>192</v>
      </c>
    </row>
    <row r="77" spans="1:5">
      <c r="A77" s="27" t="s">
        <v>249</v>
      </c>
      <c r="B77" s="27">
        <v>60590218306</v>
      </c>
      <c r="C77" s="27" t="s">
        <v>267</v>
      </c>
      <c r="D77" s="27">
        <v>1045</v>
      </c>
      <c r="E77" s="27" t="s">
        <v>250</v>
      </c>
    </row>
    <row r="78" spans="1:5">
      <c r="A78" s="27" t="s">
        <v>156</v>
      </c>
      <c r="B78" s="27">
        <v>60589620126</v>
      </c>
      <c r="C78" s="27" t="s">
        <v>267</v>
      </c>
      <c r="D78" s="27">
        <v>931</v>
      </c>
      <c r="E78" s="27" t="s">
        <v>157</v>
      </c>
    </row>
    <row r="79" spans="1:5">
      <c r="A79" s="27" t="s">
        <v>233</v>
      </c>
      <c r="B79" s="27">
        <v>56708881608</v>
      </c>
      <c r="C79" s="27" t="s">
        <v>267</v>
      </c>
      <c r="D79" s="27">
        <v>1402</v>
      </c>
      <c r="E79" s="27" t="s">
        <v>234</v>
      </c>
    </row>
    <row r="80" spans="1:5">
      <c r="A80" s="27" t="s">
        <v>68</v>
      </c>
      <c r="B80" s="27">
        <v>56708881383</v>
      </c>
      <c r="C80" s="27" t="s">
        <v>267</v>
      </c>
      <c r="D80" s="27">
        <v>37854.6</v>
      </c>
      <c r="E80" s="27" t="s">
        <v>69</v>
      </c>
    </row>
    <row r="81" spans="1:5">
      <c r="A81" s="27" t="s">
        <v>128</v>
      </c>
      <c r="B81" s="27">
        <v>56708881582</v>
      </c>
      <c r="C81" s="27" t="s">
        <v>267</v>
      </c>
      <c r="D81" s="27">
        <v>3086.8</v>
      </c>
      <c r="E81" s="27" t="s">
        <v>129</v>
      </c>
    </row>
    <row r="82" spans="1:5">
      <c r="A82" s="27" t="s">
        <v>110</v>
      </c>
      <c r="B82" s="27">
        <v>56708845115</v>
      </c>
      <c r="C82" s="27" t="s">
        <v>267</v>
      </c>
      <c r="D82" s="27">
        <v>2973.2000000000003</v>
      </c>
      <c r="E82" s="27" t="s">
        <v>111</v>
      </c>
    </row>
    <row r="83" spans="1:5">
      <c r="A83" s="27" t="s">
        <v>76</v>
      </c>
      <c r="B83" s="27">
        <v>60589655838</v>
      </c>
      <c r="C83" s="27" t="s">
        <v>267</v>
      </c>
      <c r="D83" s="27">
        <v>3251.6000000000004</v>
      </c>
      <c r="E83" s="27" t="s">
        <v>77</v>
      </c>
    </row>
    <row r="84" spans="1:5">
      <c r="A84" s="27" t="s">
        <v>183</v>
      </c>
      <c r="B84" s="27">
        <v>56710773131</v>
      </c>
      <c r="C84" s="27" t="s">
        <v>267</v>
      </c>
      <c r="D84" s="27">
        <v>2882.4</v>
      </c>
      <c r="E84" s="27" t="s">
        <v>184</v>
      </c>
    </row>
    <row r="85" spans="1:5">
      <c r="A85" s="27" t="s">
        <v>84</v>
      </c>
      <c r="B85" s="27">
        <v>56708881656</v>
      </c>
      <c r="C85" s="27" t="s">
        <v>267</v>
      </c>
      <c r="D85" s="27">
        <v>2513.2000000000003</v>
      </c>
      <c r="E85" s="27" t="s">
        <v>85</v>
      </c>
    </row>
    <row r="86" spans="1:5">
      <c r="A86" s="27" t="s">
        <v>34</v>
      </c>
      <c r="B86" s="27">
        <v>60590331922</v>
      </c>
      <c r="C86" s="27" t="s">
        <v>267</v>
      </c>
      <c r="D86" s="27">
        <v>4035.6000000000004</v>
      </c>
      <c r="E86" s="27" t="s">
        <v>35</v>
      </c>
    </row>
    <row r="87" spans="1:5">
      <c r="A87" s="27" t="s">
        <v>112</v>
      </c>
      <c r="B87" s="27">
        <v>56708845530</v>
      </c>
      <c r="C87" s="27" t="s">
        <v>267</v>
      </c>
      <c r="D87" s="27">
        <v>14213.6</v>
      </c>
      <c r="E87" s="27" t="s">
        <v>113</v>
      </c>
    </row>
    <row r="88" spans="1:5">
      <c r="A88" s="27" t="s">
        <v>154</v>
      </c>
      <c r="B88" s="27">
        <v>56710784605</v>
      </c>
      <c r="C88" s="27" t="s">
        <v>267</v>
      </c>
      <c r="D88" s="27">
        <v>3280.2000000000003</v>
      </c>
      <c r="E88" s="27" t="s">
        <v>155</v>
      </c>
    </row>
    <row r="89" spans="1:5">
      <c r="A89" s="27" t="s">
        <v>211</v>
      </c>
      <c r="B89" s="27">
        <v>60589845501</v>
      </c>
      <c r="C89" s="27" t="s">
        <v>267</v>
      </c>
      <c r="D89" s="27">
        <v>852.6</v>
      </c>
      <c r="E89" s="27" t="s">
        <v>212</v>
      </c>
    </row>
    <row r="90" spans="1:5">
      <c r="A90" s="27" t="s">
        <v>44</v>
      </c>
      <c r="B90" s="27">
        <v>60590124291</v>
      </c>
      <c r="C90" s="27" t="s">
        <v>267</v>
      </c>
      <c r="D90" s="27">
        <v>2615.2000000000003</v>
      </c>
      <c r="E90" s="27" t="s">
        <v>45</v>
      </c>
    </row>
    <row r="91" spans="1:5">
      <c r="A91" s="27" t="s">
        <v>40</v>
      </c>
      <c r="B91" s="27">
        <v>56708519619</v>
      </c>
      <c r="C91" s="27" t="s">
        <v>267</v>
      </c>
      <c r="D91" s="27">
        <v>2645</v>
      </c>
      <c r="E91" s="27" t="s">
        <v>41</v>
      </c>
    </row>
    <row r="92" spans="1:5">
      <c r="A92" s="27" t="s">
        <v>120</v>
      </c>
      <c r="B92" s="27">
        <v>60589669043</v>
      </c>
      <c r="C92" s="27" t="s">
        <v>267</v>
      </c>
      <c r="D92" s="27">
        <v>7187.2000000000007</v>
      </c>
      <c r="E92" s="27" t="s">
        <v>121</v>
      </c>
    </row>
    <row r="93" spans="1:5">
      <c r="A93" s="27" t="s">
        <v>114</v>
      </c>
      <c r="B93" s="27">
        <v>60589665774</v>
      </c>
      <c r="C93" s="27" t="s">
        <v>267</v>
      </c>
      <c r="D93" s="27">
        <v>2335.8000000000002</v>
      </c>
      <c r="E93" s="27" t="s">
        <v>115</v>
      </c>
    </row>
    <row r="94" spans="1:5">
      <c r="A94" s="27" t="s">
        <v>231</v>
      </c>
      <c r="B94" s="27">
        <v>60589825131</v>
      </c>
      <c r="C94" s="27" t="s">
        <v>267</v>
      </c>
      <c r="D94" s="27">
        <v>617.80000000000007</v>
      </c>
      <c r="E94" s="27" t="s">
        <v>232</v>
      </c>
    </row>
    <row r="95" spans="1:5">
      <c r="A95" s="27" t="s">
        <v>245</v>
      </c>
      <c r="B95" s="27">
        <v>60589634536</v>
      </c>
      <c r="C95" s="27" t="s">
        <v>267</v>
      </c>
      <c r="D95" s="27">
        <v>1140.8</v>
      </c>
      <c r="E95" s="27" t="s">
        <v>246</v>
      </c>
    </row>
    <row r="96" spans="1:5">
      <c r="A96" s="27" t="s">
        <v>62</v>
      </c>
      <c r="B96" s="27">
        <v>56706751056</v>
      </c>
      <c r="C96" s="27" t="s">
        <v>267</v>
      </c>
      <c r="D96" s="27">
        <v>2167.2000000000003</v>
      </c>
      <c r="E96" s="27" t="s">
        <v>63</v>
      </c>
    </row>
    <row r="97" spans="1:5">
      <c r="A97" s="27" t="s">
        <v>221</v>
      </c>
      <c r="B97" s="27">
        <v>60589806088</v>
      </c>
      <c r="C97" s="27" t="s">
        <v>267</v>
      </c>
      <c r="D97" s="27">
        <v>1163</v>
      </c>
      <c r="E97" s="27" t="s">
        <v>222</v>
      </c>
    </row>
    <row r="98" spans="1:5">
      <c r="A98" s="27" t="s">
        <v>52</v>
      </c>
      <c r="B98" s="27">
        <v>60589631591</v>
      </c>
      <c r="C98" s="27" t="s">
        <v>267</v>
      </c>
      <c r="D98" s="27">
        <v>9305.4</v>
      </c>
      <c r="E98" s="27" t="s">
        <v>53</v>
      </c>
    </row>
    <row r="99" spans="1:5">
      <c r="A99" s="27" t="s">
        <v>171</v>
      </c>
      <c r="B99" s="27">
        <v>60589582591</v>
      </c>
      <c r="C99" s="27" t="s">
        <v>267</v>
      </c>
      <c r="D99" s="27">
        <v>1508.8000000000002</v>
      </c>
      <c r="E99" s="27" t="s">
        <v>172</v>
      </c>
    </row>
    <row r="100" spans="1:5">
      <c r="A100" s="27" t="s">
        <v>150</v>
      </c>
      <c r="B100" s="27">
        <v>60589688725</v>
      </c>
      <c r="C100" s="27" t="s">
        <v>267</v>
      </c>
      <c r="D100" s="27">
        <v>1228.2</v>
      </c>
      <c r="E100" s="27" t="s">
        <v>151</v>
      </c>
    </row>
    <row r="101" spans="1:5">
      <c r="A101" s="27" t="s">
        <v>167</v>
      </c>
      <c r="B101" s="27">
        <v>56711602712</v>
      </c>
      <c r="C101" s="27" t="s">
        <v>267</v>
      </c>
      <c r="D101" s="27">
        <v>2550.2000000000003</v>
      </c>
      <c r="E101" s="27" t="s">
        <v>168</v>
      </c>
    </row>
    <row r="102" spans="1:5">
      <c r="A102" s="27" t="s">
        <v>42</v>
      </c>
      <c r="B102" s="27">
        <v>56676948556</v>
      </c>
      <c r="C102" s="27" t="s">
        <v>267</v>
      </c>
      <c r="D102" s="27">
        <v>4882.2</v>
      </c>
      <c r="E102" s="27" t="s">
        <v>43</v>
      </c>
    </row>
    <row r="103" spans="1:5">
      <c r="A103" s="27" t="s">
        <v>173</v>
      </c>
      <c r="B103" s="27">
        <v>60589637961</v>
      </c>
      <c r="C103" s="27" t="s">
        <v>267</v>
      </c>
      <c r="D103" s="27">
        <v>1504.4</v>
      </c>
      <c r="E103" s="27" t="s">
        <v>174</v>
      </c>
    </row>
    <row r="104" spans="1:5">
      <c r="A104" s="27" t="s">
        <v>181</v>
      </c>
      <c r="B104" s="27">
        <v>60589642468</v>
      </c>
      <c r="C104" s="27" t="s">
        <v>267</v>
      </c>
      <c r="D104" s="27">
        <v>709</v>
      </c>
      <c r="E104" s="27" t="s">
        <v>182</v>
      </c>
    </row>
    <row r="105" spans="1:5">
      <c r="A105" s="27" t="s">
        <v>197</v>
      </c>
      <c r="B105" s="27">
        <v>60589597854</v>
      </c>
      <c r="C105" s="27" t="s">
        <v>267</v>
      </c>
      <c r="D105" s="27">
        <v>820.80000000000007</v>
      </c>
      <c r="E105" s="27" t="s">
        <v>198</v>
      </c>
    </row>
    <row r="106" spans="1:5">
      <c r="A106" s="27" t="s">
        <v>237</v>
      </c>
      <c r="B106" s="27">
        <v>56684566360</v>
      </c>
      <c r="C106" s="27" t="s">
        <v>267</v>
      </c>
      <c r="D106" s="27">
        <v>1687.8000000000002</v>
      </c>
      <c r="E106" s="27" t="s">
        <v>238</v>
      </c>
    </row>
    <row r="107" spans="1:5">
      <c r="A107" s="27" t="s">
        <v>243</v>
      </c>
      <c r="B107" s="27">
        <v>60589597089</v>
      </c>
      <c r="C107" s="27" t="s">
        <v>267</v>
      </c>
      <c r="D107" s="27">
        <v>4378</v>
      </c>
      <c r="E107" s="27" t="s">
        <v>244</v>
      </c>
    </row>
    <row r="108" spans="1:5">
      <c r="A108" s="27" t="s">
        <v>225</v>
      </c>
      <c r="B108" s="27">
        <v>60589426888</v>
      </c>
      <c r="C108" s="27" t="s">
        <v>267</v>
      </c>
      <c r="D108" s="27">
        <v>2033.6000000000001</v>
      </c>
      <c r="E108" s="27" t="s">
        <v>226</v>
      </c>
    </row>
    <row r="109" spans="1:5">
      <c r="A109" s="27" t="s">
        <v>82</v>
      </c>
      <c r="B109" s="27">
        <v>60590035188</v>
      </c>
      <c r="C109" s="27" t="s">
        <v>267</v>
      </c>
      <c r="D109" s="27">
        <v>1708.2</v>
      </c>
      <c r="E109" s="27" t="s">
        <v>83</v>
      </c>
    </row>
    <row r="110" spans="1:5">
      <c r="A110" s="27" t="s">
        <v>100</v>
      </c>
      <c r="B110" s="27">
        <v>60589861092</v>
      </c>
      <c r="C110" s="27" t="s">
        <v>267</v>
      </c>
      <c r="D110" s="27">
        <v>1019.6</v>
      </c>
      <c r="E110" s="27" t="s">
        <v>101</v>
      </c>
    </row>
    <row r="111" spans="1:5">
      <c r="A111" s="27" t="s">
        <v>195</v>
      </c>
      <c r="B111" s="27">
        <v>60589993649</v>
      </c>
      <c r="C111" s="27" t="s">
        <v>267</v>
      </c>
      <c r="D111" s="27">
        <v>1167</v>
      </c>
      <c r="E111" s="27" t="s">
        <v>196</v>
      </c>
    </row>
    <row r="112" spans="1:5">
      <c r="A112" s="27" t="s">
        <v>203</v>
      </c>
      <c r="B112" s="27">
        <v>60589704184</v>
      </c>
      <c r="C112" s="27" t="s">
        <v>267</v>
      </c>
      <c r="D112" s="27">
        <v>3927.2000000000003</v>
      </c>
      <c r="E112" s="27" t="s">
        <v>204</v>
      </c>
    </row>
    <row r="113" spans="1:5">
      <c r="A113" s="27" t="s">
        <v>213</v>
      </c>
      <c r="B113" s="27">
        <v>60589796563</v>
      </c>
      <c r="C113" s="27" t="s">
        <v>267</v>
      </c>
      <c r="D113" s="27">
        <v>2419.4</v>
      </c>
      <c r="E113" s="27" t="s">
        <v>214</v>
      </c>
    </row>
    <row r="114" spans="1:5">
      <c r="A114" s="27" t="s">
        <v>146</v>
      </c>
      <c r="B114" s="27">
        <v>60590199370</v>
      </c>
      <c r="C114" s="27" t="s">
        <v>267</v>
      </c>
      <c r="D114" s="27">
        <v>1019.6</v>
      </c>
      <c r="E114" s="27" t="s">
        <v>147</v>
      </c>
    </row>
    <row r="115" spans="1:5">
      <c r="A115" s="27" t="s">
        <v>189</v>
      </c>
      <c r="B115" s="27">
        <v>60590100738</v>
      </c>
      <c r="C115" s="27" t="s">
        <v>267</v>
      </c>
      <c r="D115" s="27">
        <v>1815.4</v>
      </c>
      <c r="E115" s="27" t="s">
        <v>190</v>
      </c>
    </row>
    <row r="116" spans="1:5">
      <c r="A116" s="27" t="s">
        <v>140</v>
      </c>
      <c r="B116" s="27">
        <v>60590412629</v>
      </c>
      <c r="C116" s="27" t="s">
        <v>267</v>
      </c>
      <c r="D116" s="27">
        <v>402.40000000000003</v>
      </c>
      <c r="E116" s="27" t="s">
        <v>141</v>
      </c>
    </row>
    <row r="117" spans="1:5">
      <c r="A117" s="27" t="s">
        <v>158</v>
      </c>
      <c r="B117" s="27">
        <v>60589566067</v>
      </c>
      <c r="C117" s="27" t="s">
        <v>267</v>
      </c>
      <c r="D117" s="27">
        <v>1019</v>
      </c>
      <c r="E117" s="27" t="s">
        <v>159</v>
      </c>
    </row>
    <row r="118" spans="1:5">
      <c r="A118" s="27"/>
      <c r="B118" s="27" t="s">
        <v>268</v>
      </c>
      <c r="C118" s="27"/>
      <c r="D118" s="36">
        <v>598117.80000000005</v>
      </c>
      <c r="E118" s="27" t="s">
        <v>269</v>
      </c>
    </row>
    <row r="120" spans="1:5">
      <c r="A120" s="27" t="s">
        <v>148</v>
      </c>
      <c r="B120" s="27">
        <v>1179675078</v>
      </c>
      <c r="C120" s="27" t="s">
        <v>270</v>
      </c>
      <c r="D120" s="27">
        <v>5029.2000000000007</v>
      </c>
      <c r="E120" s="27" t="s">
        <v>149</v>
      </c>
    </row>
    <row r="121" spans="1:5">
      <c r="A121" s="27" t="s">
        <v>70</v>
      </c>
      <c r="B121" s="27">
        <v>1129000062</v>
      </c>
      <c r="C121" s="27" t="s">
        <v>270</v>
      </c>
      <c r="D121" s="27">
        <v>9903.8000000000011</v>
      </c>
      <c r="E121" s="27" t="s">
        <v>71</v>
      </c>
    </row>
    <row r="122" spans="1:5">
      <c r="A122" s="27"/>
      <c r="B122" s="27" t="s">
        <v>271</v>
      </c>
      <c r="C122" s="27"/>
      <c r="D122" s="36">
        <v>14933.000000000002</v>
      </c>
      <c r="E122" s="27" t="s">
        <v>272</v>
      </c>
    </row>
    <row r="124" spans="1:5">
      <c r="A124" s="27"/>
      <c r="B124" s="37" t="s">
        <v>265</v>
      </c>
      <c r="C124" s="37"/>
      <c r="D124" s="38">
        <v>2788.4</v>
      </c>
      <c r="E124" s="37" t="s">
        <v>266</v>
      </c>
    </row>
    <row r="125" spans="1:5">
      <c r="A125" s="27"/>
      <c r="B125" s="37" t="s">
        <v>268</v>
      </c>
      <c r="C125" s="37"/>
      <c r="D125" s="38">
        <v>598117.80000000005</v>
      </c>
      <c r="E125" s="37" t="s">
        <v>269</v>
      </c>
    </row>
    <row r="126" spans="1:5">
      <c r="A126" s="27"/>
      <c r="B126" s="37" t="s">
        <v>271</v>
      </c>
      <c r="C126" s="37"/>
      <c r="D126" s="38">
        <v>14933.000000000002</v>
      </c>
      <c r="E126" s="37" t="s">
        <v>272</v>
      </c>
    </row>
    <row r="127" spans="1:5">
      <c r="A127" s="27"/>
      <c r="B127" s="37"/>
      <c r="C127" s="37"/>
      <c r="D127" s="38">
        <v>615839.19999999995</v>
      </c>
      <c r="E127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B12" sqref="B12"/>
    </sheetView>
  </sheetViews>
  <sheetFormatPr baseColWidth="10" defaultRowHeight="15"/>
  <cols>
    <col min="2" max="2" width="13.140625" bestFit="1" customWidth="1"/>
  </cols>
  <sheetData>
    <row r="1" spans="1:7">
      <c r="A1" s="53" t="s">
        <v>349</v>
      </c>
      <c r="B1" s="53"/>
      <c r="C1" s="54"/>
      <c r="D1" s="55"/>
      <c r="E1" s="55"/>
      <c r="F1" s="56"/>
      <c r="G1" s="27"/>
    </row>
    <row r="2" spans="1:7">
      <c r="A2" s="53" t="s">
        <v>361</v>
      </c>
      <c r="B2" s="53"/>
      <c r="C2" s="54"/>
      <c r="D2" s="55"/>
      <c r="E2" s="55"/>
      <c r="F2" s="56"/>
      <c r="G2" s="27"/>
    </row>
    <row r="3" spans="1:7">
      <c r="A3" s="53" t="s">
        <v>350</v>
      </c>
      <c r="B3" s="57" t="s">
        <v>362</v>
      </c>
      <c r="C3" s="54"/>
      <c r="D3" s="55"/>
      <c r="E3" s="55"/>
      <c r="F3" s="56"/>
      <c r="G3" s="27"/>
    </row>
    <row r="4" spans="1:7">
      <c r="A4" s="54"/>
      <c r="B4" s="54"/>
      <c r="C4" s="54"/>
      <c r="D4" s="55"/>
      <c r="E4" s="55"/>
      <c r="F4" s="56"/>
      <c r="G4" s="27"/>
    </row>
    <row r="5" spans="1:7">
      <c r="A5" s="54" t="s">
        <v>351</v>
      </c>
      <c r="B5" s="54" t="s">
        <v>352</v>
      </c>
      <c r="C5" s="54"/>
      <c r="D5" s="55"/>
      <c r="E5" s="55"/>
      <c r="F5" s="56"/>
      <c r="G5" s="27"/>
    </row>
    <row r="6" spans="1:7">
      <c r="A6" s="55" t="s">
        <v>353</v>
      </c>
      <c r="B6" s="58">
        <v>612808</v>
      </c>
      <c r="C6" s="55"/>
      <c r="D6" s="55"/>
      <c r="E6" s="55"/>
      <c r="F6" s="56"/>
      <c r="G6" s="27"/>
    </row>
    <row r="7" spans="1:7">
      <c r="A7" s="55" t="s">
        <v>354</v>
      </c>
      <c r="B7" s="58">
        <v>95667.09</v>
      </c>
      <c r="C7" s="55"/>
      <c r="D7" s="55"/>
      <c r="E7" s="55"/>
      <c r="F7" s="56"/>
      <c r="G7" s="27"/>
    </row>
    <row r="8" spans="1:7">
      <c r="A8" s="55" t="s">
        <v>355</v>
      </c>
      <c r="B8" s="58">
        <v>0</v>
      </c>
      <c r="C8" s="55"/>
      <c r="D8" s="55"/>
      <c r="E8" s="55"/>
      <c r="F8" s="56"/>
      <c r="G8" s="27"/>
    </row>
    <row r="9" spans="1:7">
      <c r="A9" s="55" t="s">
        <v>356</v>
      </c>
      <c r="B9" s="58">
        <v>4309.5</v>
      </c>
      <c r="C9" s="55"/>
      <c r="D9" s="55"/>
      <c r="E9" s="55"/>
      <c r="F9" s="56"/>
      <c r="G9" s="27"/>
    </row>
    <row r="10" spans="1:7">
      <c r="A10" s="55" t="s">
        <v>357</v>
      </c>
      <c r="B10" s="58">
        <v>0</v>
      </c>
      <c r="C10" s="55"/>
      <c r="D10" s="55"/>
      <c r="E10" s="55"/>
      <c r="F10" s="56"/>
      <c r="G10" s="27"/>
    </row>
    <row r="11" spans="1:7">
      <c r="A11" s="55" t="s">
        <v>358</v>
      </c>
      <c r="B11" s="58">
        <v>57548.52</v>
      </c>
      <c r="C11" s="55"/>
      <c r="D11" s="55"/>
      <c r="E11" s="55"/>
      <c r="F11" s="56"/>
      <c r="G11" s="27"/>
    </row>
    <row r="12" spans="1:7">
      <c r="A12" s="55" t="s">
        <v>359</v>
      </c>
      <c r="B12" s="59">
        <v>0</v>
      </c>
      <c r="C12" s="55"/>
      <c r="D12" s="55"/>
      <c r="E12" s="55"/>
      <c r="F12" s="56"/>
      <c r="G12" s="27"/>
    </row>
    <row r="13" spans="1:7" ht="15.75" thickBot="1">
      <c r="A13" s="55" t="s">
        <v>360</v>
      </c>
      <c r="B13" s="60">
        <v>173181.65</v>
      </c>
      <c r="C13" s="55"/>
      <c r="D13" s="55"/>
      <c r="E13" s="55"/>
      <c r="F13" s="56"/>
      <c r="G13" s="27"/>
    </row>
    <row r="14" spans="1:7">
      <c r="A14" s="55"/>
      <c r="B14" s="61">
        <f>SUM(B6:B13)</f>
        <v>943514.76</v>
      </c>
      <c r="C14" s="55"/>
      <c r="D14" s="61"/>
      <c r="E14" s="55"/>
      <c r="F14" s="56"/>
      <c r="G14" s="27"/>
    </row>
    <row r="15" spans="1:7" ht="15.75" thickBot="1">
      <c r="A15" s="55"/>
      <c r="B15" s="62">
        <f>B14*0.16</f>
        <v>150962.3616</v>
      </c>
      <c r="C15" s="55"/>
      <c r="D15" s="56"/>
      <c r="E15" s="55"/>
      <c r="F15" s="56"/>
      <c r="G15" s="27"/>
    </row>
    <row r="16" spans="1:7" ht="15.75" thickTop="1">
      <c r="A16" s="55"/>
      <c r="B16" s="63">
        <f>+B14+B15</f>
        <v>1094477.1216</v>
      </c>
      <c r="C16" s="55"/>
      <c r="D16" s="63"/>
      <c r="E16" s="55"/>
      <c r="F16" s="56"/>
      <c r="G16" s="27"/>
    </row>
    <row r="17" spans="1:7">
      <c r="A17" s="55"/>
      <c r="B17" s="58">
        <v>1094477.1399999999</v>
      </c>
      <c r="C17" s="55"/>
      <c r="D17" s="58"/>
      <c r="E17" s="55"/>
      <c r="F17" s="56"/>
      <c r="G17" s="27"/>
    </row>
    <row r="18" spans="1:7">
      <c r="A18" s="55"/>
      <c r="B18" s="58">
        <f>+B16-B17</f>
        <v>-1.8399999942630529E-2</v>
      </c>
      <c r="C18" s="55"/>
      <c r="D18" s="58"/>
      <c r="E18" s="55"/>
      <c r="F18" s="56"/>
      <c r="G18" s="27"/>
    </row>
    <row r="19" spans="1:7">
      <c r="A19" s="55"/>
      <c r="B19" s="58"/>
      <c r="C19" s="55"/>
      <c r="D19" s="55"/>
      <c r="E19" s="55"/>
      <c r="F19" s="56"/>
      <c r="G19" s="27"/>
    </row>
    <row r="20" spans="1:7">
      <c r="A20" s="55"/>
      <c r="B20" s="55"/>
      <c r="C20" s="55"/>
      <c r="D20" s="55"/>
      <c r="E20" s="55"/>
      <c r="F20" s="56"/>
      <c r="G20" s="27"/>
    </row>
    <row r="21" spans="1:7">
      <c r="A21" s="27"/>
      <c r="B21" s="27"/>
      <c r="C21" s="27"/>
      <c r="D21" s="27"/>
      <c r="E21" s="27"/>
      <c r="F21" s="27"/>
      <c r="G21" s="27"/>
    </row>
    <row r="22" spans="1:7">
      <c r="A22" s="27"/>
      <c r="B22" s="27"/>
      <c r="C22" s="27"/>
      <c r="D22" s="27"/>
      <c r="E22" s="27"/>
      <c r="F22" s="27"/>
      <c r="G22" s="27"/>
    </row>
    <row r="23" spans="1:7">
      <c r="A23" s="27"/>
      <c r="B23" s="27"/>
      <c r="C23" s="27"/>
      <c r="D23" s="27"/>
      <c r="E23" s="27"/>
      <c r="F23" s="27"/>
      <c r="G23" s="27"/>
    </row>
    <row r="24" spans="1:7">
      <c r="A24" s="27"/>
      <c r="B24" s="27"/>
      <c r="C24" s="27"/>
      <c r="D24" s="27"/>
      <c r="E24" s="27"/>
      <c r="F24" s="27"/>
      <c r="G2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2017-04-28T15:19:28Z</dcterms:created>
  <dcterms:modified xsi:type="dcterms:W3CDTF">2017-04-29T17:54:03Z</dcterms:modified>
</cp:coreProperties>
</file>