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FACTURACION!$A$11:$N$78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F128" i="2" l="1"/>
  <c r="G128"/>
  <c r="E128"/>
  <c r="E82"/>
  <c r="F82" s="1"/>
  <c r="G82"/>
  <c r="H82"/>
  <c r="E83"/>
  <c r="F83"/>
  <c r="G83"/>
  <c r="H83"/>
  <c r="E84"/>
  <c r="G84" s="1"/>
  <c r="H84"/>
  <c r="E85"/>
  <c r="G85" s="1"/>
  <c r="F85"/>
  <c r="H85"/>
  <c r="E86"/>
  <c r="F86" s="1"/>
  <c r="G86"/>
  <c r="H86"/>
  <c r="E87"/>
  <c r="F87"/>
  <c r="G87"/>
  <c r="H87"/>
  <c r="E88"/>
  <c r="G88" s="1"/>
  <c r="H88"/>
  <c r="E89"/>
  <c r="G89" s="1"/>
  <c r="F89"/>
  <c r="H89"/>
  <c r="E90"/>
  <c r="F90"/>
  <c r="G90"/>
  <c r="H90"/>
  <c r="E91"/>
  <c r="F91"/>
  <c r="G91"/>
  <c r="H91"/>
  <c r="E92"/>
  <c r="G92" s="1"/>
  <c r="H92"/>
  <c r="E93"/>
  <c r="G93" s="1"/>
  <c r="F93"/>
  <c r="H93"/>
  <c r="E94"/>
  <c r="F94"/>
  <c r="G94"/>
  <c r="H94"/>
  <c r="E95"/>
  <c r="F95"/>
  <c r="G95"/>
  <c r="H95"/>
  <c r="E96"/>
  <c r="G96" s="1"/>
  <c r="H96"/>
  <c r="E97"/>
  <c r="G97" s="1"/>
  <c r="F97"/>
  <c r="H97"/>
  <c r="E98"/>
  <c r="F98"/>
  <c r="G98"/>
  <c r="H98"/>
  <c r="E99"/>
  <c r="F99"/>
  <c r="G99"/>
  <c r="H99"/>
  <c r="E100"/>
  <c r="G100" s="1"/>
  <c r="H100"/>
  <c r="E101"/>
  <c r="G101" s="1"/>
  <c r="F101"/>
  <c r="H101"/>
  <c r="E102"/>
  <c r="F102"/>
  <c r="I102" s="1"/>
  <c r="G102"/>
  <c r="H102"/>
  <c r="E103"/>
  <c r="F103"/>
  <c r="I103" s="1"/>
  <c r="G103"/>
  <c r="H103"/>
  <c r="E104"/>
  <c r="F104" s="1"/>
  <c r="H104"/>
  <c r="E105"/>
  <c r="G105" s="1"/>
  <c r="F105"/>
  <c r="H105"/>
  <c r="E106"/>
  <c r="F106"/>
  <c r="G106"/>
  <c r="H106"/>
  <c r="E107"/>
  <c r="F107"/>
  <c r="G107"/>
  <c r="H107"/>
  <c r="E108"/>
  <c r="G108" s="1"/>
  <c r="H108"/>
  <c r="E109"/>
  <c r="G109" s="1"/>
  <c r="F109"/>
  <c r="H109"/>
  <c r="E110"/>
  <c r="F110"/>
  <c r="G110"/>
  <c r="H110"/>
  <c r="E111"/>
  <c r="F111"/>
  <c r="G111"/>
  <c r="H111"/>
  <c r="E112"/>
  <c r="F112" s="1"/>
  <c r="H112"/>
  <c r="E113"/>
  <c r="G113" s="1"/>
  <c r="F113"/>
  <c r="H113"/>
  <c r="E114"/>
  <c r="F114"/>
  <c r="G114"/>
  <c r="H114"/>
  <c r="E115"/>
  <c r="F115"/>
  <c r="G115"/>
  <c r="H115"/>
  <c r="E116"/>
  <c r="F116" s="1"/>
  <c r="H116"/>
  <c r="E117"/>
  <c r="G117" s="1"/>
  <c r="F117"/>
  <c r="H117"/>
  <c r="E118"/>
  <c r="F118"/>
  <c r="I118" s="1"/>
  <c r="G118"/>
  <c r="H118"/>
  <c r="E119"/>
  <c r="F119"/>
  <c r="I119" s="1"/>
  <c r="G119"/>
  <c r="H119"/>
  <c r="E120"/>
  <c r="G120" s="1"/>
  <c r="H120"/>
  <c r="E121"/>
  <c r="G121" s="1"/>
  <c r="F121"/>
  <c r="H121"/>
  <c r="E122"/>
  <c r="F122"/>
  <c r="I122" s="1"/>
  <c r="G122"/>
  <c r="H122"/>
  <c r="E123"/>
  <c r="F123"/>
  <c r="I123" s="1"/>
  <c r="G123"/>
  <c r="H123"/>
  <c r="E124"/>
  <c r="H124"/>
  <c r="E125"/>
  <c r="G125" s="1"/>
  <c r="F125"/>
  <c r="H125"/>
  <c r="E126"/>
  <c r="F126"/>
  <c r="G126"/>
  <c r="H126"/>
  <c r="H81"/>
  <c r="G81"/>
  <c r="F81"/>
  <c r="E81"/>
  <c r="E13"/>
  <c r="G13" s="1"/>
  <c r="H13"/>
  <c r="E14"/>
  <c r="F14" s="1"/>
  <c r="H14"/>
  <c r="E15"/>
  <c r="G15" s="1"/>
  <c r="H15"/>
  <c r="E16"/>
  <c r="G16" s="1"/>
  <c r="H16"/>
  <c r="E17"/>
  <c r="G17" s="1"/>
  <c r="H17"/>
  <c r="E18"/>
  <c r="H18"/>
  <c r="E19"/>
  <c r="G19" s="1"/>
  <c r="H19"/>
  <c r="E20"/>
  <c r="G20" s="1"/>
  <c r="H20"/>
  <c r="E21"/>
  <c r="G21" s="1"/>
  <c r="H21"/>
  <c r="E22"/>
  <c r="H22"/>
  <c r="E23"/>
  <c r="G23" s="1"/>
  <c r="H23"/>
  <c r="E24"/>
  <c r="F24" s="1"/>
  <c r="H24"/>
  <c r="E25"/>
  <c r="F25" s="1"/>
  <c r="H25"/>
  <c r="E26"/>
  <c r="H26"/>
  <c r="E27"/>
  <c r="G27" s="1"/>
  <c r="H27"/>
  <c r="E28"/>
  <c r="F28" s="1"/>
  <c r="H28"/>
  <c r="E29"/>
  <c r="F29" s="1"/>
  <c r="H29"/>
  <c r="E30"/>
  <c r="H30"/>
  <c r="E31"/>
  <c r="G31" s="1"/>
  <c r="H31"/>
  <c r="E32"/>
  <c r="G32" s="1"/>
  <c r="H32"/>
  <c r="E33"/>
  <c r="G33" s="1"/>
  <c r="H33"/>
  <c r="E34"/>
  <c r="H34"/>
  <c r="E35"/>
  <c r="G35" s="1"/>
  <c r="H35"/>
  <c r="E36"/>
  <c r="G36" s="1"/>
  <c r="H36"/>
  <c r="E37"/>
  <c r="G37" s="1"/>
  <c r="H37"/>
  <c r="E38"/>
  <c r="H38"/>
  <c r="E39"/>
  <c r="G39" s="1"/>
  <c r="H39"/>
  <c r="E40"/>
  <c r="F40" s="1"/>
  <c r="H40"/>
  <c r="E41"/>
  <c r="F41" s="1"/>
  <c r="H41"/>
  <c r="E42"/>
  <c r="H42"/>
  <c r="E43"/>
  <c r="G43" s="1"/>
  <c r="H43"/>
  <c r="E44"/>
  <c r="G44" s="1"/>
  <c r="H44"/>
  <c r="E45"/>
  <c r="G45" s="1"/>
  <c r="H45"/>
  <c r="E46"/>
  <c r="H46"/>
  <c r="E47"/>
  <c r="G47" s="1"/>
  <c r="H47"/>
  <c r="E48"/>
  <c r="G48" s="1"/>
  <c r="H48"/>
  <c r="E49"/>
  <c r="G49" s="1"/>
  <c r="H49"/>
  <c r="E50"/>
  <c r="H50"/>
  <c r="E51"/>
  <c r="G51" s="1"/>
  <c r="H51"/>
  <c r="E52"/>
  <c r="G52" s="1"/>
  <c r="H52"/>
  <c r="E53"/>
  <c r="G53" s="1"/>
  <c r="H53"/>
  <c r="E54"/>
  <c r="H54"/>
  <c r="E55"/>
  <c r="G55" s="1"/>
  <c r="H55"/>
  <c r="E56"/>
  <c r="F56" s="1"/>
  <c r="H56"/>
  <c r="E57"/>
  <c r="F57" s="1"/>
  <c r="H57"/>
  <c r="E58"/>
  <c r="H58"/>
  <c r="E59"/>
  <c r="G59" s="1"/>
  <c r="H59"/>
  <c r="E60"/>
  <c r="F60" s="1"/>
  <c r="H60"/>
  <c r="E61"/>
  <c r="F61" s="1"/>
  <c r="H61"/>
  <c r="E62"/>
  <c r="H62"/>
  <c r="E63"/>
  <c r="G63" s="1"/>
  <c r="H63"/>
  <c r="E64"/>
  <c r="G64" s="1"/>
  <c r="H64"/>
  <c r="E65"/>
  <c r="G65" s="1"/>
  <c r="H65"/>
  <c r="E66"/>
  <c r="H66"/>
  <c r="E67"/>
  <c r="G67" s="1"/>
  <c r="H67"/>
  <c r="E68"/>
  <c r="G68" s="1"/>
  <c r="H68"/>
  <c r="E69"/>
  <c r="G69" s="1"/>
  <c r="H69"/>
  <c r="E70"/>
  <c r="H70"/>
  <c r="E71"/>
  <c r="G71" s="1"/>
  <c r="H71"/>
  <c r="E72"/>
  <c r="G72" s="1"/>
  <c r="H72"/>
  <c r="E73"/>
  <c r="G73" s="1"/>
  <c r="H73"/>
  <c r="E74"/>
  <c r="H74"/>
  <c r="E75"/>
  <c r="G75" s="1"/>
  <c r="H75"/>
  <c r="E76"/>
  <c r="G76" s="1"/>
  <c r="H76"/>
  <c r="H12"/>
  <c r="E12"/>
  <c r="F12" s="1"/>
  <c r="G61" l="1"/>
  <c r="G28"/>
  <c r="I28" s="1"/>
  <c r="F45"/>
  <c r="F49"/>
  <c r="I49" s="1"/>
  <c r="G40"/>
  <c r="F59"/>
  <c r="I59" s="1"/>
  <c r="G29"/>
  <c r="G24"/>
  <c r="I24" s="1"/>
  <c r="F65"/>
  <c r="G60"/>
  <c r="I60" s="1"/>
  <c r="F48"/>
  <c r="F32"/>
  <c r="F21"/>
  <c r="G56"/>
  <c r="I56" s="1"/>
  <c r="J56" s="1"/>
  <c r="F44"/>
  <c r="F55"/>
  <c r="I55" s="1"/>
  <c r="G41"/>
  <c r="F43"/>
  <c r="I43" s="1"/>
  <c r="F33"/>
  <c r="F23"/>
  <c r="I23" s="1"/>
  <c r="J23" s="1"/>
  <c r="K23" s="1"/>
  <c r="F20"/>
  <c r="F13"/>
  <c r="I13" s="1"/>
  <c r="J13" s="1"/>
  <c r="K13" s="1"/>
  <c r="F64"/>
  <c r="G57"/>
  <c r="I57" s="1"/>
  <c r="F39"/>
  <c r="I39" s="1"/>
  <c r="G25"/>
  <c r="I25" s="1"/>
  <c r="F27"/>
  <c r="F17"/>
  <c r="I17" s="1"/>
  <c r="F16"/>
  <c r="I16" s="1"/>
  <c r="J16" s="1"/>
  <c r="G12"/>
  <c r="I12" s="1"/>
  <c r="J12" s="1"/>
  <c r="K12" s="1"/>
  <c r="F76"/>
  <c r="F73"/>
  <c r="I73" s="1"/>
  <c r="F72"/>
  <c r="I72" s="1"/>
  <c r="F69"/>
  <c r="I69" s="1"/>
  <c r="F68"/>
  <c r="I68" s="1"/>
  <c r="F63"/>
  <c r="I63" s="1"/>
  <c r="J63" s="1"/>
  <c r="K63" s="1"/>
  <c r="F53"/>
  <c r="F52"/>
  <c r="I52" s="1"/>
  <c r="J52" s="1"/>
  <c r="F47"/>
  <c r="I47" s="1"/>
  <c r="J47" s="1"/>
  <c r="K47" s="1"/>
  <c r="F37"/>
  <c r="F36"/>
  <c r="I36" s="1"/>
  <c r="J36" s="1"/>
  <c r="F31"/>
  <c r="I31" s="1"/>
  <c r="F15"/>
  <c r="I15" s="1"/>
  <c r="J15" s="1"/>
  <c r="E78"/>
  <c r="E131" s="1"/>
  <c r="F67"/>
  <c r="F51"/>
  <c r="F35"/>
  <c r="F19"/>
  <c r="I44"/>
  <c r="J44" s="1"/>
  <c r="H128"/>
  <c r="I107"/>
  <c r="J107" s="1"/>
  <c r="K107" s="1"/>
  <c r="I106"/>
  <c r="I48"/>
  <c r="J48" s="1"/>
  <c r="I32"/>
  <c r="J32" s="1"/>
  <c r="I114"/>
  <c r="H78"/>
  <c r="H131" s="1"/>
  <c r="I67"/>
  <c r="J67" s="1"/>
  <c r="K67" s="1"/>
  <c r="I113"/>
  <c r="J113" s="1"/>
  <c r="K113" s="1"/>
  <c r="I97"/>
  <c r="I111"/>
  <c r="J111" s="1"/>
  <c r="K111" s="1"/>
  <c r="I20"/>
  <c r="J20" s="1"/>
  <c r="I126"/>
  <c r="J126" s="1"/>
  <c r="K126" s="1"/>
  <c r="I110"/>
  <c r="I95"/>
  <c r="K95" s="1"/>
  <c r="I94"/>
  <c r="J94" s="1"/>
  <c r="K94" s="1"/>
  <c r="I51"/>
  <c r="J51" s="1"/>
  <c r="K51" s="1"/>
  <c r="I40"/>
  <c r="J40" s="1"/>
  <c r="I35"/>
  <c r="J35" s="1"/>
  <c r="K35" s="1"/>
  <c r="I19"/>
  <c r="J19" s="1"/>
  <c r="K19" s="1"/>
  <c r="I81"/>
  <c r="I125"/>
  <c r="I115"/>
  <c r="J115" s="1"/>
  <c r="K115" s="1"/>
  <c r="I109"/>
  <c r="I99"/>
  <c r="J99" s="1"/>
  <c r="K99" s="1"/>
  <c r="I98"/>
  <c r="I93"/>
  <c r="I83"/>
  <c r="J83" s="1"/>
  <c r="K83" s="1"/>
  <c r="I82"/>
  <c r="J82" s="1"/>
  <c r="I87"/>
  <c r="I86"/>
  <c r="J86" s="1"/>
  <c r="K86" s="1"/>
  <c r="I64"/>
  <c r="J64" s="1"/>
  <c r="K64" s="1"/>
  <c r="I27"/>
  <c r="J27" s="1"/>
  <c r="I91"/>
  <c r="J91" s="1"/>
  <c r="K91" s="1"/>
  <c r="I90"/>
  <c r="J90" s="1"/>
  <c r="J119"/>
  <c r="K119" s="1"/>
  <c r="J109"/>
  <c r="I104"/>
  <c r="J98"/>
  <c r="K98" s="1"/>
  <c r="J93"/>
  <c r="K93" s="1"/>
  <c r="I121"/>
  <c r="I116"/>
  <c r="J114"/>
  <c r="K114"/>
  <c r="J110"/>
  <c r="K110" s="1"/>
  <c r="I105"/>
  <c r="J95"/>
  <c r="I89"/>
  <c r="I85"/>
  <c r="J103"/>
  <c r="K103" s="1"/>
  <c r="J125"/>
  <c r="K125" s="1"/>
  <c r="J123"/>
  <c r="K123"/>
  <c r="J122"/>
  <c r="K122" s="1"/>
  <c r="I117"/>
  <c r="J106"/>
  <c r="K106" s="1"/>
  <c r="I101"/>
  <c r="J118"/>
  <c r="K118" s="1"/>
  <c r="J102"/>
  <c r="K102" s="1"/>
  <c r="J97"/>
  <c r="K97" s="1"/>
  <c r="J87"/>
  <c r="K87" s="1"/>
  <c r="G124"/>
  <c r="G116"/>
  <c r="G112"/>
  <c r="I112" s="1"/>
  <c r="G104"/>
  <c r="F124"/>
  <c r="I124" s="1"/>
  <c r="F120"/>
  <c r="I120" s="1"/>
  <c r="F108"/>
  <c r="I108" s="1"/>
  <c r="F100"/>
  <c r="I100" s="1"/>
  <c r="F96"/>
  <c r="I96" s="1"/>
  <c r="F92"/>
  <c r="I92" s="1"/>
  <c r="F88"/>
  <c r="I88" s="1"/>
  <c r="F84"/>
  <c r="I84" s="1"/>
  <c r="F34"/>
  <c r="I34" s="1"/>
  <c r="G34"/>
  <c r="F22"/>
  <c r="G22"/>
  <c r="F18"/>
  <c r="G18"/>
  <c r="F66"/>
  <c r="G66"/>
  <c r="I65"/>
  <c r="F62"/>
  <c r="G62"/>
  <c r="F54"/>
  <c r="G54"/>
  <c r="F50"/>
  <c r="I50" s="1"/>
  <c r="G50"/>
  <c r="F30"/>
  <c r="G30"/>
  <c r="F71"/>
  <c r="I71" s="1"/>
  <c r="F70"/>
  <c r="G70"/>
  <c r="J55"/>
  <c r="K55" s="1"/>
  <c r="J39"/>
  <c r="K39" s="1"/>
  <c r="J31"/>
  <c r="K31" s="1"/>
  <c r="I18"/>
  <c r="F58"/>
  <c r="G58"/>
  <c r="F46"/>
  <c r="G46"/>
  <c r="F42"/>
  <c r="G42"/>
  <c r="F38"/>
  <c r="G38"/>
  <c r="K27"/>
  <c r="F26"/>
  <c r="G26"/>
  <c r="I76"/>
  <c r="F75"/>
  <c r="I75" s="1"/>
  <c r="F74"/>
  <c r="G74"/>
  <c r="I61"/>
  <c r="I53"/>
  <c r="I45"/>
  <c r="I41"/>
  <c r="I37"/>
  <c r="I33"/>
  <c r="I29"/>
  <c r="I21"/>
  <c r="G14"/>
  <c r="I14" s="1"/>
  <c r="J24" l="1"/>
  <c r="K24"/>
  <c r="J60"/>
  <c r="K60"/>
  <c r="J28"/>
  <c r="K28"/>
  <c r="I74"/>
  <c r="I30"/>
  <c r="J30" s="1"/>
  <c r="K30" s="1"/>
  <c r="I42"/>
  <c r="I46"/>
  <c r="J46" s="1"/>
  <c r="K46" s="1"/>
  <c r="I54"/>
  <c r="J54" s="1"/>
  <c r="K54" s="1"/>
  <c r="I22"/>
  <c r="J22" s="1"/>
  <c r="K22" s="1"/>
  <c r="J68"/>
  <c r="K68" s="1"/>
  <c r="K44"/>
  <c r="I26"/>
  <c r="J26" s="1"/>
  <c r="K26" s="1"/>
  <c r="I58"/>
  <c r="J58" s="1"/>
  <c r="K58" s="1"/>
  <c r="I62"/>
  <c r="J62" s="1"/>
  <c r="K62" s="1"/>
  <c r="K32"/>
  <c r="G78"/>
  <c r="G131" s="1"/>
  <c r="F78"/>
  <c r="F131" s="1"/>
  <c r="K15"/>
  <c r="I38"/>
  <c r="J38" s="1"/>
  <c r="K38" s="1"/>
  <c r="I70"/>
  <c r="K52"/>
  <c r="I66"/>
  <c r="K16"/>
  <c r="K36"/>
  <c r="K56"/>
  <c r="K48"/>
  <c r="K109"/>
  <c r="I128"/>
  <c r="J81"/>
  <c r="J43"/>
  <c r="K43" s="1"/>
  <c r="K20"/>
  <c r="K82"/>
  <c r="K90"/>
  <c r="K40"/>
  <c r="J124"/>
  <c r="K124"/>
  <c r="J112"/>
  <c r="K112" s="1"/>
  <c r="J96"/>
  <c r="K96"/>
  <c r="J89"/>
  <c r="K89" s="1"/>
  <c r="J84"/>
  <c r="K84" s="1"/>
  <c r="J105"/>
  <c r="K105" s="1"/>
  <c r="J92"/>
  <c r="K92" s="1"/>
  <c r="J120"/>
  <c r="K120" s="1"/>
  <c r="J117"/>
  <c r="K117" s="1"/>
  <c r="J85"/>
  <c r="K85" s="1"/>
  <c r="J121"/>
  <c r="K121" s="1"/>
  <c r="K116"/>
  <c r="J116"/>
  <c r="J104"/>
  <c r="K104" s="1"/>
  <c r="J100"/>
  <c r="K100" s="1"/>
  <c r="J101"/>
  <c r="K101" s="1"/>
  <c r="J88"/>
  <c r="K88" s="1"/>
  <c r="J108"/>
  <c r="K108" s="1"/>
  <c r="J50"/>
  <c r="K50" s="1"/>
  <c r="J75"/>
  <c r="K75" s="1"/>
  <c r="J42"/>
  <c r="K42" s="1"/>
  <c r="J66"/>
  <c r="K66" s="1"/>
  <c r="J45"/>
  <c r="K45" s="1"/>
  <c r="J59"/>
  <c r="K59" s="1"/>
  <c r="J21"/>
  <c r="K21" s="1"/>
  <c r="J53"/>
  <c r="K53" s="1"/>
  <c r="J73"/>
  <c r="K73" s="1"/>
  <c r="J69"/>
  <c r="K69" s="1"/>
  <c r="J72"/>
  <c r="K72" s="1"/>
  <c r="J25"/>
  <c r="K25" s="1"/>
  <c r="J41"/>
  <c r="K41" s="1"/>
  <c r="J57"/>
  <c r="K57" s="1"/>
  <c r="J29"/>
  <c r="K29" s="1"/>
  <c r="J74"/>
  <c r="K74" s="1"/>
  <c r="J34"/>
  <c r="K34" s="1"/>
  <c r="J70"/>
  <c r="K70" s="1"/>
  <c r="J65"/>
  <c r="K65" s="1"/>
  <c r="J17"/>
  <c r="K17" s="1"/>
  <c r="J33"/>
  <c r="K33" s="1"/>
  <c r="J49"/>
  <c r="K49" s="1"/>
  <c r="J71"/>
  <c r="K71" s="1"/>
  <c r="J14"/>
  <c r="K14" s="1"/>
  <c r="J61"/>
  <c r="K61" s="1"/>
  <c r="J37"/>
  <c r="K37" s="1"/>
  <c r="J76"/>
  <c r="K76" s="1"/>
  <c r="J18"/>
  <c r="K18" s="1"/>
  <c r="I78" l="1"/>
  <c r="I131" s="1"/>
  <c r="K78"/>
  <c r="J78"/>
  <c r="J131" s="1"/>
  <c r="J128"/>
  <c r="K81"/>
  <c r="K128" s="1"/>
  <c r="K131" l="1"/>
</calcChain>
</file>

<file path=xl/sharedStrings.xml><?xml version="1.0" encoding="utf-8"?>
<sst xmlns="http://schemas.openxmlformats.org/spreadsheetml/2006/main" count="1111" uniqueCount="366">
  <si>
    <t>CONTPAQ i</t>
  </si>
  <si>
    <t xml:space="preserve">      NÓMINAS</t>
  </si>
  <si>
    <t>011 INGENIERIA FISCAL LABORAL SC</t>
  </si>
  <si>
    <t>Lista de Raya (forma tabular)</t>
  </si>
  <si>
    <t>Periodo 16 al 16 Semanal del 12/04/2017 al 18/04/2017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</si>
  <si>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</si>
  <si>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</si>
  <si>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</si>
  <si>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</si>
  <si>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</si>
  <si>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</si>
  <si>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</si>
  <si>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</si>
  <si>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</si>
  <si>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</si>
  <si>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</si>
  <si>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</si>
  <si>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</si>
  <si>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</si>
  <si>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</si>
  <si>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</si>
  <si>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</si>
  <si>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Descto Uniforme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</si>
  <si>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</si>
  <si>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</si>
  <si>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</si>
  <si>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</si>
  <si>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</si>
  <si>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</si>
  <si>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</si>
  <si>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</si>
  <si>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</si>
  <si>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</si>
  <si>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</si>
  <si>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</si>
  <si>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</si>
  <si>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</si>
  <si>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</si>
  <si>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</si>
  <si>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</si>
  <si>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</si>
  <si>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</si>
  <si>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</si>
  <si>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</si>
  <si>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</si>
  <si>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</si>
  <si>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</si>
  <si>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</si>
  <si>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</si>
  <si>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</si>
  <si>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</si>
  <si>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</si>
  <si>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</si>
  <si>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</si>
  <si>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</si>
  <si>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</si>
  <si>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</si>
  <si>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</si>
  <si>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</si>
  <si>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</si>
  <si>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</si>
  <si>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</si>
  <si>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</si>
  <si>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</si>
  <si>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</si>
  <si>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</si>
  <si>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</si>
  <si>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</si>
  <si>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</si>
  <si>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</si>
  <si>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</si>
  <si>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</si>
  <si>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</si>
  <si>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</si>
  <si>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</si>
  <si>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</si>
  <si>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</si>
  <si>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</si>
  <si>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</si>
  <si>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</si>
  <si>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</si>
  <si>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</si>
  <si>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</si>
  <si>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</si>
  <si>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</si>
  <si>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</si>
  <si>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</si>
  <si>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</si>
  <si>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</si>
  <si>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</si>
  <si>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</si>
  <si>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</si>
  <si>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</si>
  <si>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</si>
  <si>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</si>
  <si>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</si>
  <si>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</si>
  <si>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</si>
  <si>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</si>
  <si>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</si>
  <si>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</si>
  <si>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</si>
  <si>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</si>
  <si>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</si>
  <si>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</si>
  <si>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</si>
  <si>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</si>
  <si>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MSA27</t>
  </si>
  <si>
    <t>Morales Sanchez Angel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</si>
  <si>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</si>
  <si>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</si>
  <si>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</si>
  <si>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</si>
  <si>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</si>
  <si>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</si>
  <si>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</si>
  <si>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</si>
  <si>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</si>
  <si>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</si>
  <si>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</si>
  <si>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</si>
  <si>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</si>
  <si>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</si>
  <si>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</si>
  <si>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</si>
  <si>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</si>
  <si>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</si>
  <si>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</si>
  <si>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</si>
  <si>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</si>
  <si>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</si>
  <si>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</si>
  <si>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</si>
  <si>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</si>
  <si>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</si>
  <si>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</si>
  <si>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</si>
  <si>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</si>
  <si>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</si>
  <si>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</si>
  <si>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</si>
  <si>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</si>
  <si>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</si>
  <si>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</si>
  <si>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</si>
  <si>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</si>
  <si>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</si>
  <si>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</si>
  <si>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</si>
  <si>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TIL17</t>
  </si>
  <si>
    <t>Torres Ibarra Luis Gerardo</t>
  </si>
  <si>
    <t>TPG16</t>
  </si>
  <si>
    <t>Troncoso Peña Gerardo</t>
  </si>
  <si>
    <t>USN27</t>
  </si>
  <si>
    <t>Urbina Sierra Angelica Noemi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</si>
  <si>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</si>
  <si>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</si>
  <si>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</si>
  <si>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</si>
  <si>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</si>
  <si>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</si>
  <si>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</si>
  <si>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</si>
  <si>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</si>
  <si>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</si>
  <si>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</si>
  <si>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</si>
  <si>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</si>
  <si>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</si>
  <si>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</si>
  <si>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</si>
  <si>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</si>
  <si>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</si>
  <si>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</si>
  <si>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CLJ10</t>
  </si>
  <si>
    <t>Campa Lopez Jose Abraham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</si>
  <si>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</si>
  <si>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</si>
  <si>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</si>
  <si>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</si>
  <si>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</si>
  <si>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</si>
  <si>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</si>
  <si>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</si>
  <si>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</si>
  <si>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</si>
  <si>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</si>
  <si>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</si>
  <si>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</si>
  <si>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</si>
  <si>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</si>
  <si>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</si>
  <si>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</si>
  <si>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</si>
  <si>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0HS11</t>
  </si>
  <si>
    <t>Hernandez Silva Edgar Samuel</t>
  </si>
  <si>
    <t>IRI29</t>
  </si>
  <si>
    <t>Ibarra Romero Ivan Andres</t>
  </si>
  <si>
    <t>LLD09</t>
  </si>
  <si>
    <t>Lopez Labrada Daniel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</si>
  <si>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</si>
  <si>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</si>
  <si>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</si>
  <si>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</si>
  <si>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</si>
  <si>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</si>
  <si>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</si>
  <si>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</si>
  <si>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</si>
  <si>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</si>
  <si>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</si>
  <si>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</si>
  <si>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</si>
  <si>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</si>
  <si>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NCJ31</t>
  </si>
  <si>
    <t>Nieto Crespo Jose Alberto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</si>
  <si>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</si>
  <si>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</si>
  <si>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</si>
  <si>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</si>
  <si>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</si>
  <si>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</si>
  <si>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</si>
  <si>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</si>
  <si>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</si>
  <si>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</si>
  <si>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</si>
  <si>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</si>
  <si>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</si>
  <si>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</si>
  <si>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</si>
  <si>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</si>
  <si>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RMG11</t>
  </si>
  <si>
    <t>Ruiz Miranda Gadiel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</si>
  <si>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</si>
  <si>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</si>
  <si>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</si>
  <si>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</si>
  <si>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</si>
  <si>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</si>
  <si>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</si>
  <si>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</si>
  <si>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</si>
  <si>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</si>
  <si>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</si>
  <si>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</si>
  <si>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</si>
  <si>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</si>
  <si>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</si>
  <si>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</si>
  <si>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</si>
  <si>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</si>
  <si>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</si>
  <si>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</si>
  <si>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</si>
  <si>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</si>
  <si>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</si>
  <si>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</si>
  <si>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</si>
  <si>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</si>
  <si>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</si>
  <si>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</si>
  <si>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</si>
  <si>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</si>
  <si>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</si>
  <si>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</si>
  <si>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16 del 2017-04-12 al 2017-04-18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</si>
  <si>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</si>
  <si>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</si>
  <si>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</si>
  <si>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</si>
  <si>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</si>
  <si>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</si>
  <si>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</si>
  <si>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</si>
  <si>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</si>
  <si>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</si>
  <si>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107</t>
  </si>
  <si>
    <t>99 Otros</t>
  </si>
  <si>
    <t>Total Otros</t>
  </si>
  <si>
    <t>Total de movimientos 3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</si>
  <si>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</si>
  <si>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</si>
  <si>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</si>
  <si>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</si>
  <si>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</si>
  <si>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</si>
  <si>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</si>
  <si>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</si>
  <si>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</si>
  <si>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</si>
  <si>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</si>
  <si>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</si>
  <si>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16</t>
  </si>
  <si>
    <t>12/04/2017 AL 18/04/2017</t>
  </si>
  <si>
    <t>VENTAS</t>
  </si>
  <si>
    <t>AGUAS OROZCO FRANCISCO JAVIER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</si>
  <si>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</si>
  <si>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</si>
  <si>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</si>
  <si>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</si>
  <si>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</si>
  <si>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</si>
  <si>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</si>
  <si>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</si>
  <si>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SEMINUEVOS</t>
  </si>
  <si>
    <t>ARTEAGA SILVA ALFREDO</t>
  </si>
  <si>
    <t>CARRASCO TOVAR ARTURO</t>
  </si>
  <si>
    <t>CASILLAS GARCIA DEL VALLE RODRIGO BARUCH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</si>
  <si>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</si>
  <si>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</si>
  <si>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</si>
  <si>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</si>
  <si>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</si>
  <si>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</si>
  <si>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</si>
  <si>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</si>
  <si>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</si>
  <si>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</si>
  <si>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</si>
  <si>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</si>
  <si>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</si>
  <si>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</si>
  <si>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</si>
  <si>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</si>
  <si>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</si>
  <si>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</si>
  <si>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</si>
  <si>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GUMERCINDO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</si>
  <si>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</si>
  <si>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</si>
  <si>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</si>
  <si>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</si>
  <si>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</si>
  <si>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</si>
  <si>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</si>
  <si>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</si>
  <si>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MIJANGOS HERNANDEZ JULIO CESAR</t>
  </si>
  <si>
    <t>MIRANDA PEON JULIO CESAR</t>
  </si>
  <si>
    <t>MORALES SANCHEZ ANGEL</t>
  </si>
  <si>
    <t>MUÑOZ RODRIGUEZ CONRADO ISRAEL</t>
  </si>
  <si>
    <t>NAVARRO ARENAS ANDREA ARELI</t>
  </si>
  <si>
    <t>OLIVAS MANCILLA JESUS DANIEL</t>
  </si>
  <si>
    <t>PADILLA RUIZ JOSE ANTONIO</t>
  </si>
  <si>
    <t>PALETA GUADARRAMA RICARDO</t>
  </si>
  <si>
    <t>PATIÑO NAVARRO OSCAR MARTIN</t>
  </si>
  <si>
    <t>PINEDA HERNANDEZ BRIANDA IVONNE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</si>
  <si>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</si>
  <si>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</si>
  <si>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</si>
  <si>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</si>
  <si>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</si>
  <si>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</si>
  <si>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</si>
  <si>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</si>
  <si>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</si>
  <si>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</si>
  <si>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SOLORZANO LUNA MARIANA</t>
  </si>
  <si>
    <t>TIRADO SAAVEDRA CARLOS ALEJANDRO</t>
  </si>
  <si>
    <t>TORIBIO DEL ANGEL OSCAR</t>
  </si>
  <si>
    <t xml:space="preserve">TORRES IBARRA LUIS GERARDO </t>
  </si>
  <si>
    <t>TRONCOSO PEÑA GERARDO</t>
  </si>
  <si>
    <t>URBINA SIERRA ANGELICA</t>
  </si>
  <si>
    <t>VALDEZ HERNANDEZ ELDA NELLY</t>
  </si>
  <si>
    <t>VARGAS GOMEZ RAUL ARMANDO</t>
  </si>
  <si>
    <t>VASQUEZ CHAVES LILIANA ANDREA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</si>
</sst>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6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16" fillId="0" borderId="1" xfId="0" applyNumberFormat="1" applyFont="1" applyBorder="1"/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2" fillId="0" borderId="7" xfId="0" applyFont="1" applyFill="1" applyBorder="1" applyAlignment="1">
      <alignment horizontal="centerContinuous"/>
    </xf>
    <xf numFmtId="165" fontId="22" fillId="0" borderId="7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  <xf numFmtId="0" fontId="26" fillId="6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workbookViewId="0">
      <pane xSplit="2" ySplit="11" topLeftCell="D111" activePane="bottomRight" state="frozen"/>
      <selection pane="topRight" activeCell="C1" sqref="C1"/>
      <selection pane="bottomLeft" activeCell="A12" sqref="A12"/>
      <selection pane="bottomRight" activeCell="I13" sqref="I13:I75"/>
    </sheetView>
  </sheetViews>
  <sheetFormatPr baseColWidth="10" defaultRowHeight="11.25"/>
  <cols>
    <col min="1" max="1" width="9" style="2" customWidth="1"/>
    <col min="2" max="2" width="29" style="1" customWidth="1"/>
    <col min="3" max="3" width="15.7109375" style="1" customWidth="1"/>
    <col min="4" max="4" width="11.42578125" style="1"/>
    <col min="5" max="5" width="15.28515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258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259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28" t="s">
        <v>12</v>
      </c>
      <c r="F8" s="28" t="s">
        <v>260</v>
      </c>
      <c r="G8" s="28" t="s">
        <v>261</v>
      </c>
      <c r="H8" s="28" t="s">
        <v>262</v>
      </c>
      <c r="I8" s="28" t="s">
        <v>263</v>
      </c>
      <c r="J8" s="28" t="s">
        <v>264</v>
      </c>
      <c r="K8" s="28" t="s">
        <v>265</v>
      </c>
    </row>
    <row r="9" spans="1:14" ht="12" thickTop="1">
      <c r="A9" s="13" t="s">
        <v>29</v>
      </c>
    </row>
    <row r="11" spans="1:14">
      <c r="A11" s="12" t="s">
        <v>30</v>
      </c>
    </row>
    <row r="12" spans="1:14" ht="15">
      <c r="A12" s="2" t="s">
        <v>31</v>
      </c>
      <c r="B12" s="1" t="s">
        <v>32</v>
      </c>
      <c r="C12" s="14">
        <v>7651.05</v>
      </c>
      <c r="E12" s="29">
        <f>+C12</f>
        <v>7651.05</v>
      </c>
      <c r="F12" s="29">
        <f>+E12*2%</f>
        <v>153.02100000000002</v>
      </c>
      <c r="G12" s="29">
        <f>+E12*7.5%</f>
        <v>573.82875000000001</v>
      </c>
      <c r="H12" s="29">
        <f>+INGENIERIA!N12</f>
        <v>0</v>
      </c>
      <c r="I12" s="29">
        <f>SUM(E12:H12)</f>
        <v>8377.8997500000005</v>
      </c>
      <c r="J12" s="29">
        <f>+I12*16%</f>
        <v>1340.46396</v>
      </c>
      <c r="K12" s="29">
        <f>+I12+J12</f>
        <v>9718.3637100000014</v>
      </c>
      <c r="M12" s="60" t="s">
        <v>295</v>
      </c>
      <c r="N12" s="61" t="s">
        <v>296</v>
      </c>
    </row>
    <row r="13" spans="1:14" ht="15">
      <c r="A13" s="2" t="s">
        <v>33</v>
      </c>
      <c r="B13" s="1" t="s">
        <v>34</v>
      </c>
      <c r="C13" s="14">
        <v>2500.44</v>
      </c>
      <c r="E13" s="29">
        <f t="shared" ref="E13:E76" si="0">+C13</f>
        <v>2500.44</v>
      </c>
      <c r="F13" s="29">
        <f t="shared" ref="F13:F76" si="1">+E13*2%</f>
        <v>50.008800000000001</v>
      </c>
      <c r="G13" s="29">
        <f t="shared" ref="G13:G76" si="2">+E13*7.5%</f>
        <v>187.53299999999999</v>
      </c>
      <c r="H13" s="29">
        <f>+INGENIERIA!N13</f>
        <v>0</v>
      </c>
      <c r="I13" s="29">
        <f t="shared" ref="I13:I76" si="3">SUM(E13:H13)</f>
        <v>2737.9818</v>
      </c>
      <c r="J13" s="29">
        <f t="shared" ref="J13:J76" si="4">+I13*16%</f>
        <v>438.077088</v>
      </c>
      <c r="K13" s="29">
        <f t="shared" ref="K13:K76" si="5">+I13+J13</f>
        <v>3176.058888</v>
      </c>
      <c r="M13" s="60" t="s">
        <v>297</v>
      </c>
      <c r="N13" s="61" t="s">
        <v>298</v>
      </c>
    </row>
    <row r="14" spans="1:14" ht="15">
      <c r="A14" s="2" t="s">
        <v>35</v>
      </c>
      <c r="B14" s="1" t="s">
        <v>36</v>
      </c>
      <c r="C14" s="14">
        <v>4666.6899999999996</v>
      </c>
      <c r="E14" s="29">
        <f t="shared" si="0"/>
        <v>4666.6899999999996</v>
      </c>
      <c r="F14" s="29">
        <f t="shared" si="1"/>
        <v>93.333799999999997</v>
      </c>
      <c r="G14" s="29">
        <f t="shared" si="2"/>
        <v>350.00174999999996</v>
      </c>
      <c r="H14" s="29">
        <f>+INGENIERIA!N14</f>
        <v>0</v>
      </c>
      <c r="I14" s="29">
        <f t="shared" si="3"/>
        <v>5110.0255500000003</v>
      </c>
      <c r="J14" s="29">
        <f t="shared" si="4"/>
        <v>817.60408800000005</v>
      </c>
      <c r="K14" s="29">
        <f t="shared" si="5"/>
        <v>5927.6296380000003</v>
      </c>
      <c r="M14" s="60" t="s">
        <v>295</v>
      </c>
      <c r="N14" s="61" t="s">
        <v>299</v>
      </c>
    </row>
    <row r="15" spans="1:14" ht="15">
      <c r="A15" s="2" t="s">
        <v>37</v>
      </c>
      <c r="B15" s="1" t="s">
        <v>38</v>
      </c>
      <c r="C15" s="14">
        <v>2580.9299999999998</v>
      </c>
      <c r="E15" s="29">
        <f t="shared" si="0"/>
        <v>2580.9299999999998</v>
      </c>
      <c r="F15" s="29">
        <f t="shared" si="1"/>
        <v>51.618600000000001</v>
      </c>
      <c r="G15" s="29">
        <f t="shared" si="2"/>
        <v>193.56974999999997</v>
      </c>
      <c r="H15" s="29">
        <f>+INGENIERIA!N15</f>
        <v>0</v>
      </c>
      <c r="I15" s="29">
        <f t="shared" si="3"/>
        <v>2826.1183499999997</v>
      </c>
      <c r="J15" s="29">
        <f t="shared" si="4"/>
        <v>452.17893599999996</v>
      </c>
      <c r="K15" s="29">
        <f t="shared" si="5"/>
        <v>3278.2972859999995</v>
      </c>
      <c r="M15" s="60" t="s">
        <v>297</v>
      </c>
      <c r="N15" s="61" t="s">
        <v>300</v>
      </c>
    </row>
    <row r="16" spans="1:14" ht="15">
      <c r="A16" s="2" t="s">
        <v>39</v>
      </c>
      <c r="B16" s="1" t="s">
        <v>40</v>
      </c>
      <c r="C16" s="14">
        <v>1026.69</v>
      </c>
      <c r="E16" s="29">
        <f t="shared" si="0"/>
        <v>1026.69</v>
      </c>
      <c r="F16" s="29">
        <f t="shared" si="1"/>
        <v>20.533800000000003</v>
      </c>
      <c r="G16" s="29">
        <f t="shared" si="2"/>
        <v>77.001750000000001</v>
      </c>
      <c r="H16" s="29">
        <f>+INGENIERIA!N16</f>
        <v>0</v>
      </c>
      <c r="I16" s="29">
        <f t="shared" si="3"/>
        <v>1124.2255499999999</v>
      </c>
      <c r="J16" s="29">
        <f t="shared" si="4"/>
        <v>179.87608799999998</v>
      </c>
      <c r="K16" s="29">
        <f t="shared" si="5"/>
        <v>1304.1016379999999</v>
      </c>
      <c r="M16" s="60" t="s">
        <v>295</v>
      </c>
      <c r="N16" s="61" t="s">
        <v>301</v>
      </c>
    </row>
    <row r="17" spans="1:14" ht="15">
      <c r="A17" s="2" t="s">
        <v>41</v>
      </c>
      <c r="B17" s="1" t="s">
        <v>42</v>
      </c>
      <c r="C17" s="14">
        <v>4801.38</v>
      </c>
      <c r="E17" s="29">
        <f t="shared" si="0"/>
        <v>4801.38</v>
      </c>
      <c r="F17" s="29">
        <f t="shared" si="1"/>
        <v>96.027600000000007</v>
      </c>
      <c r="G17" s="29">
        <f t="shared" si="2"/>
        <v>360.1035</v>
      </c>
      <c r="H17" s="29">
        <f>+INGENIERIA!N17</f>
        <v>0</v>
      </c>
      <c r="I17" s="29">
        <f t="shared" si="3"/>
        <v>5257.5111000000006</v>
      </c>
      <c r="J17" s="29">
        <f t="shared" si="4"/>
        <v>841.20177600000011</v>
      </c>
      <c r="K17" s="29">
        <f t="shared" si="5"/>
        <v>6098.7128760000005</v>
      </c>
      <c r="M17" s="60" t="s">
        <v>297</v>
      </c>
      <c r="N17" s="61" t="s">
        <v>302</v>
      </c>
    </row>
    <row r="18" spans="1:14" ht="15">
      <c r="A18" s="2" t="s">
        <v>43</v>
      </c>
      <c r="B18" s="1" t="s">
        <v>44</v>
      </c>
      <c r="C18" s="14">
        <v>4666.6899999999996</v>
      </c>
      <c r="E18" s="29">
        <f t="shared" si="0"/>
        <v>4666.6899999999996</v>
      </c>
      <c r="F18" s="29">
        <f t="shared" si="1"/>
        <v>93.333799999999997</v>
      </c>
      <c r="G18" s="29">
        <f t="shared" si="2"/>
        <v>350.00174999999996</v>
      </c>
      <c r="H18" s="29">
        <f>+INGENIERIA!N18</f>
        <v>0</v>
      </c>
      <c r="I18" s="29">
        <f t="shared" si="3"/>
        <v>5110.0255500000003</v>
      </c>
      <c r="J18" s="29">
        <f t="shared" si="4"/>
        <v>817.60408800000005</v>
      </c>
      <c r="K18" s="29">
        <f t="shared" si="5"/>
        <v>5927.6296380000003</v>
      </c>
      <c r="M18" s="60" t="s">
        <v>295</v>
      </c>
      <c r="N18" s="61" t="s">
        <v>303</v>
      </c>
    </row>
    <row r="19" spans="1:14" ht="15">
      <c r="A19" s="2" t="s">
        <v>45</v>
      </c>
      <c r="B19" s="1" t="s">
        <v>46</v>
      </c>
      <c r="C19" s="14">
        <v>6190.13</v>
      </c>
      <c r="E19" s="29">
        <f t="shared" si="0"/>
        <v>6190.13</v>
      </c>
      <c r="F19" s="29">
        <f t="shared" si="1"/>
        <v>123.8026</v>
      </c>
      <c r="G19" s="29">
        <f t="shared" si="2"/>
        <v>464.25975</v>
      </c>
      <c r="H19" s="29">
        <f>+INGENIERIA!N19</f>
        <v>0</v>
      </c>
      <c r="I19" s="29">
        <f t="shared" si="3"/>
        <v>6778.1923500000003</v>
      </c>
      <c r="J19" s="29">
        <f t="shared" si="4"/>
        <v>1084.5107760000001</v>
      </c>
      <c r="K19" s="29">
        <f t="shared" si="5"/>
        <v>7862.7031260000003</v>
      </c>
      <c r="M19" s="60" t="s">
        <v>295</v>
      </c>
      <c r="N19" s="61" t="s">
        <v>304</v>
      </c>
    </row>
    <row r="20" spans="1:14" ht="15">
      <c r="A20" s="2" t="s">
        <v>47</v>
      </c>
      <c r="B20" s="1" t="s">
        <v>48</v>
      </c>
      <c r="C20" s="14">
        <v>1026.69</v>
      </c>
      <c r="E20" s="29">
        <f t="shared" si="0"/>
        <v>1026.69</v>
      </c>
      <c r="F20" s="29">
        <f t="shared" si="1"/>
        <v>20.533800000000003</v>
      </c>
      <c r="G20" s="29">
        <f t="shared" si="2"/>
        <v>77.001750000000001</v>
      </c>
      <c r="H20" s="29">
        <f>+INGENIERIA!N20</f>
        <v>0</v>
      </c>
      <c r="I20" s="29">
        <f t="shared" si="3"/>
        <v>1124.2255499999999</v>
      </c>
      <c r="J20" s="29">
        <f t="shared" si="4"/>
        <v>179.87608799999998</v>
      </c>
      <c r="K20" s="29">
        <f t="shared" si="5"/>
        <v>1304.1016379999999</v>
      </c>
      <c r="M20" s="60" t="s">
        <v>305</v>
      </c>
      <c r="N20" s="61" t="s">
        <v>306</v>
      </c>
    </row>
    <row r="21" spans="1:14" ht="15">
      <c r="A21" s="2" t="s">
        <v>49</v>
      </c>
      <c r="B21" s="1" t="s">
        <v>50</v>
      </c>
      <c r="C21" s="14">
        <v>4666.6899999999996</v>
      </c>
      <c r="E21" s="29">
        <f t="shared" si="0"/>
        <v>4666.6899999999996</v>
      </c>
      <c r="F21" s="29">
        <f t="shared" si="1"/>
        <v>93.333799999999997</v>
      </c>
      <c r="G21" s="29">
        <f t="shared" si="2"/>
        <v>350.00174999999996</v>
      </c>
      <c r="H21" s="29">
        <f>+INGENIERIA!N21</f>
        <v>0</v>
      </c>
      <c r="I21" s="29">
        <f t="shared" si="3"/>
        <v>5110.0255500000003</v>
      </c>
      <c r="J21" s="29">
        <f t="shared" si="4"/>
        <v>817.60408800000005</v>
      </c>
      <c r="K21" s="29">
        <f t="shared" si="5"/>
        <v>5927.6296380000003</v>
      </c>
      <c r="M21" s="60" t="s">
        <v>295</v>
      </c>
      <c r="N21" s="61" t="s">
        <v>307</v>
      </c>
    </row>
    <row r="22" spans="1:14" ht="15">
      <c r="A22" s="2" t="s">
        <v>51</v>
      </c>
      <c r="B22" s="1" t="s">
        <v>52</v>
      </c>
      <c r="C22" s="14">
        <v>1026.69</v>
      </c>
      <c r="E22" s="29">
        <f t="shared" si="0"/>
        <v>1026.69</v>
      </c>
      <c r="F22" s="29">
        <f t="shared" si="1"/>
        <v>20.533800000000003</v>
      </c>
      <c r="G22" s="29">
        <f t="shared" si="2"/>
        <v>77.001750000000001</v>
      </c>
      <c r="H22" s="29">
        <f>+INGENIERIA!N22</f>
        <v>0</v>
      </c>
      <c r="I22" s="29">
        <f t="shared" si="3"/>
        <v>1124.2255499999999</v>
      </c>
      <c r="J22" s="29">
        <f t="shared" si="4"/>
        <v>179.87608799999998</v>
      </c>
      <c r="K22" s="29">
        <f t="shared" si="5"/>
        <v>1304.1016379999999</v>
      </c>
      <c r="M22" s="60" t="s">
        <v>295</v>
      </c>
      <c r="N22" s="61" t="s">
        <v>308</v>
      </c>
    </row>
    <row r="23" spans="1:14" ht="15">
      <c r="A23" s="2" t="s">
        <v>53</v>
      </c>
      <c r="B23" s="1" t="s">
        <v>54</v>
      </c>
      <c r="C23" s="14">
        <v>1026.69</v>
      </c>
      <c r="E23" s="29">
        <f t="shared" si="0"/>
        <v>1026.69</v>
      </c>
      <c r="F23" s="29">
        <f t="shared" si="1"/>
        <v>20.533800000000003</v>
      </c>
      <c r="G23" s="29">
        <f t="shared" si="2"/>
        <v>77.001750000000001</v>
      </c>
      <c r="H23" s="29">
        <f>+INGENIERIA!N23</f>
        <v>0</v>
      </c>
      <c r="I23" s="29">
        <f t="shared" si="3"/>
        <v>1124.2255499999999</v>
      </c>
      <c r="J23" s="29">
        <f t="shared" si="4"/>
        <v>179.87608799999998</v>
      </c>
      <c r="K23" s="29">
        <f t="shared" si="5"/>
        <v>1304.1016379999999</v>
      </c>
      <c r="M23" s="60" t="s">
        <v>305</v>
      </c>
      <c r="N23" s="61" t="s">
        <v>309</v>
      </c>
    </row>
    <row r="24" spans="1:14" ht="15">
      <c r="A24" s="2" t="s">
        <v>55</v>
      </c>
      <c r="B24" s="1" t="s">
        <v>56</v>
      </c>
      <c r="C24" s="14">
        <v>1026.69</v>
      </c>
      <c r="E24" s="29">
        <f t="shared" si="0"/>
        <v>1026.69</v>
      </c>
      <c r="F24" s="29">
        <f t="shared" si="1"/>
        <v>20.533800000000003</v>
      </c>
      <c r="G24" s="29">
        <f t="shared" si="2"/>
        <v>77.001750000000001</v>
      </c>
      <c r="H24" s="29">
        <f>+INGENIERIA!N24</f>
        <v>0</v>
      </c>
      <c r="I24" s="29">
        <f t="shared" si="3"/>
        <v>1124.2255499999999</v>
      </c>
      <c r="J24" s="29">
        <f t="shared" si="4"/>
        <v>179.87608799999998</v>
      </c>
      <c r="K24" s="29">
        <f t="shared" si="5"/>
        <v>1304.1016379999999</v>
      </c>
      <c r="M24" s="60" t="s">
        <v>295</v>
      </c>
      <c r="N24" s="61" t="s">
        <v>310</v>
      </c>
    </row>
    <row r="25" spans="1:14" ht="15">
      <c r="A25" s="2" t="s">
        <v>57</v>
      </c>
      <c r="B25" s="1" t="s">
        <v>58</v>
      </c>
      <c r="C25" s="14">
        <v>1869</v>
      </c>
      <c r="E25" s="29">
        <f t="shared" si="0"/>
        <v>1869</v>
      </c>
      <c r="F25" s="29">
        <f t="shared" si="1"/>
        <v>37.380000000000003</v>
      </c>
      <c r="G25" s="29">
        <f t="shared" si="2"/>
        <v>140.17499999999998</v>
      </c>
      <c r="H25" s="29">
        <f>+INGENIERIA!N25</f>
        <v>0</v>
      </c>
      <c r="I25" s="29">
        <f t="shared" si="3"/>
        <v>2046.5550000000001</v>
      </c>
      <c r="J25" s="29">
        <f t="shared" si="4"/>
        <v>327.44880000000001</v>
      </c>
      <c r="K25" s="29">
        <f t="shared" si="5"/>
        <v>2374.0038</v>
      </c>
      <c r="M25" s="60" t="s">
        <v>311</v>
      </c>
      <c r="N25" s="61" t="s">
        <v>312</v>
      </c>
    </row>
    <row r="26" spans="1:14" ht="15">
      <c r="A26" s="2" t="s">
        <v>59</v>
      </c>
      <c r="B26" s="1" t="s">
        <v>60</v>
      </c>
      <c r="C26" s="14">
        <v>4369</v>
      </c>
      <c r="E26" s="29">
        <f t="shared" si="0"/>
        <v>4369</v>
      </c>
      <c r="F26" s="29">
        <f t="shared" si="1"/>
        <v>87.38</v>
      </c>
      <c r="G26" s="29">
        <f t="shared" si="2"/>
        <v>327.67500000000001</v>
      </c>
      <c r="H26" s="29">
        <f>+INGENIERIA!N26</f>
        <v>0</v>
      </c>
      <c r="I26" s="29">
        <f t="shared" si="3"/>
        <v>4784.0550000000003</v>
      </c>
      <c r="J26" s="29">
        <f t="shared" si="4"/>
        <v>765.44880000000012</v>
      </c>
      <c r="K26" s="29">
        <f t="shared" si="5"/>
        <v>5549.5038000000004</v>
      </c>
      <c r="M26" s="60" t="s">
        <v>311</v>
      </c>
      <c r="N26" s="61" t="s">
        <v>313</v>
      </c>
    </row>
    <row r="27" spans="1:14" ht="15">
      <c r="A27" s="2" t="s">
        <v>61</v>
      </c>
      <c r="B27" s="1" t="s">
        <v>62</v>
      </c>
      <c r="C27" s="14">
        <v>2973.31</v>
      </c>
      <c r="E27" s="29">
        <f t="shared" si="0"/>
        <v>2973.31</v>
      </c>
      <c r="F27" s="29">
        <f t="shared" si="1"/>
        <v>59.466200000000001</v>
      </c>
      <c r="G27" s="29">
        <f t="shared" si="2"/>
        <v>222.99824999999998</v>
      </c>
      <c r="H27" s="29">
        <f>+INGENIERIA!N27</f>
        <v>0</v>
      </c>
      <c r="I27" s="29">
        <f t="shared" si="3"/>
        <v>3255.7744499999999</v>
      </c>
      <c r="J27" s="29">
        <f t="shared" si="4"/>
        <v>520.92391199999997</v>
      </c>
      <c r="K27" s="29">
        <f t="shared" si="5"/>
        <v>3776.6983620000001</v>
      </c>
      <c r="M27" s="60" t="s">
        <v>314</v>
      </c>
      <c r="N27" s="61" t="s">
        <v>315</v>
      </c>
    </row>
    <row r="28" spans="1:14" ht="15">
      <c r="A28" s="2" t="s">
        <v>63</v>
      </c>
      <c r="B28" s="1" t="s">
        <v>64</v>
      </c>
      <c r="C28" s="14">
        <v>2530.7600000000002</v>
      </c>
      <c r="E28" s="29">
        <f t="shared" si="0"/>
        <v>2530.7600000000002</v>
      </c>
      <c r="F28" s="29">
        <f t="shared" si="1"/>
        <v>50.615200000000009</v>
      </c>
      <c r="G28" s="29">
        <f t="shared" si="2"/>
        <v>189.80700000000002</v>
      </c>
      <c r="H28" s="29">
        <f>+INGENIERIA!N28</f>
        <v>0</v>
      </c>
      <c r="I28" s="29">
        <f t="shared" si="3"/>
        <v>2771.1822000000002</v>
      </c>
      <c r="J28" s="29">
        <f t="shared" si="4"/>
        <v>443.38915200000002</v>
      </c>
      <c r="K28" s="29">
        <f t="shared" si="5"/>
        <v>3214.5713520000004</v>
      </c>
      <c r="M28" s="60" t="s">
        <v>297</v>
      </c>
      <c r="N28" s="61" t="s">
        <v>316</v>
      </c>
    </row>
    <row r="29" spans="1:14" ht="15">
      <c r="A29" s="2" t="s">
        <v>65</v>
      </c>
      <c r="B29" s="1" t="s">
        <v>66</v>
      </c>
      <c r="C29" s="14">
        <v>3244.06</v>
      </c>
      <c r="E29" s="29">
        <f t="shared" si="0"/>
        <v>3244.06</v>
      </c>
      <c r="F29" s="29">
        <f t="shared" si="1"/>
        <v>64.881200000000007</v>
      </c>
      <c r="G29" s="29">
        <f t="shared" si="2"/>
        <v>243.30449999999999</v>
      </c>
      <c r="H29" s="29">
        <f>+INGENIERIA!N29</f>
        <v>0</v>
      </c>
      <c r="I29" s="29">
        <f t="shared" si="3"/>
        <v>3552.2456999999999</v>
      </c>
      <c r="J29" s="29">
        <f t="shared" si="4"/>
        <v>568.35931200000005</v>
      </c>
      <c r="K29" s="29">
        <f t="shared" si="5"/>
        <v>4120.605012</v>
      </c>
      <c r="M29" s="60" t="s">
        <v>297</v>
      </c>
      <c r="N29" s="61" t="s">
        <v>317</v>
      </c>
    </row>
    <row r="30" spans="1:14" ht="15">
      <c r="A30" s="2" t="s">
        <v>67</v>
      </c>
      <c r="B30" s="1" t="s">
        <v>68</v>
      </c>
      <c r="C30" s="14">
        <v>9042.49</v>
      </c>
      <c r="E30" s="29">
        <f t="shared" si="0"/>
        <v>9042.49</v>
      </c>
      <c r="F30" s="29">
        <f t="shared" si="1"/>
        <v>180.84979999999999</v>
      </c>
      <c r="G30" s="29">
        <f t="shared" si="2"/>
        <v>678.18674999999996</v>
      </c>
      <c r="H30" s="29">
        <f>+INGENIERIA!N30</f>
        <v>0</v>
      </c>
      <c r="I30" s="29">
        <f t="shared" si="3"/>
        <v>9901.5265500000005</v>
      </c>
      <c r="J30" s="29">
        <f t="shared" si="4"/>
        <v>1584.2442480000002</v>
      </c>
      <c r="K30" s="29">
        <f t="shared" si="5"/>
        <v>11485.770798000001</v>
      </c>
      <c r="M30" s="60" t="s">
        <v>295</v>
      </c>
      <c r="N30" s="61" t="s">
        <v>318</v>
      </c>
    </row>
    <row r="31" spans="1:14" ht="15">
      <c r="A31" s="2" t="s">
        <v>69</v>
      </c>
      <c r="B31" s="1" t="s">
        <v>70</v>
      </c>
      <c r="C31" s="14">
        <v>8829.91</v>
      </c>
      <c r="E31" s="29">
        <f t="shared" si="0"/>
        <v>8829.91</v>
      </c>
      <c r="F31" s="29">
        <f t="shared" si="1"/>
        <v>176.59819999999999</v>
      </c>
      <c r="G31" s="29">
        <f t="shared" si="2"/>
        <v>662.24324999999999</v>
      </c>
      <c r="H31" s="29">
        <f>+INGENIERIA!N31</f>
        <v>0</v>
      </c>
      <c r="I31" s="29">
        <f t="shared" si="3"/>
        <v>9668.7514499999997</v>
      </c>
      <c r="J31" s="29">
        <f t="shared" si="4"/>
        <v>1547.0002320000001</v>
      </c>
      <c r="K31" s="29">
        <f t="shared" si="5"/>
        <v>11215.751682</v>
      </c>
      <c r="M31" s="60" t="s">
        <v>295</v>
      </c>
      <c r="N31" s="61" t="s">
        <v>319</v>
      </c>
    </row>
    <row r="32" spans="1:14" ht="15">
      <c r="A32" s="2" t="s">
        <v>71</v>
      </c>
      <c r="B32" s="1" t="s">
        <v>72</v>
      </c>
      <c r="C32" s="14">
        <v>1026.69</v>
      </c>
      <c r="E32" s="29">
        <f t="shared" si="0"/>
        <v>1026.69</v>
      </c>
      <c r="F32" s="29">
        <f t="shared" si="1"/>
        <v>20.533800000000003</v>
      </c>
      <c r="G32" s="29">
        <f t="shared" si="2"/>
        <v>77.001750000000001</v>
      </c>
      <c r="H32" s="29">
        <f>+INGENIERIA!N32</f>
        <v>0</v>
      </c>
      <c r="I32" s="29">
        <f t="shared" si="3"/>
        <v>1124.2255499999999</v>
      </c>
      <c r="J32" s="29">
        <f t="shared" si="4"/>
        <v>179.87608799999998</v>
      </c>
      <c r="K32" s="29">
        <f t="shared" si="5"/>
        <v>1304.1016379999999</v>
      </c>
      <c r="M32" s="60" t="s">
        <v>295</v>
      </c>
      <c r="N32" s="61" t="s">
        <v>320</v>
      </c>
    </row>
    <row r="33" spans="1:14" ht="15">
      <c r="A33" s="2" t="s">
        <v>73</v>
      </c>
      <c r="B33" s="1" t="s">
        <v>74</v>
      </c>
      <c r="C33" s="14">
        <v>5890.6</v>
      </c>
      <c r="E33" s="29">
        <f t="shared" si="0"/>
        <v>5890.6</v>
      </c>
      <c r="F33" s="29">
        <f t="shared" si="1"/>
        <v>117.81200000000001</v>
      </c>
      <c r="G33" s="29">
        <f t="shared" si="2"/>
        <v>441.79500000000002</v>
      </c>
      <c r="H33" s="29">
        <f>+INGENIERIA!N33</f>
        <v>0</v>
      </c>
      <c r="I33" s="29">
        <f t="shared" si="3"/>
        <v>6450.2070000000003</v>
      </c>
      <c r="J33" s="29">
        <f t="shared" si="4"/>
        <v>1032.0331200000001</v>
      </c>
      <c r="K33" s="29">
        <f t="shared" si="5"/>
        <v>7482.2401200000004</v>
      </c>
      <c r="M33" s="60" t="s">
        <v>295</v>
      </c>
      <c r="N33" s="61" t="s">
        <v>321</v>
      </c>
    </row>
    <row r="34" spans="1:14" ht="15">
      <c r="A34" s="2" t="s">
        <v>75</v>
      </c>
      <c r="B34" s="1" t="s">
        <v>76</v>
      </c>
      <c r="C34" s="14">
        <v>1026.69</v>
      </c>
      <c r="E34" s="29">
        <f t="shared" si="0"/>
        <v>1026.69</v>
      </c>
      <c r="F34" s="29">
        <f t="shared" si="1"/>
        <v>20.533800000000003</v>
      </c>
      <c r="G34" s="29">
        <f t="shared" si="2"/>
        <v>77.001750000000001</v>
      </c>
      <c r="H34" s="29">
        <f>+INGENIERIA!N34</f>
        <v>0</v>
      </c>
      <c r="I34" s="29">
        <f t="shared" si="3"/>
        <v>1124.2255499999999</v>
      </c>
      <c r="J34" s="29">
        <f t="shared" si="4"/>
        <v>179.87608799999998</v>
      </c>
      <c r="K34" s="29">
        <f t="shared" si="5"/>
        <v>1304.1016379999999</v>
      </c>
      <c r="M34" s="60" t="s">
        <v>305</v>
      </c>
      <c r="N34" s="61" t="s">
        <v>322</v>
      </c>
    </row>
    <row r="35" spans="1:14" ht="15">
      <c r="A35" s="2" t="s">
        <v>77</v>
      </c>
      <c r="B35" s="1" t="s">
        <v>78</v>
      </c>
      <c r="C35" s="14">
        <v>2100</v>
      </c>
      <c r="E35" s="29">
        <f t="shared" si="0"/>
        <v>2100</v>
      </c>
      <c r="F35" s="29">
        <f t="shared" si="1"/>
        <v>42</v>
      </c>
      <c r="G35" s="29">
        <f t="shared" si="2"/>
        <v>157.5</v>
      </c>
      <c r="H35" s="29">
        <f>+INGENIERIA!N35</f>
        <v>0</v>
      </c>
      <c r="I35" s="29">
        <f t="shared" si="3"/>
        <v>2299.5</v>
      </c>
      <c r="J35" s="29">
        <f t="shared" si="4"/>
        <v>367.92</v>
      </c>
      <c r="K35" s="29">
        <f t="shared" si="5"/>
        <v>2667.42</v>
      </c>
      <c r="M35" s="60" t="s">
        <v>295</v>
      </c>
      <c r="N35" s="61" t="s">
        <v>323</v>
      </c>
    </row>
    <row r="36" spans="1:14" ht="15">
      <c r="A36" s="2" t="s">
        <v>79</v>
      </c>
      <c r="B36" s="1" t="s">
        <v>80</v>
      </c>
      <c r="C36" s="14">
        <v>1026.69</v>
      </c>
      <c r="E36" s="29">
        <f t="shared" si="0"/>
        <v>1026.69</v>
      </c>
      <c r="F36" s="29">
        <f t="shared" si="1"/>
        <v>20.533800000000003</v>
      </c>
      <c r="G36" s="29">
        <f t="shared" si="2"/>
        <v>77.001750000000001</v>
      </c>
      <c r="H36" s="29">
        <f>+INGENIERIA!N36</f>
        <v>0</v>
      </c>
      <c r="I36" s="29">
        <f t="shared" si="3"/>
        <v>1124.2255499999999</v>
      </c>
      <c r="J36" s="29">
        <f t="shared" si="4"/>
        <v>179.87608799999998</v>
      </c>
      <c r="K36" s="29">
        <f t="shared" si="5"/>
        <v>1304.1016379999999</v>
      </c>
      <c r="M36" s="60" t="s">
        <v>295</v>
      </c>
      <c r="N36" s="61" t="s">
        <v>324</v>
      </c>
    </row>
    <row r="37" spans="1:14" ht="15">
      <c r="A37" s="2" t="s">
        <v>81</v>
      </c>
      <c r="B37" s="1" t="s">
        <v>82</v>
      </c>
      <c r="C37" s="14">
        <v>1916.62</v>
      </c>
      <c r="E37" s="29">
        <f t="shared" si="0"/>
        <v>1916.62</v>
      </c>
      <c r="F37" s="29">
        <f t="shared" si="1"/>
        <v>38.3324</v>
      </c>
      <c r="G37" s="29">
        <f t="shared" si="2"/>
        <v>143.7465</v>
      </c>
      <c r="H37" s="29">
        <f>+INGENIERIA!N37</f>
        <v>0</v>
      </c>
      <c r="I37" s="29">
        <f t="shared" si="3"/>
        <v>2098.6988999999999</v>
      </c>
      <c r="J37" s="29">
        <f t="shared" si="4"/>
        <v>335.79182399999996</v>
      </c>
      <c r="K37" s="29">
        <f t="shared" si="5"/>
        <v>2434.4907239999998</v>
      </c>
      <c r="M37" s="60" t="s">
        <v>325</v>
      </c>
      <c r="N37" s="61" t="s">
        <v>326</v>
      </c>
    </row>
    <row r="38" spans="1:14" ht="15">
      <c r="A38" s="2" t="s">
        <v>83</v>
      </c>
      <c r="B38" s="1" t="s">
        <v>84</v>
      </c>
      <c r="C38" s="14">
        <v>1026.69</v>
      </c>
      <c r="E38" s="29">
        <f t="shared" si="0"/>
        <v>1026.69</v>
      </c>
      <c r="F38" s="29">
        <f t="shared" si="1"/>
        <v>20.533800000000003</v>
      </c>
      <c r="G38" s="29">
        <f t="shared" si="2"/>
        <v>77.001750000000001</v>
      </c>
      <c r="H38" s="29">
        <f>+INGENIERIA!N38</f>
        <v>0</v>
      </c>
      <c r="I38" s="29">
        <f t="shared" si="3"/>
        <v>1124.2255499999999</v>
      </c>
      <c r="J38" s="29">
        <f t="shared" si="4"/>
        <v>179.87608799999998</v>
      </c>
      <c r="K38" s="29">
        <f t="shared" si="5"/>
        <v>1304.1016379999999</v>
      </c>
      <c r="M38" s="60" t="s">
        <v>295</v>
      </c>
      <c r="N38" s="61" t="s">
        <v>327</v>
      </c>
    </row>
    <row r="39" spans="1:14" ht="15">
      <c r="A39" s="2" t="s">
        <v>85</v>
      </c>
      <c r="B39" s="1" t="s">
        <v>86</v>
      </c>
      <c r="C39" s="14">
        <v>8070.53</v>
      </c>
      <c r="E39" s="29">
        <f t="shared" si="0"/>
        <v>8070.53</v>
      </c>
      <c r="F39" s="29">
        <f t="shared" si="1"/>
        <v>161.41059999999999</v>
      </c>
      <c r="G39" s="29">
        <f t="shared" si="2"/>
        <v>605.28974999999991</v>
      </c>
      <c r="H39" s="29">
        <f>+INGENIERIA!N39</f>
        <v>0</v>
      </c>
      <c r="I39" s="29">
        <f t="shared" si="3"/>
        <v>8837.2303499999998</v>
      </c>
      <c r="J39" s="29">
        <f t="shared" si="4"/>
        <v>1413.956856</v>
      </c>
      <c r="K39" s="29">
        <f t="shared" si="5"/>
        <v>10251.187206000001</v>
      </c>
      <c r="M39" s="60" t="s">
        <v>295</v>
      </c>
      <c r="N39" s="61" t="s">
        <v>328</v>
      </c>
    </row>
    <row r="40" spans="1:14" ht="15">
      <c r="A40" s="2" t="s">
        <v>87</v>
      </c>
      <c r="B40" s="1" t="s">
        <v>88</v>
      </c>
      <c r="C40" s="14">
        <v>5761.31</v>
      </c>
      <c r="E40" s="29">
        <f t="shared" si="0"/>
        <v>5761.31</v>
      </c>
      <c r="F40" s="29">
        <f t="shared" si="1"/>
        <v>115.22620000000001</v>
      </c>
      <c r="G40" s="29">
        <f t="shared" si="2"/>
        <v>432.09825000000001</v>
      </c>
      <c r="H40" s="29">
        <f>+INGENIERIA!N40</f>
        <v>0</v>
      </c>
      <c r="I40" s="29">
        <f t="shared" si="3"/>
        <v>6308.6344500000005</v>
      </c>
      <c r="J40" s="29">
        <f t="shared" si="4"/>
        <v>1009.381512</v>
      </c>
      <c r="K40" s="29">
        <f t="shared" si="5"/>
        <v>7318.0159620000004</v>
      </c>
      <c r="M40" s="60" t="s">
        <v>314</v>
      </c>
      <c r="N40" s="61" t="s">
        <v>329</v>
      </c>
    </row>
    <row r="41" spans="1:14" ht="15">
      <c r="A41" s="2" t="s">
        <v>89</v>
      </c>
      <c r="B41" s="1" t="s">
        <v>90</v>
      </c>
      <c r="C41" s="14">
        <v>7100.31</v>
      </c>
      <c r="E41" s="29">
        <f t="shared" si="0"/>
        <v>7100.31</v>
      </c>
      <c r="F41" s="29">
        <f t="shared" si="1"/>
        <v>142.00620000000001</v>
      </c>
      <c r="G41" s="29">
        <f t="shared" si="2"/>
        <v>532.52324999999996</v>
      </c>
      <c r="H41" s="29">
        <f>+INGENIERIA!N41</f>
        <v>0</v>
      </c>
      <c r="I41" s="29">
        <f t="shared" si="3"/>
        <v>7774.8394500000004</v>
      </c>
      <c r="J41" s="29">
        <f t="shared" si="4"/>
        <v>1243.9743120000001</v>
      </c>
      <c r="K41" s="29">
        <f t="shared" si="5"/>
        <v>9018.8137619999998</v>
      </c>
      <c r="M41" s="60" t="s">
        <v>295</v>
      </c>
      <c r="N41" s="61" t="s">
        <v>330</v>
      </c>
    </row>
    <row r="42" spans="1:14" ht="15">
      <c r="A42" s="2" t="s">
        <v>91</v>
      </c>
      <c r="B42" s="1" t="s">
        <v>92</v>
      </c>
      <c r="C42" s="14">
        <v>1026.69</v>
      </c>
      <c r="E42" s="29">
        <f t="shared" si="0"/>
        <v>1026.69</v>
      </c>
      <c r="F42" s="29">
        <f t="shared" si="1"/>
        <v>20.533800000000003</v>
      </c>
      <c r="G42" s="29">
        <f t="shared" si="2"/>
        <v>77.001750000000001</v>
      </c>
      <c r="H42" s="29">
        <f>+INGENIERIA!N42</f>
        <v>0</v>
      </c>
      <c r="I42" s="29">
        <f t="shared" si="3"/>
        <v>1124.2255499999999</v>
      </c>
      <c r="J42" s="29">
        <f t="shared" si="4"/>
        <v>179.87608799999998</v>
      </c>
      <c r="K42" s="29">
        <f t="shared" si="5"/>
        <v>1304.1016379999999</v>
      </c>
      <c r="M42" s="60" t="s">
        <v>305</v>
      </c>
      <c r="N42" s="61" t="s">
        <v>331</v>
      </c>
    </row>
    <row r="43" spans="1:14" ht="15">
      <c r="A43" s="2" t="s">
        <v>93</v>
      </c>
      <c r="B43" s="1" t="s">
        <v>94</v>
      </c>
      <c r="C43" s="14">
        <v>6034.29</v>
      </c>
      <c r="E43" s="29">
        <f t="shared" si="0"/>
        <v>6034.29</v>
      </c>
      <c r="F43" s="29">
        <f t="shared" si="1"/>
        <v>120.6858</v>
      </c>
      <c r="G43" s="29">
        <f t="shared" si="2"/>
        <v>452.57175000000001</v>
      </c>
      <c r="H43" s="29">
        <f>+INGENIERIA!N43</f>
        <v>0</v>
      </c>
      <c r="I43" s="29">
        <f t="shared" si="3"/>
        <v>6607.5475500000002</v>
      </c>
      <c r="J43" s="29">
        <f t="shared" si="4"/>
        <v>1057.2076080000002</v>
      </c>
      <c r="K43" s="29">
        <f t="shared" si="5"/>
        <v>7664.7551579999999</v>
      </c>
      <c r="M43" s="60" t="s">
        <v>295</v>
      </c>
      <c r="N43" s="61" t="s">
        <v>332</v>
      </c>
    </row>
    <row r="44" spans="1:14" ht="15">
      <c r="A44" s="2" t="s">
        <v>95</v>
      </c>
      <c r="B44" s="1" t="s">
        <v>96</v>
      </c>
      <c r="C44" s="14">
        <v>1026.69</v>
      </c>
      <c r="E44" s="29">
        <f t="shared" si="0"/>
        <v>1026.69</v>
      </c>
      <c r="F44" s="29">
        <f t="shared" si="1"/>
        <v>20.533800000000003</v>
      </c>
      <c r="G44" s="29">
        <f t="shared" si="2"/>
        <v>77.001750000000001</v>
      </c>
      <c r="H44" s="29">
        <f>+INGENIERIA!N44</f>
        <v>0</v>
      </c>
      <c r="I44" s="29">
        <f t="shared" si="3"/>
        <v>1124.2255499999999</v>
      </c>
      <c r="J44" s="29">
        <f t="shared" si="4"/>
        <v>179.87608799999998</v>
      </c>
      <c r="K44" s="29">
        <f t="shared" si="5"/>
        <v>1304.1016379999999</v>
      </c>
      <c r="M44" s="60" t="s">
        <v>305</v>
      </c>
      <c r="N44" s="61" t="s">
        <v>333</v>
      </c>
    </row>
    <row r="45" spans="1:14" ht="15">
      <c r="A45" s="2" t="s">
        <v>97</v>
      </c>
      <c r="B45" s="1" t="s">
        <v>98</v>
      </c>
      <c r="C45" s="14">
        <v>1026.69</v>
      </c>
      <c r="E45" s="29">
        <f t="shared" si="0"/>
        <v>1026.69</v>
      </c>
      <c r="F45" s="29">
        <f t="shared" si="1"/>
        <v>20.533800000000003</v>
      </c>
      <c r="G45" s="29">
        <f t="shared" si="2"/>
        <v>77.001750000000001</v>
      </c>
      <c r="H45" s="29">
        <f>+INGENIERIA!N45</f>
        <v>0</v>
      </c>
      <c r="I45" s="29">
        <f t="shared" si="3"/>
        <v>1124.2255499999999</v>
      </c>
      <c r="J45" s="29">
        <f t="shared" si="4"/>
        <v>179.87608799999998</v>
      </c>
      <c r="K45" s="29">
        <f t="shared" si="5"/>
        <v>1304.1016379999999</v>
      </c>
      <c r="M45" s="60" t="s">
        <v>295</v>
      </c>
      <c r="N45" s="61" t="s">
        <v>334</v>
      </c>
    </row>
    <row r="46" spans="1:14" ht="15">
      <c r="A46" s="2" t="s">
        <v>99</v>
      </c>
      <c r="B46" s="1" t="s">
        <v>100</v>
      </c>
      <c r="C46" s="14">
        <v>1026.69</v>
      </c>
      <c r="E46" s="29">
        <f t="shared" si="0"/>
        <v>1026.69</v>
      </c>
      <c r="F46" s="29">
        <f t="shared" si="1"/>
        <v>20.533800000000003</v>
      </c>
      <c r="G46" s="29">
        <f t="shared" si="2"/>
        <v>77.001750000000001</v>
      </c>
      <c r="H46" s="29">
        <f>+INGENIERIA!N46</f>
        <v>0</v>
      </c>
      <c r="I46" s="29">
        <f t="shared" si="3"/>
        <v>1124.2255499999999</v>
      </c>
      <c r="J46" s="29">
        <f t="shared" si="4"/>
        <v>179.87608799999998</v>
      </c>
      <c r="K46" s="29">
        <f t="shared" si="5"/>
        <v>1304.1016379999999</v>
      </c>
      <c r="M46" s="60" t="s">
        <v>295</v>
      </c>
      <c r="N46" s="61" t="s">
        <v>335</v>
      </c>
    </row>
    <row r="47" spans="1:14" ht="15">
      <c r="A47" s="2" t="s">
        <v>101</v>
      </c>
      <c r="B47" s="1" t="s">
        <v>102</v>
      </c>
      <c r="C47" s="14">
        <v>16570.5</v>
      </c>
      <c r="E47" s="29">
        <f t="shared" si="0"/>
        <v>16570.5</v>
      </c>
      <c r="F47" s="29">
        <f t="shared" si="1"/>
        <v>331.41</v>
      </c>
      <c r="G47" s="29">
        <f t="shared" si="2"/>
        <v>1242.7874999999999</v>
      </c>
      <c r="H47" s="29">
        <f>+INGENIERIA!N47</f>
        <v>0</v>
      </c>
      <c r="I47" s="29">
        <f t="shared" si="3"/>
        <v>18144.697499999998</v>
      </c>
      <c r="J47" s="29">
        <f t="shared" si="4"/>
        <v>2903.1515999999997</v>
      </c>
      <c r="K47" s="29">
        <f t="shared" si="5"/>
        <v>21047.849099999999</v>
      </c>
      <c r="M47" s="60" t="s">
        <v>295</v>
      </c>
      <c r="N47" s="61" t="s">
        <v>336</v>
      </c>
    </row>
    <row r="48" spans="1:14" ht="15">
      <c r="A48" s="2" t="s">
        <v>103</v>
      </c>
      <c r="B48" s="1" t="s">
        <v>104</v>
      </c>
      <c r="C48" s="14">
        <v>1026.69</v>
      </c>
      <c r="E48" s="29">
        <f t="shared" si="0"/>
        <v>1026.69</v>
      </c>
      <c r="F48" s="29">
        <f t="shared" si="1"/>
        <v>20.533800000000003</v>
      </c>
      <c r="G48" s="29">
        <f t="shared" si="2"/>
        <v>77.001750000000001</v>
      </c>
      <c r="H48" s="29">
        <f>+INGENIERIA!N48</f>
        <v>0</v>
      </c>
      <c r="I48" s="29">
        <f t="shared" si="3"/>
        <v>1124.2255499999999</v>
      </c>
      <c r="J48" s="29">
        <f t="shared" si="4"/>
        <v>179.87608799999998</v>
      </c>
      <c r="K48" s="29">
        <f t="shared" si="5"/>
        <v>1304.1016379999999</v>
      </c>
      <c r="M48" s="60" t="s">
        <v>295</v>
      </c>
      <c r="N48" s="61" t="s">
        <v>337</v>
      </c>
    </row>
    <row r="49" spans="1:14" ht="15">
      <c r="A49" s="2" t="s">
        <v>105</v>
      </c>
      <c r="B49" s="1" t="s">
        <v>106</v>
      </c>
      <c r="C49" s="14">
        <v>4740.54</v>
      </c>
      <c r="E49" s="29">
        <f t="shared" si="0"/>
        <v>4740.54</v>
      </c>
      <c r="F49" s="29">
        <f t="shared" si="1"/>
        <v>94.8108</v>
      </c>
      <c r="G49" s="29">
        <f t="shared" si="2"/>
        <v>355.54050000000001</v>
      </c>
      <c r="H49" s="29">
        <f>+INGENIERIA!N49</f>
        <v>0</v>
      </c>
      <c r="I49" s="29">
        <f t="shared" si="3"/>
        <v>5190.8913000000002</v>
      </c>
      <c r="J49" s="29">
        <f t="shared" si="4"/>
        <v>830.54260800000009</v>
      </c>
      <c r="K49" s="29">
        <f t="shared" si="5"/>
        <v>6021.433908</v>
      </c>
      <c r="M49" s="60" t="s">
        <v>295</v>
      </c>
      <c r="N49" s="61" t="s">
        <v>338</v>
      </c>
    </row>
    <row r="50" spans="1:14" ht="15">
      <c r="A50" s="2" t="s">
        <v>107</v>
      </c>
      <c r="B50" s="1" t="s">
        <v>108</v>
      </c>
      <c r="C50" s="14">
        <v>2269</v>
      </c>
      <c r="E50" s="29">
        <f t="shared" si="0"/>
        <v>2269</v>
      </c>
      <c r="F50" s="29">
        <f t="shared" si="1"/>
        <v>45.38</v>
      </c>
      <c r="G50" s="29">
        <f t="shared" si="2"/>
        <v>170.17499999999998</v>
      </c>
      <c r="H50" s="29">
        <f>+INGENIERIA!N50</f>
        <v>0</v>
      </c>
      <c r="I50" s="29">
        <f t="shared" si="3"/>
        <v>2484.5550000000003</v>
      </c>
      <c r="J50" s="29">
        <f t="shared" si="4"/>
        <v>397.52880000000005</v>
      </c>
      <c r="K50" s="29">
        <f t="shared" si="5"/>
        <v>2882.0838000000003</v>
      </c>
      <c r="M50" s="60" t="s">
        <v>295</v>
      </c>
      <c r="N50" s="61" t="s">
        <v>339</v>
      </c>
    </row>
    <row r="51" spans="1:14" ht="15">
      <c r="A51" s="2" t="s">
        <v>109</v>
      </c>
      <c r="B51" s="1" t="s">
        <v>110</v>
      </c>
      <c r="C51" s="14">
        <v>12092.36</v>
      </c>
      <c r="E51" s="29">
        <f t="shared" si="0"/>
        <v>12092.36</v>
      </c>
      <c r="F51" s="29">
        <f t="shared" si="1"/>
        <v>241.84720000000002</v>
      </c>
      <c r="G51" s="29">
        <f t="shared" si="2"/>
        <v>906.92700000000002</v>
      </c>
      <c r="H51" s="29">
        <f>+INGENIERIA!N51</f>
        <v>0</v>
      </c>
      <c r="I51" s="29">
        <f t="shared" si="3"/>
        <v>13241.1342</v>
      </c>
      <c r="J51" s="29">
        <f t="shared" si="4"/>
        <v>2118.5814720000003</v>
      </c>
      <c r="K51" s="29">
        <f t="shared" si="5"/>
        <v>15359.715672</v>
      </c>
      <c r="M51" s="60" t="s">
        <v>295</v>
      </c>
      <c r="N51" s="61" t="s">
        <v>340</v>
      </c>
    </row>
    <row r="52" spans="1:14" ht="15">
      <c r="A52" s="2" t="s">
        <v>111</v>
      </c>
      <c r="B52" s="1" t="s">
        <v>112</v>
      </c>
      <c r="C52" s="14">
        <v>1026.69</v>
      </c>
      <c r="E52" s="29">
        <f t="shared" si="0"/>
        <v>1026.69</v>
      </c>
      <c r="F52" s="29">
        <f t="shared" si="1"/>
        <v>20.533800000000003</v>
      </c>
      <c r="G52" s="29">
        <f t="shared" si="2"/>
        <v>77.001750000000001</v>
      </c>
      <c r="H52" s="29">
        <f>+INGENIERIA!N52</f>
        <v>0</v>
      </c>
      <c r="I52" s="29">
        <f t="shared" si="3"/>
        <v>1124.2255499999999</v>
      </c>
      <c r="J52" s="29">
        <f t="shared" si="4"/>
        <v>179.87608799999998</v>
      </c>
      <c r="K52" s="29">
        <f t="shared" si="5"/>
        <v>1304.1016379999999</v>
      </c>
      <c r="M52" s="60" t="s">
        <v>305</v>
      </c>
      <c r="N52" s="61" t="s">
        <v>341</v>
      </c>
    </row>
    <row r="53" spans="1:14" ht="15">
      <c r="A53" s="2" t="s">
        <v>113</v>
      </c>
      <c r="B53" s="1" t="s">
        <v>114</v>
      </c>
      <c r="C53" s="14">
        <v>1026.69</v>
      </c>
      <c r="E53" s="29">
        <f t="shared" si="0"/>
        <v>1026.69</v>
      </c>
      <c r="F53" s="29">
        <f t="shared" si="1"/>
        <v>20.533800000000003</v>
      </c>
      <c r="G53" s="29">
        <f t="shared" si="2"/>
        <v>77.001750000000001</v>
      </c>
      <c r="H53" s="29">
        <f>+INGENIERIA!N53</f>
        <v>0</v>
      </c>
      <c r="I53" s="29">
        <f t="shared" si="3"/>
        <v>1124.2255499999999</v>
      </c>
      <c r="J53" s="29">
        <f t="shared" si="4"/>
        <v>179.87608799999998</v>
      </c>
      <c r="K53" s="29">
        <f t="shared" si="5"/>
        <v>1304.1016379999999</v>
      </c>
      <c r="M53" s="60" t="s">
        <v>295</v>
      </c>
      <c r="N53" s="61" t="s">
        <v>342</v>
      </c>
    </row>
    <row r="54" spans="1:14" ht="15">
      <c r="A54" s="2" t="s">
        <v>115</v>
      </c>
      <c r="B54" s="1" t="s">
        <v>116</v>
      </c>
      <c r="C54" s="14">
        <v>1334.5</v>
      </c>
      <c r="E54" s="29">
        <f t="shared" si="0"/>
        <v>1334.5</v>
      </c>
      <c r="F54" s="29">
        <f t="shared" si="1"/>
        <v>26.69</v>
      </c>
      <c r="G54" s="29">
        <f t="shared" si="2"/>
        <v>100.08749999999999</v>
      </c>
      <c r="H54" s="29">
        <f>+INGENIERIA!N54</f>
        <v>0</v>
      </c>
      <c r="I54" s="29">
        <f t="shared" si="3"/>
        <v>1461.2775000000001</v>
      </c>
      <c r="J54" s="29">
        <f t="shared" si="4"/>
        <v>233.80440000000002</v>
      </c>
      <c r="K54" s="29">
        <f t="shared" si="5"/>
        <v>1695.0819000000001</v>
      </c>
      <c r="M54" s="60" t="s">
        <v>325</v>
      </c>
      <c r="N54" s="61" t="s">
        <v>343</v>
      </c>
    </row>
    <row r="55" spans="1:14" ht="15">
      <c r="A55" s="2" t="s">
        <v>117</v>
      </c>
      <c r="B55" s="1" t="s">
        <v>118</v>
      </c>
      <c r="C55" s="14">
        <v>1026.69</v>
      </c>
      <c r="E55" s="29">
        <f t="shared" si="0"/>
        <v>1026.69</v>
      </c>
      <c r="F55" s="29">
        <f t="shared" si="1"/>
        <v>20.533800000000003</v>
      </c>
      <c r="G55" s="29">
        <f t="shared" si="2"/>
        <v>77.001750000000001</v>
      </c>
      <c r="H55" s="29">
        <f>+INGENIERIA!N55</f>
        <v>0</v>
      </c>
      <c r="I55" s="29">
        <f t="shared" si="3"/>
        <v>1124.2255499999999</v>
      </c>
      <c r="J55" s="29">
        <f t="shared" si="4"/>
        <v>179.87608799999998</v>
      </c>
      <c r="K55" s="29">
        <f t="shared" si="5"/>
        <v>1304.1016379999999</v>
      </c>
      <c r="M55" s="60" t="s">
        <v>295</v>
      </c>
      <c r="N55" s="61" t="s">
        <v>344</v>
      </c>
    </row>
    <row r="56" spans="1:14" ht="15">
      <c r="A56" s="2" t="s">
        <v>119</v>
      </c>
      <c r="B56" s="1" t="s">
        <v>120</v>
      </c>
      <c r="C56" s="14">
        <v>3123.39</v>
      </c>
      <c r="E56" s="29">
        <f t="shared" si="0"/>
        <v>3123.39</v>
      </c>
      <c r="F56" s="29">
        <f t="shared" si="1"/>
        <v>62.467799999999997</v>
      </c>
      <c r="G56" s="29">
        <f t="shared" si="2"/>
        <v>234.25424999999998</v>
      </c>
      <c r="H56" s="29">
        <f>+INGENIERIA!N56</f>
        <v>0</v>
      </c>
      <c r="I56" s="29">
        <f t="shared" si="3"/>
        <v>3420.1120499999997</v>
      </c>
      <c r="J56" s="29">
        <f t="shared" si="4"/>
        <v>547.21792799999992</v>
      </c>
      <c r="K56" s="29">
        <f t="shared" si="5"/>
        <v>3967.3299779999998</v>
      </c>
      <c r="M56" s="60" t="s">
        <v>297</v>
      </c>
      <c r="N56" s="61" t="s">
        <v>345</v>
      </c>
    </row>
    <row r="57" spans="1:14" ht="15">
      <c r="A57" s="2" t="s">
        <v>121</v>
      </c>
      <c r="B57" s="1" t="s">
        <v>122</v>
      </c>
      <c r="C57" s="14">
        <v>1025.99</v>
      </c>
      <c r="E57" s="29">
        <f t="shared" si="0"/>
        <v>1025.99</v>
      </c>
      <c r="F57" s="29">
        <f t="shared" si="1"/>
        <v>20.5198</v>
      </c>
      <c r="G57" s="29">
        <f t="shared" si="2"/>
        <v>76.949249999999992</v>
      </c>
      <c r="H57" s="29">
        <f>+INGENIERIA!N57</f>
        <v>0</v>
      </c>
      <c r="I57" s="29">
        <f t="shared" si="3"/>
        <v>1123.4590499999999</v>
      </c>
      <c r="J57" s="29">
        <f t="shared" si="4"/>
        <v>179.75344799999999</v>
      </c>
      <c r="K57" s="29">
        <f t="shared" si="5"/>
        <v>1303.2124979999999</v>
      </c>
      <c r="M57" s="60" t="s">
        <v>305</v>
      </c>
      <c r="N57" s="61" t="s">
        <v>346</v>
      </c>
    </row>
    <row r="58" spans="1:14" ht="15">
      <c r="A58" s="2" t="s">
        <v>123</v>
      </c>
      <c r="B58" s="1" t="s">
        <v>124</v>
      </c>
      <c r="C58" s="14">
        <v>2121.84</v>
      </c>
      <c r="E58" s="29">
        <f t="shared" si="0"/>
        <v>2121.84</v>
      </c>
      <c r="F58" s="29">
        <f t="shared" si="1"/>
        <v>42.436800000000005</v>
      </c>
      <c r="G58" s="29">
        <f t="shared" si="2"/>
        <v>159.13800000000001</v>
      </c>
      <c r="H58" s="29">
        <f>+INGENIERIA!N58</f>
        <v>0</v>
      </c>
      <c r="I58" s="29">
        <f t="shared" si="3"/>
        <v>2323.4148</v>
      </c>
      <c r="J58" s="29">
        <f t="shared" si="4"/>
        <v>371.74636800000002</v>
      </c>
      <c r="K58" s="29">
        <f t="shared" si="5"/>
        <v>2695.1611680000001</v>
      </c>
      <c r="M58" s="60" t="s">
        <v>295</v>
      </c>
      <c r="N58" s="61" t="s">
        <v>347</v>
      </c>
    </row>
    <row r="59" spans="1:14" ht="15">
      <c r="A59" s="2" t="s">
        <v>125</v>
      </c>
      <c r="B59" s="1" t="s">
        <v>126</v>
      </c>
      <c r="C59" s="14">
        <v>11383.05</v>
      </c>
      <c r="E59" s="29">
        <f t="shared" si="0"/>
        <v>11383.05</v>
      </c>
      <c r="F59" s="29">
        <f t="shared" si="1"/>
        <v>227.661</v>
      </c>
      <c r="G59" s="29">
        <f t="shared" si="2"/>
        <v>853.72874999999988</v>
      </c>
      <c r="H59" s="29">
        <f>+INGENIERIA!N59</f>
        <v>0</v>
      </c>
      <c r="I59" s="29">
        <f t="shared" si="3"/>
        <v>12464.43975</v>
      </c>
      <c r="J59" s="29">
        <f t="shared" si="4"/>
        <v>1994.3103599999999</v>
      </c>
      <c r="K59" s="29">
        <f t="shared" si="5"/>
        <v>14458.750109999999</v>
      </c>
      <c r="M59" s="60" t="s">
        <v>295</v>
      </c>
      <c r="N59" s="61" t="s">
        <v>348</v>
      </c>
    </row>
    <row r="60" spans="1:14" ht="15">
      <c r="A60" s="2" t="s">
        <v>127</v>
      </c>
      <c r="B60" s="1" t="s">
        <v>128</v>
      </c>
      <c r="C60" s="14">
        <v>2055.86</v>
      </c>
      <c r="E60" s="29">
        <f t="shared" si="0"/>
        <v>2055.86</v>
      </c>
      <c r="F60" s="29">
        <f t="shared" si="1"/>
        <v>41.117200000000004</v>
      </c>
      <c r="G60" s="29">
        <f t="shared" si="2"/>
        <v>154.18950000000001</v>
      </c>
      <c r="H60" s="29">
        <f>+INGENIERIA!N60</f>
        <v>0</v>
      </c>
      <c r="I60" s="29">
        <f t="shared" si="3"/>
        <v>2251.1667000000002</v>
      </c>
      <c r="J60" s="29">
        <f t="shared" si="4"/>
        <v>360.18667200000004</v>
      </c>
      <c r="K60" s="29">
        <f t="shared" si="5"/>
        <v>2611.3533720000005</v>
      </c>
      <c r="M60" s="60" t="s">
        <v>295</v>
      </c>
      <c r="N60" s="61" t="s">
        <v>349</v>
      </c>
    </row>
    <row r="61" spans="1:14" ht="15">
      <c r="A61" s="2" t="s">
        <v>129</v>
      </c>
      <c r="B61" s="1" t="s">
        <v>130</v>
      </c>
      <c r="C61" s="14">
        <v>2269</v>
      </c>
      <c r="E61" s="29">
        <f t="shared" si="0"/>
        <v>2269</v>
      </c>
      <c r="F61" s="29">
        <f t="shared" si="1"/>
        <v>45.38</v>
      </c>
      <c r="G61" s="29">
        <f t="shared" si="2"/>
        <v>170.17499999999998</v>
      </c>
      <c r="H61" s="29">
        <f>+INGENIERIA!N61</f>
        <v>0</v>
      </c>
      <c r="I61" s="29">
        <f t="shared" si="3"/>
        <v>2484.5550000000003</v>
      </c>
      <c r="J61" s="29">
        <f t="shared" si="4"/>
        <v>397.52880000000005</v>
      </c>
      <c r="K61" s="29">
        <f t="shared" si="5"/>
        <v>2882.0838000000003</v>
      </c>
      <c r="M61" s="60" t="s">
        <v>297</v>
      </c>
      <c r="N61" s="61" t="s">
        <v>350</v>
      </c>
    </row>
    <row r="62" spans="1:14" ht="15">
      <c r="A62" s="2" t="s">
        <v>131</v>
      </c>
      <c r="B62" s="1" t="s">
        <v>132</v>
      </c>
      <c r="C62" s="14">
        <v>2236.88</v>
      </c>
      <c r="E62" s="29">
        <f t="shared" si="0"/>
        <v>2236.88</v>
      </c>
      <c r="F62" s="29">
        <f t="shared" si="1"/>
        <v>44.7376</v>
      </c>
      <c r="G62" s="29">
        <f t="shared" si="2"/>
        <v>167.76599999999999</v>
      </c>
      <c r="H62" s="29">
        <f>+INGENIERIA!N62</f>
        <v>0</v>
      </c>
      <c r="I62" s="29">
        <f t="shared" si="3"/>
        <v>2449.3836000000001</v>
      </c>
      <c r="J62" s="29">
        <f t="shared" si="4"/>
        <v>391.90137600000003</v>
      </c>
      <c r="K62" s="29">
        <f t="shared" si="5"/>
        <v>2841.2849759999999</v>
      </c>
      <c r="M62" s="60" t="s">
        <v>297</v>
      </c>
      <c r="N62" s="61" t="s">
        <v>351</v>
      </c>
    </row>
    <row r="63" spans="1:14" ht="15">
      <c r="A63" s="2" t="s">
        <v>133</v>
      </c>
      <c r="B63" s="1" t="s">
        <v>134</v>
      </c>
      <c r="C63" s="14">
        <v>3691.72</v>
      </c>
      <c r="E63" s="29">
        <f t="shared" si="0"/>
        <v>3691.72</v>
      </c>
      <c r="F63" s="29">
        <f t="shared" si="1"/>
        <v>73.834400000000002</v>
      </c>
      <c r="G63" s="29">
        <f t="shared" si="2"/>
        <v>276.87899999999996</v>
      </c>
      <c r="H63" s="29">
        <f>+INGENIERIA!N63</f>
        <v>0</v>
      </c>
      <c r="I63" s="29">
        <f t="shared" si="3"/>
        <v>4042.4333999999999</v>
      </c>
      <c r="J63" s="29">
        <f t="shared" si="4"/>
        <v>646.78934400000003</v>
      </c>
      <c r="K63" s="29">
        <f t="shared" si="5"/>
        <v>4689.2227439999997</v>
      </c>
      <c r="M63" s="60" t="s">
        <v>297</v>
      </c>
      <c r="N63" s="61" t="s">
        <v>352</v>
      </c>
    </row>
    <row r="64" spans="1:14" ht="15">
      <c r="A64" s="2" t="s">
        <v>135</v>
      </c>
      <c r="B64" s="1" t="s">
        <v>136</v>
      </c>
      <c r="C64" s="14">
        <v>1026.69</v>
      </c>
      <c r="E64" s="29">
        <f t="shared" si="0"/>
        <v>1026.69</v>
      </c>
      <c r="F64" s="29">
        <f t="shared" si="1"/>
        <v>20.533800000000003</v>
      </c>
      <c r="G64" s="29">
        <f t="shared" si="2"/>
        <v>77.001750000000001</v>
      </c>
      <c r="H64" s="29">
        <f>+INGENIERIA!N64</f>
        <v>0</v>
      </c>
      <c r="I64" s="29">
        <f t="shared" si="3"/>
        <v>1124.2255499999999</v>
      </c>
      <c r="J64" s="29">
        <f t="shared" si="4"/>
        <v>179.87608799999998</v>
      </c>
      <c r="K64" s="29">
        <f t="shared" si="5"/>
        <v>1304.1016379999999</v>
      </c>
      <c r="M64" s="60" t="s">
        <v>295</v>
      </c>
      <c r="N64" s="61" t="s">
        <v>353</v>
      </c>
    </row>
    <row r="65" spans="1:14" ht="15">
      <c r="A65" s="2" t="s">
        <v>137</v>
      </c>
      <c r="B65" s="1" t="s">
        <v>138</v>
      </c>
      <c r="C65" s="14">
        <v>5143.96</v>
      </c>
      <c r="E65" s="29">
        <f t="shared" si="0"/>
        <v>5143.96</v>
      </c>
      <c r="F65" s="29">
        <f t="shared" si="1"/>
        <v>102.8792</v>
      </c>
      <c r="G65" s="29">
        <f t="shared" si="2"/>
        <v>385.79699999999997</v>
      </c>
      <c r="H65" s="29">
        <f>+INGENIERIA!N65</f>
        <v>0</v>
      </c>
      <c r="I65" s="29">
        <f t="shared" si="3"/>
        <v>5632.6361999999999</v>
      </c>
      <c r="J65" s="29">
        <f t="shared" si="4"/>
        <v>901.22179200000005</v>
      </c>
      <c r="K65" s="29">
        <f t="shared" si="5"/>
        <v>6533.8579920000002</v>
      </c>
      <c r="M65" s="60" t="s">
        <v>314</v>
      </c>
      <c r="N65" s="61" t="s">
        <v>354</v>
      </c>
    </row>
    <row r="66" spans="1:14" ht="15">
      <c r="A66" s="2" t="s">
        <v>139</v>
      </c>
      <c r="B66" s="1" t="s">
        <v>140</v>
      </c>
      <c r="C66" s="14">
        <v>2319</v>
      </c>
      <c r="E66" s="29">
        <f t="shared" si="0"/>
        <v>2319</v>
      </c>
      <c r="F66" s="29">
        <f t="shared" si="1"/>
        <v>46.38</v>
      </c>
      <c r="G66" s="29">
        <f t="shared" si="2"/>
        <v>173.92499999999998</v>
      </c>
      <c r="H66" s="29">
        <f>+INGENIERIA!N66</f>
        <v>0</v>
      </c>
      <c r="I66" s="29">
        <f t="shared" si="3"/>
        <v>2539.3050000000003</v>
      </c>
      <c r="J66" s="29">
        <f t="shared" si="4"/>
        <v>406.28880000000004</v>
      </c>
      <c r="K66" s="29">
        <f t="shared" si="5"/>
        <v>2945.5938000000006</v>
      </c>
      <c r="M66" s="60" t="s">
        <v>325</v>
      </c>
      <c r="N66" s="61" t="s">
        <v>355</v>
      </c>
    </row>
    <row r="67" spans="1:14" ht="15">
      <c r="A67" s="2" t="s">
        <v>141</v>
      </c>
      <c r="B67" s="1" t="s">
        <v>142</v>
      </c>
      <c r="C67" s="14">
        <v>5781.39</v>
      </c>
      <c r="E67" s="29">
        <f t="shared" si="0"/>
        <v>5781.39</v>
      </c>
      <c r="F67" s="29">
        <f t="shared" si="1"/>
        <v>115.62780000000001</v>
      </c>
      <c r="G67" s="29">
        <f t="shared" si="2"/>
        <v>433.60425000000004</v>
      </c>
      <c r="H67" s="29">
        <f>+INGENIERIA!N67</f>
        <v>0</v>
      </c>
      <c r="I67" s="29">
        <f t="shared" si="3"/>
        <v>6330.6220500000009</v>
      </c>
      <c r="J67" s="29">
        <f t="shared" si="4"/>
        <v>1012.8995280000001</v>
      </c>
      <c r="K67" s="29">
        <f t="shared" si="5"/>
        <v>7343.5215780000008</v>
      </c>
      <c r="M67" s="60" t="s">
        <v>295</v>
      </c>
      <c r="N67" s="61" t="s">
        <v>356</v>
      </c>
    </row>
    <row r="68" spans="1:14" ht="15">
      <c r="A68" s="2" t="s">
        <v>143</v>
      </c>
      <c r="B68" s="1" t="s">
        <v>144</v>
      </c>
      <c r="C68" s="14">
        <v>133.33000000000001</v>
      </c>
      <c r="E68" s="29">
        <f t="shared" si="0"/>
        <v>133.33000000000001</v>
      </c>
      <c r="F68" s="29">
        <f t="shared" si="1"/>
        <v>2.6666000000000003</v>
      </c>
      <c r="G68" s="29">
        <f t="shared" si="2"/>
        <v>9.9997500000000006</v>
      </c>
      <c r="H68" s="29">
        <f>+INGENIERIA!N68</f>
        <v>0</v>
      </c>
      <c r="I68" s="29">
        <f t="shared" si="3"/>
        <v>145.99635000000001</v>
      </c>
      <c r="J68" s="29">
        <f t="shared" si="4"/>
        <v>23.359416000000003</v>
      </c>
      <c r="K68" s="29">
        <f t="shared" si="5"/>
        <v>169.35576600000002</v>
      </c>
      <c r="M68" s="60" t="s">
        <v>314</v>
      </c>
      <c r="N68" s="62" t="s">
        <v>357</v>
      </c>
    </row>
    <row r="69" spans="1:14" ht="15">
      <c r="A69" s="2" t="s">
        <v>145</v>
      </c>
      <c r="B69" s="1" t="s">
        <v>146</v>
      </c>
      <c r="C69" s="14">
        <v>1026.69</v>
      </c>
      <c r="E69" s="29">
        <f t="shared" si="0"/>
        <v>1026.69</v>
      </c>
      <c r="F69" s="29">
        <f t="shared" si="1"/>
        <v>20.533800000000003</v>
      </c>
      <c r="G69" s="29">
        <f t="shared" si="2"/>
        <v>77.001750000000001</v>
      </c>
      <c r="H69" s="29">
        <f>+INGENIERIA!N69</f>
        <v>0</v>
      </c>
      <c r="I69" s="29">
        <f t="shared" si="3"/>
        <v>1124.2255499999999</v>
      </c>
      <c r="J69" s="29">
        <f t="shared" si="4"/>
        <v>179.87608799999998</v>
      </c>
      <c r="K69" s="29">
        <f t="shared" si="5"/>
        <v>1304.1016379999999</v>
      </c>
      <c r="M69" s="60" t="s">
        <v>295</v>
      </c>
      <c r="N69" s="61" t="s">
        <v>358</v>
      </c>
    </row>
    <row r="70" spans="1:14" ht="15">
      <c r="A70" s="2" t="s">
        <v>147</v>
      </c>
      <c r="B70" s="1" t="s">
        <v>148</v>
      </c>
      <c r="C70" s="14">
        <v>4666.6899999999996</v>
      </c>
      <c r="E70" s="29">
        <f t="shared" si="0"/>
        <v>4666.6899999999996</v>
      </c>
      <c r="F70" s="29">
        <f t="shared" si="1"/>
        <v>93.333799999999997</v>
      </c>
      <c r="G70" s="29">
        <f t="shared" si="2"/>
        <v>350.00174999999996</v>
      </c>
      <c r="H70" s="29">
        <f>+INGENIERIA!N70</f>
        <v>0</v>
      </c>
      <c r="I70" s="29">
        <f t="shared" si="3"/>
        <v>5110.0255500000003</v>
      </c>
      <c r="J70" s="29">
        <f t="shared" si="4"/>
        <v>817.60408800000005</v>
      </c>
      <c r="K70" s="29">
        <f t="shared" si="5"/>
        <v>5927.6296380000003</v>
      </c>
      <c r="M70" s="60" t="s">
        <v>305</v>
      </c>
      <c r="N70" s="61" t="s">
        <v>359</v>
      </c>
    </row>
    <row r="71" spans="1:14" ht="15">
      <c r="A71" s="2" t="s">
        <v>149</v>
      </c>
      <c r="B71" s="1" t="s">
        <v>150</v>
      </c>
      <c r="C71" s="14">
        <v>293.33999999999997</v>
      </c>
      <c r="E71" s="29">
        <f t="shared" si="0"/>
        <v>293.33999999999997</v>
      </c>
      <c r="F71" s="29">
        <f t="shared" si="1"/>
        <v>5.8667999999999996</v>
      </c>
      <c r="G71" s="29">
        <f t="shared" si="2"/>
        <v>22.000499999999999</v>
      </c>
      <c r="H71" s="29">
        <f>+INGENIERIA!N71</f>
        <v>0</v>
      </c>
      <c r="I71" s="29">
        <f t="shared" si="3"/>
        <v>321.20729999999998</v>
      </c>
      <c r="J71" s="29">
        <f t="shared" si="4"/>
        <v>51.393167999999996</v>
      </c>
      <c r="K71" s="29">
        <f t="shared" si="5"/>
        <v>372.60046799999998</v>
      </c>
      <c r="M71" s="63" t="s">
        <v>295</v>
      </c>
      <c r="N71" s="63" t="s">
        <v>360</v>
      </c>
    </row>
    <row r="72" spans="1:14" ht="15">
      <c r="A72" s="2" t="s">
        <v>151</v>
      </c>
      <c r="B72" s="1" t="s">
        <v>152</v>
      </c>
      <c r="C72" s="14">
        <v>6212.37</v>
      </c>
      <c r="E72" s="29">
        <f t="shared" si="0"/>
        <v>6212.37</v>
      </c>
      <c r="F72" s="29">
        <f t="shared" si="1"/>
        <v>124.2474</v>
      </c>
      <c r="G72" s="29">
        <f t="shared" si="2"/>
        <v>465.92774999999995</v>
      </c>
      <c r="H72" s="29">
        <f>+INGENIERIA!N72</f>
        <v>0</v>
      </c>
      <c r="I72" s="29">
        <f t="shared" si="3"/>
        <v>6802.5451499999999</v>
      </c>
      <c r="J72" s="29">
        <f t="shared" si="4"/>
        <v>1088.407224</v>
      </c>
      <c r="K72" s="29">
        <f t="shared" si="5"/>
        <v>7890.9523740000004</v>
      </c>
      <c r="M72" s="60" t="s">
        <v>295</v>
      </c>
      <c r="N72" s="61" t="s">
        <v>361</v>
      </c>
    </row>
    <row r="73" spans="1:14" ht="15">
      <c r="A73" s="2" t="s">
        <v>153</v>
      </c>
      <c r="B73" s="1" t="s">
        <v>154</v>
      </c>
      <c r="C73" s="14">
        <v>1283.31</v>
      </c>
      <c r="E73" s="29">
        <f t="shared" si="0"/>
        <v>1283.31</v>
      </c>
      <c r="F73" s="29">
        <f t="shared" si="1"/>
        <v>25.6662</v>
      </c>
      <c r="G73" s="29">
        <f t="shared" si="2"/>
        <v>96.248249999999999</v>
      </c>
      <c r="H73" s="29">
        <f>+INGENIERIA!N73</f>
        <v>0</v>
      </c>
      <c r="I73" s="29">
        <f t="shared" si="3"/>
        <v>1405.2244499999999</v>
      </c>
      <c r="J73" s="29">
        <f t="shared" si="4"/>
        <v>224.83591200000001</v>
      </c>
      <c r="K73" s="29">
        <f t="shared" si="5"/>
        <v>1630.0603619999999</v>
      </c>
      <c r="M73" s="60" t="s">
        <v>295</v>
      </c>
      <c r="N73" s="61" t="s">
        <v>362</v>
      </c>
    </row>
    <row r="74" spans="1:14" ht="15">
      <c r="A74" s="2" t="s">
        <v>155</v>
      </c>
      <c r="B74" s="1" t="s">
        <v>156</v>
      </c>
      <c r="C74" s="14">
        <v>4383.3100000000004</v>
      </c>
      <c r="E74" s="29">
        <f t="shared" si="0"/>
        <v>4383.3100000000004</v>
      </c>
      <c r="F74" s="29">
        <f t="shared" si="1"/>
        <v>87.666200000000003</v>
      </c>
      <c r="G74" s="29">
        <f t="shared" si="2"/>
        <v>328.74825000000004</v>
      </c>
      <c r="H74" s="29">
        <f>+INGENIERIA!N74</f>
        <v>0</v>
      </c>
      <c r="I74" s="29">
        <f t="shared" si="3"/>
        <v>4799.7244499999997</v>
      </c>
      <c r="J74" s="29">
        <f t="shared" si="4"/>
        <v>767.95591200000001</v>
      </c>
      <c r="K74" s="29">
        <f t="shared" si="5"/>
        <v>5567.6803620000001</v>
      </c>
      <c r="M74" s="60" t="s">
        <v>314</v>
      </c>
      <c r="N74" s="61" t="s">
        <v>363</v>
      </c>
    </row>
    <row r="75" spans="1:14" ht="15">
      <c r="A75" s="2" t="s">
        <v>157</v>
      </c>
      <c r="B75" s="1" t="s">
        <v>158</v>
      </c>
      <c r="C75" s="14">
        <v>2759.43</v>
      </c>
      <c r="E75" s="29">
        <f t="shared" si="0"/>
        <v>2759.43</v>
      </c>
      <c r="F75" s="29">
        <f t="shared" si="1"/>
        <v>55.188600000000001</v>
      </c>
      <c r="G75" s="29">
        <f t="shared" si="2"/>
        <v>206.95724999999999</v>
      </c>
      <c r="H75" s="29">
        <f>+INGENIERIA!N75</f>
        <v>0</v>
      </c>
      <c r="I75" s="29">
        <f t="shared" si="3"/>
        <v>3021.5758499999997</v>
      </c>
      <c r="J75" s="29">
        <f t="shared" si="4"/>
        <v>483.45213599999994</v>
      </c>
      <c r="K75" s="29">
        <f t="shared" si="5"/>
        <v>3505.0279859999996</v>
      </c>
      <c r="M75" s="60" t="s">
        <v>297</v>
      </c>
      <c r="N75" s="61" t="s">
        <v>364</v>
      </c>
    </row>
    <row r="76" spans="1:14" ht="15">
      <c r="A76" s="2" t="s">
        <v>159</v>
      </c>
      <c r="B76" s="1" t="s">
        <v>160</v>
      </c>
      <c r="C76" s="14">
        <v>1026.69</v>
      </c>
      <c r="E76" s="29">
        <f t="shared" si="0"/>
        <v>1026.69</v>
      </c>
      <c r="F76" s="29">
        <f t="shared" si="1"/>
        <v>20.533800000000003</v>
      </c>
      <c r="G76" s="29">
        <f t="shared" si="2"/>
        <v>77.001750000000001</v>
      </c>
      <c r="H76" s="29">
        <f>+INGENIERIA!N76</f>
        <v>0</v>
      </c>
      <c r="I76" s="29">
        <f t="shared" si="3"/>
        <v>1124.2255499999999</v>
      </c>
      <c r="J76" s="29">
        <f t="shared" si="4"/>
        <v>179.87608799999998</v>
      </c>
      <c r="K76" s="29">
        <f t="shared" si="5"/>
        <v>1304.1016379999999</v>
      </c>
      <c r="M76" s="60" t="s">
        <v>295</v>
      </c>
      <c r="N76" s="61" t="s">
        <v>365</v>
      </c>
    </row>
    <row r="77" spans="1:14" s="7" customFormat="1">
      <c r="A77" s="17" t="s">
        <v>161</v>
      </c>
      <c r="C77" s="7" t="s">
        <v>162</v>
      </c>
      <c r="E77" s="27" t="s">
        <v>162</v>
      </c>
      <c r="F77" s="27" t="s">
        <v>162</v>
      </c>
      <c r="G77" s="27" t="s">
        <v>162</v>
      </c>
      <c r="H77" s="27" t="s">
        <v>162</v>
      </c>
      <c r="I77" s="27" t="s">
        <v>162</v>
      </c>
      <c r="J77" s="27" t="s">
        <v>162</v>
      </c>
      <c r="K77" s="27" t="s">
        <v>162</v>
      </c>
    </row>
    <row r="78" spans="1:14">
      <c r="C78" s="19">
        <v>225880.75</v>
      </c>
      <c r="E78" s="30">
        <f>SUM(E12:E76)</f>
        <v>225880.75000000003</v>
      </c>
      <c r="F78" s="30">
        <f t="shared" ref="F78:K78" si="6">SUM(F12:F76)</f>
        <v>4517.6150000000016</v>
      </c>
      <c r="G78" s="30">
        <f t="shared" si="6"/>
        <v>16941.056249999994</v>
      </c>
      <c r="H78" s="30">
        <f t="shared" si="6"/>
        <v>0</v>
      </c>
      <c r="I78" s="30">
        <f t="shared" si="6"/>
        <v>247339.42125000001</v>
      </c>
      <c r="J78" s="30">
        <f t="shared" si="6"/>
        <v>39574.307400000005</v>
      </c>
      <c r="K78" s="30">
        <f t="shared" si="6"/>
        <v>286913.72864999989</v>
      </c>
    </row>
    <row r="80" spans="1:14">
      <c r="A80" s="12" t="s">
        <v>163</v>
      </c>
    </row>
    <row r="81" spans="1:11">
      <c r="A81" s="2" t="s">
        <v>164</v>
      </c>
      <c r="B81" s="1" t="s">
        <v>165</v>
      </c>
      <c r="C81" s="14">
        <v>4254.8999999999996</v>
      </c>
      <c r="E81" s="29">
        <f>+C81</f>
        <v>4254.8999999999996</v>
      </c>
      <c r="F81" s="29">
        <f>+E81*2%</f>
        <v>85.097999999999999</v>
      </c>
      <c r="G81" s="29">
        <f>+E81*7.5%</f>
        <v>319.11749999999995</v>
      </c>
      <c r="H81" s="29">
        <f>+INGENIERIA!N81</f>
        <v>208.49</v>
      </c>
      <c r="I81" s="29">
        <f>SUM(E81:H81)</f>
        <v>4867.6054999999997</v>
      </c>
      <c r="J81" s="29">
        <f>+I81*16%</f>
        <v>778.81687999999997</v>
      </c>
      <c r="K81" s="29">
        <f>+I81+J81</f>
        <v>5646.42238</v>
      </c>
    </row>
    <row r="82" spans="1:11">
      <c r="A82" s="2" t="s">
        <v>166</v>
      </c>
      <c r="B82" s="1" t="s">
        <v>167</v>
      </c>
      <c r="C82" s="14">
        <v>7676.28</v>
      </c>
      <c r="E82" s="29">
        <f t="shared" ref="E82:E126" si="7">+C82</f>
        <v>7676.28</v>
      </c>
      <c r="F82" s="29">
        <f t="shared" ref="F82:F126" si="8">+E82*2%</f>
        <v>153.5256</v>
      </c>
      <c r="G82" s="29">
        <f t="shared" ref="G82:G126" si="9">+E82*7.5%</f>
        <v>575.721</v>
      </c>
      <c r="H82" s="29">
        <f>+INGENIERIA!N82</f>
        <v>376.14</v>
      </c>
      <c r="I82" s="29">
        <f t="shared" ref="I82:I126" si="10">SUM(E82:H82)</f>
        <v>8781.6665999999987</v>
      </c>
      <c r="J82" s="29">
        <f t="shared" ref="J82:J126" si="11">+I82*16%</f>
        <v>1405.0666559999997</v>
      </c>
      <c r="K82" s="29">
        <f t="shared" ref="K82:K126" si="12">+I82+J82</f>
        <v>10186.733255999998</v>
      </c>
    </row>
    <row r="83" spans="1:11">
      <c r="A83" s="2" t="s">
        <v>168</v>
      </c>
      <c r="B83" s="1" t="s">
        <v>169</v>
      </c>
      <c r="C83" s="14">
        <v>3114.71</v>
      </c>
      <c r="E83" s="29">
        <f t="shared" si="7"/>
        <v>3114.71</v>
      </c>
      <c r="F83" s="29">
        <f t="shared" si="8"/>
        <v>62.294200000000004</v>
      </c>
      <c r="G83" s="29">
        <f t="shared" si="9"/>
        <v>233.60325</v>
      </c>
      <c r="H83" s="29">
        <f>+INGENIERIA!N83</f>
        <v>0</v>
      </c>
      <c r="I83" s="29">
        <f t="shared" si="10"/>
        <v>3410.60745</v>
      </c>
      <c r="J83" s="29">
        <f t="shared" si="11"/>
        <v>545.69719199999997</v>
      </c>
      <c r="K83" s="29">
        <f t="shared" si="12"/>
        <v>3956.3046420000001</v>
      </c>
    </row>
    <row r="84" spans="1:11">
      <c r="A84" s="2" t="s">
        <v>170</v>
      </c>
      <c r="B84" s="1" t="s">
        <v>171</v>
      </c>
      <c r="C84" s="14">
        <v>3806.58</v>
      </c>
      <c r="E84" s="29">
        <f t="shared" si="7"/>
        <v>3806.58</v>
      </c>
      <c r="F84" s="29">
        <f t="shared" si="8"/>
        <v>76.131600000000006</v>
      </c>
      <c r="G84" s="29">
        <f t="shared" si="9"/>
        <v>285.49349999999998</v>
      </c>
      <c r="H84" s="29">
        <f>+INGENIERIA!N84</f>
        <v>186.52</v>
      </c>
      <c r="I84" s="29">
        <f t="shared" si="10"/>
        <v>4354.7251000000006</v>
      </c>
      <c r="J84" s="29">
        <f t="shared" si="11"/>
        <v>696.75601600000016</v>
      </c>
      <c r="K84" s="29">
        <f t="shared" si="12"/>
        <v>5051.4811160000008</v>
      </c>
    </row>
    <row r="85" spans="1:11">
      <c r="A85" s="2" t="s">
        <v>172</v>
      </c>
      <c r="B85" s="1" t="s">
        <v>173</v>
      </c>
      <c r="C85" s="14">
        <v>1677.48</v>
      </c>
      <c r="E85" s="29">
        <f t="shared" si="7"/>
        <v>1677.48</v>
      </c>
      <c r="F85" s="29">
        <f t="shared" si="8"/>
        <v>33.549599999999998</v>
      </c>
      <c r="G85" s="29">
        <f t="shared" si="9"/>
        <v>125.81099999999999</v>
      </c>
      <c r="H85" s="29">
        <f>+INGENIERIA!N85</f>
        <v>0</v>
      </c>
      <c r="I85" s="29">
        <f t="shared" si="10"/>
        <v>1836.8406</v>
      </c>
      <c r="J85" s="29">
        <f t="shared" si="11"/>
        <v>293.894496</v>
      </c>
      <c r="K85" s="29">
        <f t="shared" si="12"/>
        <v>2130.7350959999999</v>
      </c>
    </row>
    <row r="86" spans="1:11">
      <c r="A86" s="2" t="s">
        <v>174</v>
      </c>
      <c r="B86" s="1" t="s">
        <v>175</v>
      </c>
      <c r="C86" s="14">
        <v>1115.6099999999999</v>
      </c>
      <c r="E86" s="29">
        <f t="shared" si="7"/>
        <v>1115.6099999999999</v>
      </c>
      <c r="F86" s="29">
        <f t="shared" si="8"/>
        <v>22.312199999999997</v>
      </c>
      <c r="G86" s="29">
        <f t="shared" si="9"/>
        <v>83.670749999999984</v>
      </c>
      <c r="H86" s="29">
        <f>+INGENIERIA!N86</f>
        <v>0</v>
      </c>
      <c r="I86" s="29">
        <f t="shared" si="10"/>
        <v>1221.59295</v>
      </c>
      <c r="J86" s="29">
        <f t="shared" si="11"/>
        <v>195.45487199999999</v>
      </c>
      <c r="K86" s="29">
        <f t="shared" si="12"/>
        <v>1417.047822</v>
      </c>
    </row>
    <row r="87" spans="1:11">
      <c r="A87" s="2" t="s">
        <v>176</v>
      </c>
      <c r="B87" s="1" t="s">
        <v>177</v>
      </c>
      <c r="C87" s="14">
        <v>4027.45</v>
      </c>
      <c r="E87" s="29">
        <f t="shared" si="7"/>
        <v>4027.45</v>
      </c>
      <c r="F87" s="29">
        <f t="shared" si="8"/>
        <v>80.548999999999992</v>
      </c>
      <c r="G87" s="29">
        <f t="shared" si="9"/>
        <v>302.05874999999997</v>
      </c>
      <c r="H87" s="29">
        <f>+INGENIERIA!N87</f>
        <v>197.35</v>
      </c>
      <c r="I87" s="29">
        <f t="shared" si="10"/>
        <v>4607.4077500000003</v>
      </c>
      <c r="J87" s="29">
        <f t="shared" si="11"/>
        <v>737.18524000000002</v>
      </c>
      <c r="K87" s="29">
        <f t="shared" si="12"/>
        <v>5344.5929900000001</v>
      </c>
    </row>
    <row r="88" spans="1:11">
      <c r="A88" s="2" t="s">
        <v>178</v>
      </c>
      <c r="B88" s="1" t="s">
        <v>179</v>
      </c>
      <c r="C88" s="14">
        <v>2397.16</v>
      </c>
      <c r="E88" s="29">
        <f t="shared" si="7"/>
        <v>2397.16</v>
      </c>
      <c r="F88" s="29">
        <f t="shared" si="8"/>
        <v>47.943199999999997</v>
      </c>
      <c r="G88" s="29">
        <f t="shared" si="9"/>
        <v>179.78699999999998</v>
      </c>
      <c r="H88" s="29">
        <f>+INGENIERIA!N88</f>
        <v>117.46</v>
      </c>
      <c r="I88" s="29">
        <f t="shared" si="10"/>
        <v>2742.3501999999999</v>
      </c>
      <c r="J88" s="29">
        <f t="shared" si="11"/>
        <v>438.77603199999999</v>
      </c>
      <c r="K88" s="29">
        <f t="shared" si="12"/>
        <v>3181.1262319999996</v>
      </c>
    </row>
    <row r="89" spans="1:11">
      <c r="A89" s="2" t="s">
        <v>180</v>
      </c>
      <c r="B89" s="1" t="s">
        <v>181</v>
      </c>
      <c r="C89" s="14">
        <v>2189.5500000000002</v>
      </c>
      <c r="E89" s="29">
        <f t="shared" si="7"/>
        <v>2189.5500000000002</v>
      </c>
      <c r="F89" s="29">
        <f t="shared" si="8"/>
        <v>43.791000000000004</v>
      </c>
      <c r="G89" s="29">
        <f t="shared" si="9"/>
        <v>164.21625</v>
      </c>
      <c r="H89" s="29">
        <f>+INGENIERIA!N89</f>
        <v>0</v>
      </c>
      <c r="I89" s="29">
        <f t="shared" si="10"/>
        <v>2397.5572500000003</v>
      </c>
      <c r="J89" s="29">
        <f t="shared" si="11"/>
        <v>383.60916000000003</v>
      </c>
      <c r="K89" s="29">
        <f t="shared" si="12"/>
        <v>2781.1664100000003</v>
      </c>
    </row>
    <row r="90" spans="1:11">
      <c r="A90" s="2" t="s">
        <v>182</v>
      </c>
      <c r="B90" s="1" t="s">
        <v>183</v>
      </c>
      <c r="C90" s="14">
        <v>873.39</v>
      </c>
      <c r="E90" s="29">
        <f t="shared" si="7"/>
        <v>873.39</v>
      </c>
      <c r="F90" s="29">
        <f t="shared" si="8"/>
        <v>17.4678</v>
      </c>
      <c r="G90" s="29">
        <f t="shared" si="9"/>
        <v>65.504249999999999</v>
      </c>
      <c r="H90" s="29">
        <f>+INGENIERIA!N90</f>
        <v>0</v>
      </c>
      <c r="I90" s="29">
        <f t="shared" si="10"/>
        <v>956.36204999999995</v>
      </c>
      <c r="J90" s="29">
        <f t="shared" si="11"/>
        <v>153.01792799999998</v>
      </c>
      <c r="K90" s="29">
        <f t="shared" si="12"/>
        <v>1109.3799779999999</v>
      </c>
    </row>
    <row r="91" spans="1:11">
      <c r="A91" s="2" t="s">
        <v>184</v>
      </c>
      <c r="B91" s="1" t="s">
        <v>185</v>
      </c>
      <c r="C91" s="14">
        <v>2006.13</v>
      </c>
      <c r="E91" s="29">
        <f t="shared" si="7"/>
        <v>2006.13</v>
      </c>
      <c r="F91" s="29">
        <f t="shared" si="8"/>
        <v>40.122600000000006</v>
      </c>
      <c r="G91" s="29">
        <f t="shared" si="9"/>
        <v>150.45975000000001</v>
      </c>
      <c r="H91" s="29">
        <f>+INGENIERIA!N91</f>
        <v>0</v>
      </c>
      <c r="I91" s="29">
        <f t="shared" si="10"/>
        <v>2196.7123500000002</v>
      </c>
      <c r="J91" s="29">
        <f t="shared" si="11"/>
        <v>351.47397600000005</v>
      </c>
      <c r="K91" s="29">
        <f t="shared" si="12"/>
        <v>2548.1863260000005</v>
      </c>
    </row>
    <row r="92" spans="1:11">
      <c r="A92" s="2" t="s">
        <v>186</v>
      </c>
      <c r="B92" s="1" t="s">
        <v>187</v>
      </c>
      <c r="C92" s="14">
        <v>3296.87</v>
      </c>
      <c r="E92" s="29">
        <f t="shared" si="7"/>
        <v>3296.87</v>
      </c>
      <c r="F92" s="29">
        <f t="shared" si="8"/>
        <v>65.937399999999997</v>
      </c>
      <c r="G92" s="29">
        <f t="shared" si="9"/>
        <v>247.26524999999998</v>
      </c>
      <c r="H92" s="29">
        <f>+INGENIERIA!N92</f>
        <v>161.55000000000001</v>
      </c>
      <c r="I92" s="29">
        <f t="shared" si="10"/>
        <v>3771.6226499999998</v>
      </c>
      <c r="J92" s="29">
        <f t="shared" si="11"/>
        <v>603.45962399999996</v>
      </c>
      <c r="K92" s="29">
        <f t="shared" si="12"/>
        <v>4375.0822739999994</v>
      </c>
    </row>
    <row r="93" spans="1:11">
      <c r="A93" s="2" t="s">
        <v>188</v>
      </c>
      <c r="B93" s="1" t="s">
        <v>189</v>
      </c>
      <c r="C93" s="14">
        <v>8362.24</v>
      </c>
      <c r="E93" s="29">
        <f t="shared" si="7"/>
        <v>8362.24</v>
      </c>
      <c r="F93" s="29">
        <f t="shared" si="8"/>
        <v>167.2448</v>
      </c>
      <c r="G93" s="29">
        <f t="shared" si="9"/>
        <v>627.16800000000001</v>
      </c>
      <c r="H93" s="29">
        <f>+INGENIERIA!N93</f>
        <v>409.75</v>
      </c>
      <c r="I93" s="29">
        <f t="shared" si="10"/>
        <v>9566.4027999999998</v>
      </c>
      <c r="J93" s="29">
        <f t="shared" si="11"/>
        <v>1530.624448</v>
      </c>
      <c r="K93" s="29">
        <f t="shared" si="12"/>
        <v>11097.027248</v>
      </c>
    </row>
    <row r="94" spans="1:11">
      <c r="A94" s="2" t="s">
        <v>190</v>
      </c>
      <c r="B94" s="1" t="s">
        <v>191</v>
      </c>
      <c r="C94" s="14">
        <v>571.42999999999995</v>
      </c>
      <c r="E94" s="29">
        <f t="shared" si="7"/>
        <v>571.42999999999995</v>
      </c>
      <c r="F94" s="29">
        <f t="shared" si="8"/>
        <v>11.428599999999999</v>
      </c>
      <c r="G94" s="29">
        <f t="shared" si="9"/>
        <v>42.857249999999993</v>
      </c>
      <c r="H94" s="29">
        <f>+INGENIERIA!N94</f>
        <v>0</v>
      </c>
      <c r="I94" s="29">
        <f t="shared" si="10"/>
        <v>625.71584999999993</v>
      </c>
      <c r="J94" s="29">
        <f t="shared" si="11"/>
        <v>100.11453599999999</v>
      </c>
      <c r="K94" s="29">
        <f t="shared" si="12"/>
        <v>725.83038599999986</v>
      </c>
    </row>
    <row r="95" spans="1:11">
      <c r="A95" s="2" t="s">
        <v>192</v>
      </c>
      <c r="B95" s="1" t="s">
        <v>193</v>
      </c>
      <c r="C95" s="14">
        <v>1368.22</v>
      </c>
      <c r="E95" s="29">
        <f t="shared" si="7"/>
        <v>1368.22</v>
      </c>
      <c r="F95" s="29">
        <f t="shared" si="8"/>
        <v>27.3644</v>
      </c>
      <c r="G95" s="29">
        <f t="shared" si="9"/>
        <v>102.6165</v>
      </c>
      <c r="H95" s="29">
        <f>+INGENIERIA!N95</f>
        <v>0</v>
      </c>
      <c r="I95" s="29">
        <f t="shared" si="10"/>
        <v>1498.2009</v>
      </c>
      <c r="J95" s="29">
        <f t="shared" si="11"/>
        <v>239.71214400000002</v>
      </c>
      <c r="K95" s="29">
        <f t="shared" si="12"/>
        <v>1737.9130440000001</v>
      </c>
    </row>
    <row r="96" spans="1:11">
      <c r="A96" s="2" t="s">
        <v>194</v>
      </c>
      <c r="B96" s="1" t="s">
        <v>195</v>
      </c>
      <c r="C96" s="14">
        <v>5656.75</v>
      </c>
      <c r="E96" s="29">
        <f t="shared" si="7"/>
        <v>5656.75</v>
      </c>
      <c r="F96" s="29">
        <f t="shared" si="8"/>
        <v>113.13500000000001</v>
      </c>
      <c r="G96" s="29">
        <f t="shared" si="9"/>
        <v>424.25624999999997</v>
      </c>
      <c r="H96" s="29">
        <f>+INGENIERIA!N96</f>
        <v>0</v>
      </c>
      <c r="I96" s="29">
        <f t="shared" si="10"/>
        <v>6194.1412500000006</v>
      </c>
      <c r="J96" s="29">
        <f t="shared" si="11"/>
        <v>991.06260000000009</v>
      </c>
      <c r="K96" s="29">
        <f t="shared" si="12"/>
        <v>7185.2038500000008</v>
      </c>
    </row>
    <row r="97" spans="1:11">
      <c r="A97" s="2" t="s">
        <v>196</v>
      </c>
      <c r="B97" s="1" t="s">
        <v>197</v>
      </c>
      <c r="C97" s="14">
        <v>4557.84</v>
      </c>
      <c r="E97" s="29">
        <f t="shared" si="7"/>
        <v>4557.84</v>
      </c>
      <c r="F97" s="29">
        <f t="shared" si="8"/>
        <v>91.156800000000004</v>
      </c>
      <c r="G97" s="29">
        <f t="shared" si="9"/>
        <v>341.83800000000002</v>
      </c>
      <c r="H97" s="29">
        <f>+INGENIERIA!N97</f>
        <v>0</v>
      </c>
      <c r="I97" s="29">
        <f t="shared" si="10"/>
        <v>4990.8347999999996</v>
      </c>
      <c r="J97" s="29">
        <f t="shared" si="11"/>
        <v>798.53356799999995</v>
      </c>
      <c r="K97" s="29">
        <f t="shared" si="12"/>
        <v>5789.3683679999995</v>
      </c>
    </row>
    <row r="98" spans="1:11">
      <c r="A98" s="2" t="s">
        <v>198</v>
      </c>
      <c r="B98" s="1" t="s">
        <v>199</v>
      </c>
      <c r="C98" s="14">
        <v>1200.01</v>
      </c>
      <c r="E98" s="29">
        <f t="shared" si="7"/>
        <v>1200.01</v>
      </c>
      <c r="F98" s="29">
        <f t="shared" si="8"/>
        <v>24.0002</v>
      </c>
      <c r="G98" s="29">
        <f t="shared" si="9"/>
        <v>90.000749999999996</v>
      </c>
      <c r="H98" s="29">
        <f>+INGENIERIA!N98</f>
        <v>0</v>
      </c>
      <c r="I98" s="29">
        <f t="shared" si="10"/>
        <v>1314.0109499999999</v>
      </c>
      <c r="J98" s="29">
        <f t="shared" si="11"/>
        <v>210.24175199999999</v>
      </c>
      <c r="K98" s="29">
        <f t="shared" si="12"/>
        <v>1524.2527019999998</v>
      </c>
    </row>
    <row r="99" spans="1:11">
      <c r="A99" s="2" t="s">
        <v>200</v>
      </c>
      <c r="B99" s="1" t="s">
        <v>201</v>
      </c>
      <c r="C99" s="14">
        <v>2047.14</v>
      </c>
      <c r="E99" s="29">
        <f t="shared" si="7"/>
        <v>2047.14</v>
      </c>
      <c r="F99" s="29">
        <f t="shared" si="8"/>
        <v>40.942800000000005</v>
      </c>
      <c r="G99" s="29">
        <f t="shared" si="9"/>
        <v>153.53550000000001</v>
      </c>
      <c r="H99" s="29">
        <f>+INGENIERIA!N99</f>
        <v>100.31</v>
      </c>
      <c r="I99" s="29">
        <f t="shared" si="10"/>
        <v>2341.9283</v>
      </c>
      <c r="J99" s="29">
        <f t="shared" si="11"/>
        <v>374.708528</v>
      </c>
      <c r="K99" s="29">
        <f t="shared" si="12"/>
        <v>2716.6368280000002</v>
      </c>
    </row>
    <row r="100" spans="1:11">
      <c r="A100" s="2" t="s">
        <v>202</v>
      </c>
      <c r="B100" s="1" t="s">
        <v>203</v>
      </c>
      <c r="C100" s="14">
        <v>4319.92</v>
      </c>
      <c r="E100" s="29">
        <f t="shared" si="7"/>
        <v>4319.92</v>
      </c>
      <c r="F100" s="29">
        <f t="shared" si="8"/>
        <v>86.398400000000009</v>
      </c>
      <c r="G100" s="29">
        <f t="shared" si="9"/>
        <v>323.99399999999997</v>
      </c>
      <c r="H100" s="29">
        <f>+INGENIERIA!N100</f>
        <v>211.68</v>
      </c>
      <c r="I100" s="29">
        <f t="shared" si="10"/>
        <v>4941.9924000000001</v>
      </c>
      <c r="J100" s="29">
        <f t="shared" si="11"/>
        <v>790.71878400000003</v>
      </c>
      <c r="K100" s="29">
        <f t="shared" si="12"/>
        <v>5732.7111839999998</v>
      </c>
    </row>
    <row r="101" spans="1:11">
      <c r="A101" s="2" t="s">
        <v>204</v>
      </c>
      <c r="B101" s="1" t="s">
        <v>205</v>
      </c>
      <c r="C101" s="14">
        <v>4657.62</v>
      </c>
      <c r="E101" s="29">
        <f t="shared" si="7"/>
        <v>4657.62</v>
      </c>
      <c r="F101" s="29">
        <f t="shared" si="8"/>
        <v>93.1524</v>
      </c>
      <c r="G101" s="29">
        <f t="shared" si="9"/>
        <v>349.32149999999996</v>
      </c>
      <c r="H101" s="29">
        <f>+INGENIERIA!N101</f>
        <v>0</v>
      </c>
      <c r="I101" s="29">
        <f t="shared" si="10"/>
        <v>5100.0938999999998</v>
      </c>
      <c r="J101" s="29">
        <f t="shared" si="11"/>
        <v>816.01502400000004</v>
      </c>
      <c r="K101" s="29">
        <f t="shared" si="12"/>
        <v>5916.1089240000001</v>
      </c>
    </row>
    <row r="102" spans="1:11">
      <c r="A102" s="2" t="s">
        <v>206</v>
      </c>
      <c r="B102" s="1" t="s">
        <v>207</v>
      </c>
      <c r="C102" s="14">
        <v>1421.22</v>
      </c>
      <c r="E102" s="29">
        <f t="shared" si="7"/>
        <v>1421.22</v>
      </c>
      <c r="F102" s="29">
        <f t="shared" si="8"/>
        <v>28.424400000000002</v>
      </c>
      <c r="G102" s="29">
        <f t="shared" si="9"/>
        <v>106.5915</v>
      </c>
      <c r="H102" s="29">
        <f>+INGENIERIA!N102</f>
        <v>69.64</v>
      </c>
      <c r="I102" s="29">
        <f t="shared" si="10"/>
        <v>1625.8759000000002</v>
      </c>
      <c r="J102" s="29">
        <f t="shared" si="11"/>
        <v>260.14014400000002</v>
      </c>
      <c r="K102" s="29">
        <f t="shared" si="12"/>
        <v>1886.0160440000002</v>
      </c>
    </row>
    <row r="103" spans="1:11">
      <c r="A103" s="2" t="s">
        <v>208</v>
      </c>
      <c r="B103" s="1" t="s">
        <v>209</v>
      </c>
      <c r="C103" s="14">
        <v>4252.21</v>
      </c>
      <c r="E103" s="29">
        <f t="shared" si="7"/>
        <v>4252.21</v>
      </c>
      <c r="F103" s="29">
        <f t="shared" si="8"/>
        <v>85.044200000000004</v>
      </c>
      <c r="G103" s="29">
        <f t="shared" si="9"/>
        <v>318.91575</v>
      </c>
      <c r="H103" s="29">
        <f>+INGENIERIA!N103</f>
        <v>0</v>
      </c>
      <c r="I103" s="29">
        <f t="shared" si="10"/>
        <v>4656.1699500000004</v>
      </c>
      <c r="J103" s="29">
        <f t="shared" si="11"/>
        <v>744.98719200000005</v>
      </c>
      <c r="K103" s="29">
        <f t="shared" si="12"/>
        <v>5401.157142</v>
      </c>
    </row>
    <row r="104" spans="1:11">
      <c r="A104" s="2" t="s">
        <v>210</v>
      </c>
      <c r="B104" s="1" t="s">
        <v>211</v>
      </c>
      <c r="C104" s="14">
        <v>3327.52</v>
      </c>
      <c r="E104" s="29">
        <f t="shared" si="7"/>
        <v>3327.52</v>
      </c>
      <c r="F104" s="29">
        <f t="shared" si="8"/>
        <v>66.550399999999996</v>
      </c>
      <c r="G104" s="29">
        <f t="shared" si="9"/>
        <v>249.56399999999999</v>
      </c>
      <c r="H104" s="29">
        <f>+INGENIERIA!N104</f>
        <v>163.05000000000001</v>
      </c>
      <c r="I104" s="29">
        <f t="shared" si="10"/>
        <v>3806.6844000000001</v>
      </c>
      <c r="J104" s="29">
        <f t="shared" si="11"/>
        <v>609.06950400000005</v>
      </c>
      <c r="K104" s="29">
        <f t="shared" si="12"/>
        <v>4415.7539040000001</v>
      </c>
    </row>
    <row r="105" spans="1:11">
      <c r="A105" s="2" t="s">
        <v>212</v>
      </c>
      <c r="B105" s="1" t="s">
        <v>213</v>
      </c>
      <c r="C105" s="14">
        <v>1200.01</v>
      </c>
      <c r="E105" s="29">
        <f t="shared" si="7"/>
        <v>1200.01</v>
      </c>
      <c r="F105" s="29">
        <f t="shared" si="8"/>
        <v>24.0002</v>
      </c>
      <c r="G105" s="29">
        <f t="shared" si="9"/>
        <v>90.000749999999996</v>
      </c>
      <c r="H105" s="29">
        <f>+INGENIERIA!N105</f>
        <v>0</v>
      </c>
      <c r="I105" s="29">
        <f t="shared" si="10"/>
        <v>1314.0109499999999</v>
      </c>
      <c r="J105" s="29">
        <f t="shared" si="11"/>
        <v>210.24175199999999</v>
      </c>
      <c r="K105" s="29">
        <f t="shared" si="12"/>
        <v>1524.2527019999998</v>
      </c>
    </row>
    <row r="106" spans="1:11">
      <c r="A106" s="2" t="s">
        <v>214</v>
      </c>
      <c r="B106" s="1" t="s">
        <v>215</v>
      </c>
      <c r="C106" s="14">
        <v>1990.82</v>
      </c>
      <c r="E106" s="29">
        <f t="shared" si="7"/>
        <v>1990.82</v>
      </c>
      <c r="F106" s="29">
        <f t="shared" si="8"/>
        <v>39.816400000000002</v>
      </c>
      <c r="G106" s="29">
        <f t="shared" si="9"/>
        <v>149.3115</v>
      </c>
      <c r="H106" s="29">
        <f>+INGENIERIA!N106</f>
        <v>0</v>
      </c>
      <c r="I106" s="29">
        <f t="shared" si="10"/>
        <v>2179.9478999999997</v>
      </c>
      <c r="J106" s="29">
        <f t="shared" si="11"/>
        <v>348.79166399999997</v>
      </c>
      <c r="K106" s="29">
        <f t="shared" si="12"/>
        <v>2528.7395639999995</v>
      </c>
    </row>
    <row r="107" spans="1:11">
      <c r="A107" s="2" t="s">
        <v>216</v>
      </c>
      <c r="B107" s="1" t="s">
        <v>217</v>
      </c>
      <c r="C107" s="14">
        <v>4370.8500000000004</v>
      </c>
      <c r="E107" s="29">
        <f t="shared" si="7"/>
        <v>4370.8500000000004</v>
      </c>
      <c r="F107" s="29">
        <f t="shared" si="8"/>
        <v>87.417000000000016</v>
      </c>
      <c r="G107" s="29">
        <f t="shared" si="9"/>
        <v>327.81375000000003</v>
      </c>
      <c r="H107" s="29">
        <f>+INGENIERIA!N107</f>
        <v>0</v>
      </c>
      <c r="I107" s="29">
        <f t="shared" si="10"/>
        <v>4786.080750000001</v>
      </c>
      <c r="J107" s="29">
        <f t="shared" si="11"/>
        <v>765.77292000000023</v>
      </c>
      <c r="K107" s="29">
        <f t="shared" si="12"/>
        <v>5551.8536700000013</v>
      </c>
    </row>
    <row r="108" spans="1:11">
      <c r="A108" s="2" t="s">
        <v>218</v>
      </c>
      <c r="B108" s="1" t="s">
        <v>219</v>
      </c>
      <c r="C108" s="14">
        <v>2421.17</v>
      </c>
      <c r="E108" s="29">
        <f t="shared" si="7"/>
        <v>2421.17</v>
      </c>
      <c r="F108" s="29">
        <f t="shared" si="8"/>
        <v>48.423400000000001</v>
      </c>
      <c r="G108" s="29">
        <f t="shared" si="9"/>
        <v>181.58775</v>
      </c>
      <c r="H108" s="29">
        <f>+INGENIERIA!N108</f>
        <v>118.64</v>
      </c>
      <c r="I108" s="29">
        <f t="shared" si="10"/>
        <v>2769.8211500000002</v>
      </c>
      <c r="J108" s="29">
        <f t="shared" si="11"/>
        <v>443.17138400000005</v>
      </c>
      <c r="K108" s="29">
        <f t="shared" si="12"/>
        <v>3212.9925340000004</v>
      </c>
    </row>
    <row r="109" spans="1:11">
      <c r="A109" s="2" t="s">
        <v>220</v>
      </c>
      <c r="B109" s="1" t="s">
        <v>221</v>
      </c>
      <c r="C109" s="14">
        <v>5553.31</v>
      </c>
      <c r="E109" s="29">
        <f t="shared" si="7"/>
        <v>5553.31</v>
      </c>
      <c r="F109" s="29">
        <f t="shared" si="8"/>
        <v>111.06620000000001</v>
      </c>
      <c r="G109" s="29">
        <f t="shared" si="9"/>
        <v>416.49825000000004</v>
      </c>
      <c r="H109" s="29">
        <f>+INGENIERIA!N109</f>
        <v>272.11</v>
      </c>
      <c r="I109" s="29">
        <f t="shared" si="10"/>
        <v>6352.9844499999999</v>
      </c>
      <c r="J109" s="29">
        <f t="shared" si="11"/>
        <v>1016.477512</v>
      </c>
      <c r="K109" s="29">
        <f t="shared" si="12"/>
        <v>7369.4619620000003</v>
      </c>
    </row>
    <row r="110" spans="1:11">
      <c r="A110" s="2" t="s">
        <v>222</v>
      </c>
      <c r="B110" s="1" t="s">
        <v>223</v>
      </c>
      <c r="C110" s="14">
        <v>1199.94</v>
      </c>
      <c r="E110" s="29">
        <f t="shared" si="7"/>
        <v>1199.94</v>
      </c>
      <c r="F110" s="29">
        <f t="shared" si="8"/>
        <v>23.998800000000003</v>
      </c>
      <c r="G110" s="29">
        <f t="shared" si="9"/>
        <v>89.995500000000007</v>
      </c>
      <c r="H110" s="29">
        <f>+INGENIERIA!N110</f>
        <v>0</v>
      </c>
      <c r="I110" s="29">
        <f t="shared" si="10"/>
        <v>1313.9343000000001</v>
      </c>
      <c r="J110" s="29">
        <f t="shared" si="11"/>
        <v>210.22948800000003</v>
      </c>
      <c r="K110" s="29">
        <f t="shared" si="12"/>
        <v>1524.1637880000001</v>
      </c>
    </row>
    <row r="111" spans="1:11">
      <c r="A111" s="2" t="s">
        <v>224</v>
      </c>
      <c r="B111" s="1" t="s">
        <v>225</v>
      </c>
      <c r="C111" s="14">
        <v>4563.24</v>
      </c>
      <c r="E111" s="29">
        <f t="shared" si="7"/>
        <v>4563.24</v>
      </c>
      <c r="F111" s="29">
        <f t="shared" si="8"/>
        <v>91.264799999999994</v>
      </c>
      <c r="G111" s="29">
        <f t="shared" si="9"/>
        <v>342.24299999999999</v>
      </c>
      <c r="H111" s="29">
        <f>+INGENIERIA!N111</f>
        <v>0</v>
      </c>
      <c r="I111" s="29">
        <f t="shared" si="10"/>
        <v>4996.7478000000001</v>
      </c>
      <c r="J111" s="29">
        <f t="shared" si="11"/>
        <v>799.479648</v>
      </c>
      <c r="K111" s="29">
        <f t="shared" si="12"/>
        <v>5796.2274479999996</v>
      </c>
    </row>
    <row r="112" spans="1:11">
      <c r="A112" s="2" t="s">
        <v>226</v>
      </c>
      <c r="B112" s="1" t="s">
        <v>227</v>
      </c>
      <c r="C112" s="14">
        <v>2492.7800000000002</v>
      </c>
      <c r="E112" s="29">
        <f t="shared" si="7"/>
        <v>2492.7800000000002</v>
      </c>
      <c r="F112" s="29">
        <f t="shared" si="8"/>
        <v>49.855600000000003</v>
      </c>
      <c r="G112" s="29">
        <f t="shared" si="9"/>
        <v>186.95850000000002</v>
      </c>
      <c r="H112" s="29">
        <f>+INGENIERIA!N112</f>
        <v>0</v>
      </c>
      <c r="I112" s="29">
        <f t="shared" si="10"/>
        <v>2729.5941000000003</v>
      </c>
      <c r="J112" s="29">
        <f t="shared" si="11"/>
        <v>436.73505600000004</v>
      </c>
      <c r="K112" s="29">
        <f t="shared" si="12"/>
        <v>3166.3291560000002</v>
      </c>
    </row>
    <row r="113" spans="1:11">
      <c r="A113" s="2" t="s">
        <v>228</v>
      </c>
      <c r="B113" s="1" t="s">
        <v>229</v>
      </c>
      <c r="C113" s="14">
        <v>4501.03</v>
      </c>
      <c r="E113" s="29">
        <f t="shared" si="7"/>
        <v>4501.03</v>
      </c>
      <c r="F113" s="29">
        <f t="shared" si="8"/>
        <v>90.020600000000002</v>
      </c>
      <c r="G113" s="29">
        <f t="shared" si="9"/>
        <v>337.57724999999999</v>
      </c>
      <c r="H113" s="29">
        <f>+INGENIERIA!N113</f>
        <v>0</v>
      </c>
      <c r="I113" s="29">
        <f t="shared" si="10"/>
        <v>4928.6278499999999</v>
      </c>
      <c r="J113" s="29">
        <f t="shared" si="11"/>
        <v>788.58045600000003</v>
      </c>
      <c r="K113" s="29">
        <f t="shared" si="12"/>
        <v>5717.2083059999995</v>
      </c>
    </row>
    <row r="114" spans="1:11">
      <c r="A114" s="2" t="s">
        <v>230</v>
      </c>
      <c r="B114" s="1" t="s">
        <v>231</v>
      </c>
      <c r="C114" s="14">
        <v>6415.73</v>
      </c>
      <c r="E114" s="29">
        <f t="shared" si="7"/>
        <v>6415.73</v>
      </c>
      <c r="F114" s="29">
        <f t="shared" si="8"/>
        <v>128.31459999999998</v>
      </c>
      <c r="G114" s="29">
        <f t="shared" si="9"/>
        <v>481.17974999999996</v>
      </c>
      <c r="H114" s="29">
        <f>+INGENIERIA!N114</f>
        <v>314.37</v>
      </c>
      <c r="I114" s="29">
        <f t="shared" si="10"/>
        <v>7339.5943499999994</v>
      </c>
      <c r="J114" s="29">
        <f t="shared" si="11"/>
        <v>1174.335096</v>
      </c>
      <c r="K114" s="29">
        <f t="shared" si="12"/>
        <v>8513.9294460000001</v>
      </c>
    </row>
    <row r="115" spans="1:11">
      <c r="A115" s="2" t="s">
        <v>232</v>
      </c>
      <c r="B115" s="1" t="s">
        <v>233</v>
      </c>
      <c r="C115" s="14">
        <v>1025.1199999999999</v>
      </c>
      <c r="E115" s="29">
        <f t="shared" si="7"/>
        <v>1025.1199999999999</v>
      </c>
      <c r="F115" s="29">
        <f t="shared" si="8"/>
        <v>20.502399999999998</v>
      </c>
      <c r="G115" s="29">
        <f t="shared" si="9"/>
        <v>76.883999999999986</v>
      </c>
      <c r="H115" s="29">
        <f>+INGENIERIA!N115</f>
        <v>0</v>
      </c>
      <c r="I115" s="29">
        <f t="shared" si="10"/>
        <v>1122.5064</v>
      </c>
      <c r="J115" s="29">
        <f t="shared" si="11"/>
        <v>179.601024</v>
      </c>
      <c r="K115" s="29">
        <f t="shared" si="12"/>
        <v>1302.107424</v>
      </c>
    </row>
    <row r="116" spans="1:11">
      <c r="A116" s="2" t="s">
        <v>234</v>
      </c>
      <c r="B116" s="1" t="s">
        <v>235</v>
      </c>
      <c r="C116" s="14">
        <v>1393.78</v>
      </c>
      <c r="E116" s="29">
        <f t="shared" si="7"/>
        <v>1393.78</v>
      </c>
      <c r="F116" s="29">
        <f t="shared" si="8"/>
        <v>27.875599999999999</v>
      </c>
      <c r="G116" s="29">
        <f t="shared" si="9"/>
        <v>104.53349999999999</v>
      </c>
      <c r="H116" s="29">
        <f>+INGENIERIA!N116</f>
        <v>0</v>
      </c>
      <c r="I116" s="29">
        <f t="shared" si="10"/>
        <v>1526.1891000000001</v>
      </c>
      <c r="J116" s="29">
        <f t="shared" si="11"/>
        <v>244.19025600000001</v>
      </c>
      <c r="K116" s="29">
        <f t="shared" si="12"/>
        <v>1770.3793560000001</v>
      </c>
    </row>
    <row r="117" spans="1:11">
      <c r="A117" s="2" t="s">
        <v>236</v>
      </c>
      <c r="B117" s="1" t="s">
        <v>237</v>
      </c>
      <c r="C117" s="14">
        <v>2099.64</v>
      </c>
      <c r="E117" s="29">
        <f t="shared" si="7"/>
        <v>2099.64</v>
      </c>
      <c r="F117" s="29">
        <f t="shared" si="8"/>
        <v>41.992799999999995</v>
      </c>
      <c r="G117" s="29">
        <f t="shared" si="9"/>
        <v>157.47299999999998</v>
      </c>
      <c r="H117" s="29">
        <f>+INGENIERIA!N117</f>
        <v>102.88</v>
      </c>
      <c r="I117" s="29">
        <f t="shared" si="10"/>
        <v>2401.9857999999999</v>
      </c>
      <c r="J117" s="29">
        <f t="shared" si="11"/>
        <v>384.31772799999999</v>
      </c>
      <c r="K117" s="29">
        <f t="shared" si="12"/>
        <v>2786.3035279999999</v>
      </c>
    </row>
    <row r="118" spans="1:11">
      <c r="A118" s="2" t="s">
        <v>238</v>
      </c>
      <c r="B118" s="1" t="s">
        <v>239</v>
      </c>
      <c r="C118" s="14">
        <v>2693.03</v>
      </c>
      <c r="E118" s="29">
        <f t="shared" si="7"/>
        <v>2693.03</v>
      </c>
      <c r="F118" s="29">
        <f t="shared" si="8"/>
        <v>53.860600000000005</v>
      </c>
      <c r="G118" s="29">
        <f t="shared" si="9"/>
        <v>201.97725</v>
      </c>
      <c r="H118" s="29">
        <f>+INGENIERIA!N118</f>
        <v>0</v>
      </c>
      <c r="I118" s="29">
        <f t="shared" si="10"/>
        <v>2948.8678500000001</v>
      </c>
      <c r="J118" s="29">
        <f t="shared" si="11"/>
        <v>471.81885600000004</v>
      </c>
      <c r="K118" s="29">
        <f t="shared" si="12"/>
        <v>3420.686706</v>
      </c>
    </row>
    <row r="119" spans="1:11">
      <c r="A119" s="2" t="s">
        <v>240</v>
      </c>
      <c r="B119" s="1" t="s">
        <v>241</v>
      </c>
      <c r="C119" s="14">
        <v>5156.93</v>
      </c>
      <c r="E119" s="29">
        <f t="shared" si="7"/>
        <v>5156.93</v>
      </c>
      <c r="F119" s="29">
        <f t="shared" si="8"/>
        <v>103.13860000000001</v>
      </c>
      <c r="G119" s="29">
        <f t="shared" si="9"/>
        <v>386.76974999999999</v>
      </c>
      <c r="H119" s="29">
        <f>+INGENIERIA!N119</f>
        <v>252.69</v>
      </c>
      <c r="I119" s="29">
        <f t="shared" si="10"/>
        <v>5899.5283500000005</v>
      </c>
      <c r="J119" s="29">
        <f t="shared" si="11"/>
        <v>943.9245360000001</v>
      </c>
      <c r="K119" s="29">
        <f t="shared" si="12"/>
        <v>6843.4528860000009</v>
      </c>
    </row>
    <row r="120" spans="1:11">
      <c r="A120" s="2" t="s">
        <v>242</v>
      </c>
      <c r="B120" s="1" t="s">
        <v>243</v>
      </c>
      <c r="C120" s="14">
        <v>3606.73</v>
      </c>
      <c r="E120" s="29">
        <f t="shared" si="7"/>
        <v>3606.73</v>
      </c>
      <c r="F120" s="29">
        <f t="shared" si="8"/>
        <v>72.134600000000006</v>
      </c>
      <c r="G120" s="29">
        <f t="shared" si="9"/>
        <v>270.50475</v>
      </c>
      <c r="H120" s="29">
        <f>+INGENIERIA!N120</f>
        <v>0</v>
      </c>
      <c r="I120" s="29">
        <f t="shared" si="10"/>
        <v>3949.3693499999999</v>
      </c>
      <c r="J120" s="29">
        <f t="shared" si="11"/>
        <v>631.89909599999999</v>
      </c>
      <c r="K120" s="29">
        <f t="shared" si="12"/>
        <v>4581.268446</v>
      </c>
    </row>
    <row r="121" spans="1:11">
      <c r="A121" s="2" t="s">
        <v>244</v>
      </c>
      <c r="B121" s="1" t="s">
        <v>245</v>
      </c>
      <c r="C121" s="14">
        <v>3939.05</v>
      </c>
      <c r="E121" s="29">
        <f t="shared" si="7"/>
        <v>3939.05</v>
      </c>
      <c r="F121" s="29">
        <f t="shared" si="8"/>
        <v>78.781000000000006</v>
      </c>
      <c r="G121" s="29">
        <f t="shared" si="9"/>
        <v>295.42874999999998</v>
      </c>
      <c r="H121" s="29">
        <f>+INGENIERIA!N121</f>
        <v>0</v>
      </c>
      <c r="I121" s="29">
        <f t="shared" si="10"/>
        <v>4313.2597500000002</v>
      </c>
      <c r="J121" s="29">
        <f t="shared" si="11"/>
        <v>690.12156000000004</v>
      </c>
      <c r="K121" s="29">
        <f t="shared" si="12"/>
        <v>5003.3813100000007</v>
      </c>
    </row>
    <row r="122" spans="1:11">
      <c r="A122" s="2" t="s">
        <v>246</v>
      </c>
      <c r="B122" s="1" t="s">
        <v>247</v>
      </c>
      <c r="C122" s="14">
        <v>1167.5899999999999</v>
      </c>
      <c r="E122" s="29">
        <f t="shared" si="7"/>
        <v>1167.5899999999999</v>
      </c>
      <c r="F122" s="29">
        <f t="shared" si="8"/>
        <v>23.351799999999997</v>
      </c>
      <c r="G122" s="29">
        <f t="shared" si="9"/>
        <v>87.569249999999997</v>
      </c>
      <c r="H122" s="29">
        <f>+INGENIERIA!N122</f>
        <v>0</v>
      </c>
      <c r="I122" s="29">
        <f t="shared" si="10"/>
        <v>1278.5110499999998</v>
      </c>
      <c r="J122" s="29">
        <f t="shared" si="11"/>
        <v>204.56176799999997</v>
      </c>
      <c r="K122" s="29">
        <f t="shared" si="12"/>
        <v>1483.0728179999999</v>
      </c>
    </row>
    <row r="123" spans="1:11">
      <c r="A123" s="2" t="s">
        <v>248</v>
      </c>
      <c r="B123" s="1" t="s">
        <v>249</v>
      </c>
      <c r="C123" s="14">
        <v>5506.78</v>
      </c>
      <c r="E123" s="29">
        <f t="shared" si="7"/>
        <v>5506.78</v>
      </c>
      <c r="F123" s="29">
        <f t="shared" si="8"/>
        <v>110.1356</v>
      </c>
      <c r="G123" s="29">
        <f t="shared" si="9"/>
        <v>413.00849999999997</v>
      </c>
      <c r="H123" s="29">
        <f>+INGENIERIA!N123</f>
        <v>269.83</v>
      </c>
      <c r="I123" s="29">
        <f t="shared" si="10"/>
        <v>6299.7540999999992</v>
      </c>
      <c r="J123" s="29">
        <f t="shared" si="11"/>
        <v>1007.9606559999999</v>
      </c>
      <c r="K123" s="29">
        <f t="shared" si="12"/>
        <v>7307.7147559999994</v>
      </c>
    </row>
    <row r="124" spans="1:11">
      <c r="A124" s="2" t="s">
        <v>250</v>
      </c>
      <c r="B124" s="1" t="s">
        <v>251</v>
      </c>
      <c r="C124" s="14">
        <v>967.93</v>
      </c>
      <c r="E124" s="29">
        <f t="shared" si="7"/>
        <v>967.93</v>
      </c>
      <c r="F124" s="29">
        <f t="shared" si="8"/>
        <v>19.358599999999999</v>
      </c>
      <c r="G124" s="29">
        <f t="shared" si="9"/>
        <v>72.594749999999991</v>
      </c>
      <c r="H124" s="29">
        <f>+INGENIERIA!N124</f>
        <v>0</v>
      </c>
      <c r="I124" s="29">
        <f t="shared" si="10"/>
        <v>1059.8833500000001</v>
      </c>
      <c r="J124" s="29">
        <f t="shared" si="11"/>
        <v>169.58133600000002</v>
      </c>
      <c r="K124" s="29">
        <f t="shared" si="12"/>
        <v>1229.464686</v>
      </c>
    </row>
    <row r="125" spans="1:11">
      <c r="A125" s="2" t="s">
        <v>252</v>
      </c>
      <c r="B125" s="1" t="s">
        <v>253</v>
      </c>
      <c r="C125" s="14">
        <v>2846.85</v>
      </c>
      <c r="E125" s="29">
        <f t="shared" si="7"/>
        <v>2846.85</v>
      </c>
      <c r="F125" s="29">
        <f t="shared" si="8"/>
        <v>56.936999999999998</v>
      </c>
      <c r="G125" s="29">
        <f t="shared" si="9"/>
        <v>213.51374999999999</v>
      </c>
      <c r="H125" s="29">
        <f>+INGENIERIA!N125</f>
        <v>0</v>
      </c>
      <c r="I125" s="29">
        <f t="shared" si="10"/>
        <v>3117.3007499999999</v>
      </c>
      <c r="J125" s="29">
        <f t="shared" si="11"/>
        <v>498.76812000000001</v>
      </c>
      <c r="K125" s="29">
        <f t="shared" si="12"/>
        <v>3616.0688700000001</v>
      </c>
    </row>
    <row r="126" spans="1:11">
      <c r="A126" s="2" t="s">
        <v>254</v>
      </c>
      <c r="B126" s="1" t="s">
        <v>255</v>
      </c>
      <c r="C126" s="14">
        <v>7416.85</v>
      </c>
      <c r="E126" s="29">
        <f t="shared" si="7"/>
        <v>7416.85</v>
      </c>
      <c r="F126" s="29">
        <f t="shared" si="8"/>
        <v>148.33700000000002</v>
      </c>
      <c r="G126" s="29">
        <f t="shared" si="9"/>
        <v>556.26374999999996</v>
      </c>
      <c r="H126" s="29">
        <f>+INGENIERIA!N126</f>
        <v>0</v>
      </c>
      <c r="I126" s="29">
        <f t="shared" si="10"/>
        <v>8121.4507500000009</v>
      </c>
      <c r="J126" s="29">
        <f t="shared" si="11"/>
        <v>1299.4321200000002</v>
      </c>
      <c r="K126" s="29">
        <f t="shared" si="12"/>
        <v>9420.8828700000013</v>
      </c>
    </row>
    <row r="127" spans="1:11" s="7" customFormat="1">
      <c r="A127" s="17" t="s">
        <v>161</v>
      </c>
      <c r="C127" s="7" t="s">
        <v>162</v>
      </c>
      <c r="E127" s="27" t="s">
        <v>162</v>
      </c>
      <c r="F127" s="27" t="s">
        <v>162</v>
      </c>
      <c r="G127" s="27" t="s">
        <v>162</v>
      </c>
      <c r="H127" s="27" t="s">
        <v>162</v>
      </c>
      <c r="I127" s="27" t="s">
        <v>162</v>
      </c>
      <c r="J127" s="27" t="s">
        <v>162</v>
      </c>
      <c r="K127" s="27" t="s">
        <v>162</v>
      </c>
    </row>
    <row r="128" spans="1:11">
      <c r="C128" s="19">
        <v>150707.39000000001</v>
      </c>
      <c r="E128" s="30">
        <f>SUM(E81:E126)</f>
        <v>150707.39000000001</v>
      </c>
      <c r="F128" s="30">
        <f t="shared" ref="F128:K128" si="13">SUM(F81:F126)</f>
        <v>3014.1477999999997</v>
      </c>
      <c r="G128" s="30">
        <f t="shared" si="13"/>
        <v>11303.054249999997</v>
      </c>
      <c r="H128" s="30">
        <f t="shared" si="13"/>
        <v>3532.46</v>
      </c>
      <c r="I128" s="30">
        <f t="shared" si="13"/>
        <v>168557.05204999994</v>
      </c>
      <c r="J128" s="30">
        <f t="shared" si="13"/>
        <v>26969.128328000006</v>
      </c>
      <c r="K128" s="30">
        <f t="shared" si="13"/>
        <v>195526.18037799996</v>
      </c>
    </row>
    <row r="130" spans="1:11" s="7" customFormat="1">
      <c r="A130" s="16"/>
      <c r="C130" s="7" t="s">
        <v>256</v>
      </c>
      <c r="E130" s="27" t="s">
        <v>256</v>
      </c>
      <c r="F130" s="27" t="s">
        <v>256</v>
      </c>
      <c r="G130" s="27" t="s">
        <v>256</v>
      </c>
      <c r="H130" s="27" t="s">
        <v>256</v>
      </c>
      <c r="I130" s="27" t="s">
        <v>256</v>
      </c>
      <c r="J130" s="27" t="s">
        <v>256</v>
      </c>
      <c r="K130" s="27" t="s">
        <v>256</v>
      </c>
    </row>
    <row r="131" spans="1:11" ht="13.5" thickBot="1">
      <c r="A131" s="17" t="s">
        <v>257</v>
      </c>
      <c r="B131" s="1" t="s">
        <v>258</v>
      </c>
      <c r="C131" s="19">
        <v>376588.14</v>
      </c>
      <c r="E131" s="31">
        <f>+E78+E128</f>
        <v>376588.14</v>
      </c>
      <c r="F131" s="31">
        <f t="shared" ref="F131:K131" si="14">+F78+F128</f>
        <v>7531.7628000000013</v>
      </c>
      <c r="G131" s="31">
        <f t="shared" si="14"/>
        <v>28244.110499999992</v>
      </c>
      <c r="H131" s="31">
        <f t="shared" si="14"/>
        <v>3532.46</v>
      </c>
      <c r="I131" s="31">
        <f t="shared" si="14"/>
        <v>415896.47329999995</v>
      </c>
      <c r="J131" s="31">
        <f t="shared" si="14"/>
        <v>66543.435728000011</v>
      </c>
      <c r="K131" s="31">
        <f t="shared" si="14"/>
        <v>482439.90902799985</v>
      </c>
    </row>
    <row r="132" spans="1:11" ht="12" thickTop="1"/>
    <row r="133" spans="1:11">
      <c r="C133" s="1" t="s">
        <v>258</v>
      </c>
    </row>
    <row r="134" spans="1:11">
      <c r="A134" s="2" t="s">
        <v>258</v>
      </c>
      <c r="B134" s="1" t="s">
        <v>258</v>
      </c>
      <c r="C134" s="18"/>
    </row>
  </sheetData>
  <autoFilter ref="A11:N78"/>
  <mergeCells count="1">
    <mergeCell ref="E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4"/>
  <sheetViews>
    <sheetView workbookViewId="0">
      <pane xSplit="2" ySplit="11" topLeftCell="N108" activePane="bottomRight" state="frozen"/>
      <selection pane="topRight" activeCell="C1" sqref="C1"/>
      <selection pane="bottomLeft" activeCell="A12" sqref="A12"/>
      <selection pane="bottomRight" activeCell="V135" sqref="V135"/>
    </sheetView>
  </sheetViews>
  <sheetFormatPr baseColWidth="10" defaultRowHeight="11.25"/>
  <cols>
    <col min="1" max="1" width="9" style="2" customWidth="1"/>
    <col min="2" max="2" width="29" style="1" customWidth="1"/>
    <col min="3" max="3" width="11.28515625" style="1" customWidth="1"/>
    <col min="4" max="4" width="12.28515625" style="1" customWidth="1"/>
    <col min="5" max="5" width="13.140625" style="1" customWidth="1"/>
    <col min="6" max="6" width="15" style="1" bestFit="1" customWidth="1"/>
    <col min="7" max="7" width="13.85546875" style="1" customWidth="1"/>
    <col min="8" max="8" width="12.7109375" style="1" customWidth="1"/>
    <col min="9" max="9" width="12.140625" style="1" customWidth="1"/>
    <col min="10" max="10" width="12.5703125" style="1" customWidth="1"/>
    <col min="11" max="11" width="11.28515625" style="1" customWidth="1"/>
    <col min="12" max="12" width="10" style="1" customWidth="1"/>
    <col min="13" max="13" width="11.7109375" style="1" customWidth="1"/>
    <col min="14" max="14" width="11.140625" style="1" customWidth="1"/>
    <col min="15" max="15" width="10.7109375" style="1" customWidth="1"/>
    <col min="16" max="16" width="10.85546875" style="1" customWidth="1"/>
    <col min="17" max="17" width="12.140625" style="1" customWidth="1"/>
    <col min="18" max="18" width="13.28515625" style="1" customWidth="1"/>
    <col min="19" max="19" width="15.7109375" style="1" customWidth="1"/>
    <col min="20" max="20" width="11.28515625" style="1" customWidth="1"/>
    <col min="21" max="21" width="15" style="1" bestFit="1" customWidth="1"/>
    <col min="22" max="22" width="13.140625" style="1" customWidth="1"/>
    <col min="23" max="16384" width="11.42578125" style="1"/>
  </cols>
  <sheetData>
    <row r="1" spans="1:22" ht="18" customHeight="1">
      <c r="A1" s="3" t="s">
        <v>0</v>
      </c>
      <c r="B1" s="47" t="s">
        <v>258</v>
      </c>
      <c r="C1" s="48"/>
      <c r="D1" s="48"/>
    </row>
    <row r="2" spans="1:22" ht="24.95" customHeight="1">
      <c r="A2" s="4" t="s">
        <v>1</v>
      </c>
      <c r="B2" s="21" t="s">
        <v>2</v>
      </c>
      <c r="C2" s="22"/>
      <c r="D2" s="22"/>
    </row>
    <row r="3" spans="1:22" ht="15.75">
      <c r="B3" s="23" t="s">
        <v>3</v>
      </c>
      <c r="C3" s="24"/>
      <c r="D3" s="24"/>
      <c r="E3" s="7"/>
    </row>
    <row r="4" spans="1:22" ht="15">
      <c r="B4" s="25" t="s">
        <v>4</v>
      </c>
      <c r="C4" s="24"/>
      <c r="D4" s="24"/>
      <c r="E4" s="7"/>
    </row>
    <row r="5" spans="1:22">
      <c r="B5" s="6" t="s">
        <v>5</v>
      </c>
    </row>
    <row r="6" spans="1:22">
      <c r="B6" s="6" t="s">
        <v>6</v>
      </c>
    </row>
    <row r="8" spans="1:22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>
      <c r="A9" s="13" t="s">
        <v>29</v>
      </c>
    </row>
    <row r="11" spans="1:22">
      <c r="A11" s="12" t="s">
        <v>30</v>
      </c>
    </row>
    <row r="12" spans="1:22">
      <c r="A12" s="2" t="s">
        <v>31</v>
      </c>
      <c r="B12" s="1" t="s">
        <v>32</v>
      </c>
      <c r="C12" s="14">
        <v>880.02</v>
      </c>
      <c r="D12" s="14">
        <v>146.66999999999999</v>
      </c>
      <c r="E12" s="14">
        <v>6624.36</v>
      </c>
      <c r="F12" s="14">
        <v>7651.05</v>
      </c>
      <c r="G12" s="14">
        <v>0</v>
      </c>
      <c r="H12" s="14">
        <v>0</v>
      </c>
      <c r="I12" s="14">
        <v>0</v>
      </c>
      <c r="J12" s="14">
        <v>1448.15</v>
      </c>
      <c r="K12" s="14">
        <v>192.07</v>
      </c>
      <c r="L12" s="14">
        <v>0</v>
      </c>
      <c r="M12" s="14">
        <v>0</v>
      </c>
      <c r="N12" s="14">
        <v>0</v>
      </c>
      <c r="O12" s="14">
        <v>0.03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1640.25</v>
      </c>
      <c r="V12" s="14">
        <v>6010.8</v>
      </c>
    </row>
    <row r="13" spans="1:22">
      <c r="A13" s="2" t="s">
        <v>33</v>
      </c>
      <c r="B13" s="1" t="s">
        <v>34</v>
      </c>
      <c r="C13" s="14">
        <v>833.05</v>
      </c>
      <c r="D13" s="14">
        <v>138.84</v>
      </c>
      <c r="E13" s="14">
        <v>1528.55</v>
      </c>
      <c r="F13" s="14">
        <v>2500.44</v>
      </c>
      <c r="G13" s="14">
        <v>0</v>
      </c>
      <c r="H13" s="14">
        <v>0</v>
      </c>
      <c r="I13" s="14">
        <v>0</v>
      </c>
      <c r="J13" s="14">
        <v>278.7</v>
      </c>
      <c r="K13" s="14">
        <v>64.88</v>
      </c>
      <c r="L13" s="14">
        <v>0</v>
      </c>
      <c r="M13" s="14">
        <v>0</v>
      </c>
      <c r="N13" s="14">
        <v>0</v>
      </c>
      <c r="O13" s="14">
        <v>0.06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343.64</v>
      </c>
      <c r="V13" s="14">
        <v>2156.8000000000002</v>
      </c>
    </row>
    <row r="14" spans="1:22">
      <c r="A14" s="2" t="s">
        <v>35</v>
      </c>
      <c r="B14" s="1" t="s">
        <v>36</v>
      </c>
      <c r="C14" s="14">
        <v>4000.02</v>
      </c>
      <c r="D14" s="14">
        <v>666.67</v>
      </c>
      <c r="E14" s="14">
        <v>0</v>
      </c>
      <c r="F14" s="14">
        <v>4666.6899999999996</v>
      </c>
      <c r="G14" s="14">
        <v>0</v>
      </c>
      <c r="H14" s="14">
        <v>0</v>
      </c>
      <c r="I14" s="14">
        <v>0</v>
      </c>
      <c r="J14" s="14">
        <v>741.42</v>
      </c>
      <c r="K14" s="14">
        <v>360.26</v>
      </c>
      <c r="L14" s="14">
        <v>0</v>
      </c>
      <c r="M14" s="14">
        <v>0</v>
      </c>
      <c r="N14" s="14">
        <v>0</v>
      </c>
      <c r="O14" s="14">
        <v>0.01</v>
      </c>
      <c r="P14" s="14">
        <v>0</v>
      </c>
      <c r="Q14" s="14">
        <v>0</v>
      </c>
      <c r="R14" s="14">
        <v>0</v>
      </c>
      <c r="S14" s="14">
        <v>0</v>
      </c>
      <c r="T14" s="14">
        <v>327</v>
      </c>
      <c r="U14" s="14">
        <v>1428.69</v>
      </c>
      <c r="V14" s="14">
        <v>3238</v>
      </c>
    </row>
    <row r="15" spans="1:22">
      <c r="A15" s="2" t="s">
        <v>37</v>
      </c>
      <c r="B15" s="1" t="s">
        <v>38</v>
      </c>
      <c r="C15" s="14">
        <v>999.66</v>
      </c>
      <c r="D15" s="14">
        <v>166.61</v>
      </c>
      <c r="E15" s="14">
        <v>1414.66</v>
      </c>
      <c r="F15" s="14">
        <v>2580.9299999999998</v>
      </c>
      <c r="G15" s="14">
        <v>0</v>
      </c>
      <c r="H15" s="14">
        <v>0</v>
      </c>
      <c r="I15" s="14">
        <v>0</v>
      </c>
      <c r="J15" s="14">
        <v>295.89999999999998</v>
      </c>
      <c r="K15" s="14">
        <v>55.96</v>
      </c>
      <c r="L15" s="14">
        <v>0</v>
      </c>
      <c r="M15" s="14">
        <v>0</v>
      </c>
      <c r="N15" s="14">
        <v>0</v>
      </c>
      <c r="O15" s="15">
        <v>-0.13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351.73</v>
      </c>
      <c r="V15" s="14">
        <v>2229.1999999999998</v>
      </c>
    </row>
    <row r="16" spans="1:22">
      <c r="A16" s="2" t="s">
        <v>39</v>
      </c>
      <c r="B16" s="1" t="s">
        <v>40</v>
      </c>
      <c r="C16" s="14">
        <v>880.02</v>
      </c>
      <c r="D16" s="14">
        <v>146.66999999999999</v>
      </c>
      <c r="E16" s="14">
        <v>0</v>
      </c>
      <c r="F16" s="14">
        <v>1026.69</v>
      </c>
      <c r="G16" s="14">
        <v>192</v>
      </c>
      <c r="H16" s="14">
        <v>0</v>
      </c>
      <c r="I16" s="15">
        <v>-18.41</v>
      </c>
      <c r="J16" s="14">
        <v>0</v>
      </c>
      <c r="K16" s="14">
        <v>25.48</v>
      </c>
      <c r="L16" s="14">
        <v>0</v>
      </c>
      <c r="M16" s="14">
        <v>0</v>
      </c>
      <c r="N16" s="14">
        <v>0</v>
      </c>
      <c r="O16" s="14">
        <v>0.02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199.09</v>
      </c>
      <c r="V16" s="14">
        <v>827.6</v>
      </c>
    </row>
    <row r="17" spans="1:22">
      <c r="A17" s="2" t="s">
        <v>41</v>
      </c>
      <c r="B17" s="1" t="s">
        <v>42</v>
      </c>
      <c r="C17" s="14">
        <v>1400.04</v>
      </c>
      <c r="D17" s="14">
        <v>233.34</v>
      </c>
      <c r="E17" s="14">
        <v>3168</v>
      </c>
      <c r="F17" s="14">
        <v>4801.38</v>
      </c>
      <c r="G17" s="14">
        <v>0</v>
      </c>
      <c r="H17" s="14">
        <v>1817</v>
      </c>
      <c r="I17" s="14">
        <v>0</v>
      </c>
      <c r="J17" s="14">
        <v>770.59</v>
      </c>
      <c r="K17" s="14">
        <v>133.79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2721.38</v>
      </c>
      <c r="V17" s="14">
        <v>2080</v>
      </c>
    </row>
    <row r="18" spans="1:22">
      <c r="A18" s="2" t="s">
        <v>43</v>
      </c>
      <c r="B18" s="1" t="s">
        <v>44</v>
      </c>
      <c r="C18" s="14">
        <v>4000.02</v>
      </c>
      <c r="D18" s="14">
        <v>666.67</v>
      </c>
      <c r="E18" s="14">
        <v>0</v>
      </c>
      <c r="F18" s="14">
        <v>4666.6899999999996</v>
      </c>
      <c r="G18" s="14">
        <v>0</v>
      </c>
      <c r="H18" s="14">
        <v>0</v>
      </c>
      <c r="I18" s="14">
        <v>0</v>
      </c>
      <c r="J18" s="14">
        <v>741.42</v>
      </c>
      <c r="K18" s="14">
        <v>360.26</v>
      </c>
      <c r="L18" s="14">
        <v>0</v>
      </c>
      <c r="M18" s="14">
        <v>0</v>
      </c>
      <c r="N18" s="14">
        <v>0</v>
      </c>
      <c r="O18" s="14">
        <v>0.02</v>
      </c>
      <c r="P18" s="14">
        <v>0</v>
      </c>
      <c r="Q18" s="14">
        <v>0</v>
      </c>
      <c r="R18" s="14">
        <v>0</v>
      </c>
      <c r="S18" s="14">
        <v>0</v>
      </c>
      <c r="T18" s="14">
        <v>413.79</v>
      </c>
      <c r="U18" s="14">
        <v>1515.49</v>
      </c>
      <c r="V18" s="14">
        <v>3151.2</v>
      </c>
    </row>
    <row r="19" spans="1:22">
      <c r="A19" s="2" t="s">
        <v>45</v>
      </c>
      <c r="B19" s="1" t="s">
        <v>46</v>
      </c>
      <c r="C19" s="14">
        <v>880.02</v>
      </c>
      <c r="D19" s="14">
        <v>146.66999999999999</v>
      </c>
      <c r="E19" s="14">
        <v>5163.4399999999996</v>
      </c>
      <c r="F19" s="14">
        <v>6190.13</v>
      </c>
      <c r="G19" s="14">
        <v>0</v>
      </c>
      <c r="H19" s="14">
        <v>345.36</v>
      </c>
      <c r="I19" s="14">
        <v>0</v>
      </c>
      <c r="J19" s="14">
        <v>1097.23</v>
      </c>
      <c r="K19" s="14">
        <v>166.82</v>
      </c>
      <c r="L19" s="14">
        <v>0</v>
      </c>
      <c r="M19" s="14">
        <v>0</v>
      </c>
      <c r="N19" s="14">
        <v>0</v>
      </c>
      <c r="O19" s="15">
        <v>-0.13</v>
      </c>
      <c r="P19" s="14">
        <v>54.05</v>
      </c>
      <c r="Q19" s="14">
        <v>0</v>
      </c>
      <c r="R19" s="14">
        <v>0</v>
      </c>
      <c r="S19" s="14">
        <v>0</v>
      </c>
      <c r="T19" s="14">
        <v>0</v>
      </c>
      <c r="U19" s="14">
        <v>1663.33</v>
      </c>
      <c r="V19" s="14">
        <v>4526.8</v>
      </c>
    </row>
    <row r="20" spans="1:22">
      <c r="A20" s="2" t="s">
        <v>47</v>
      </c>
      <c r="B20" s="1" t="s">
        <v>48</v>
      </c>
      <c r="C20" s="14">
        <v>880.02</v>
      </c>
      <c r="D20" s="14">
        <v>146.66999999999999</v>
      </c>
      <c r="E20" s="14">
        <v>0</v>
      </c>
      <c r="F20" s="14">
        <v>1026.69</v>
      </c>
      <c r="G20" s="14">
        <v>0</v>
      </c>
      <c r="H20" s="14">
        <v>437.38</v>
      </c>
      <c r="I20" s="15">
        <v>-18.41</v>
      </c>
      <c r="J20" s="14">
        <v>0</v>
      </c>
      <c r="K20" s="14">
        <v>162.94999999999999</v>
      </c>
      <c r="L20" s="14">
        <v>0</v>
      </c>
      <c r="M20" s="14">
        <v>0</v>
      </c>
      <c r="N20" s="14">
        <v>0</v>
      </c>
      <c r="O20" s="14">
        <v>0.09</v>
      </c>
      <c r="P20" s="14">
        <v>66.88</v>
      </c>
      <c r="Q20" s="14">
        <v>0</v>
      </c>
      <c r="R20" s="14">
        <v>0</v>
      </c>
      <c r="S20" s="14">
        <v>0</v>
      </c>
      <c r="T20" s="14">
        <v>0</v>
      </c>
      <c r="U20" s="14">
        <v>648.89</v>
      </c>
      <c r="V20" s="14">
        <v>377.8</v>
      </c>
    </row>
    <row r="21" spans="1:22">
      <c r="A21" s="2" t="s">
        <v>49</v>
      </c>
      <c r="B21" s="1" t="s">
        <v>50</v>
      </c>
      <c r="C21" s="14">
        <v>4000.02</v>
      </c>
      <c r="D21" s="14">
        <v>666.67</v>
      </c>
      <c r="E21" s="14">
        <v>0</v>
      </c>
      <c r="F21" s="14">
        <v>4666.6899999999996</v>
      </c>
      <c r="G21" s="14">
        <v>0</v>
      </c>
      <c r="H21" s="14">
        <v>0</v>
      </c>
      <c r="I21" s="14">
        <v>0</v>
      </c>
      <c r="J21" s="14">
        <v>741.42</v>
      </c>
      <c r="K21" s="14">
        <v>360.26</v>
      </c>
      <c r="L21" s="14">
        <v>0</v>
      </c>
      <c r="M21" s="14">
        <v>0</v>
      </c>
      <c r="N21" s="14">
        <v>0</v>
      </c>
      <c r="O21" s="14">
        <v>0.02</v>
      </c>
      <c r="P21" s="14">
        <v>0</v>
      </c>
      <c r="Q21" s="14">
        <v>0</v>
      </c>
      <c r="R21" s="14">
        <v>0</v>
      </c>
      <c r="S21" s="14">
        <v>1000</v>
      </c>
      <c r="T21" s="14">
        <v>413.79</v>
      </c>
      <c r="U21" s="14">
        <v>2515.4899999999998</v>
      </c>
      <c r="V21" s="14">
        <v>2151.1999999999998</v>
      </c>
    </row>
    <row r="22" spans="1:22">
      <c r="A22" s="2" t="s">
        <v>51</v>
      </c>
      <c r="B22" s="1" t="s">
        <v>52</v>
      </c>
      <c r="C22" s="14">
        <v>880.02</v>
      </c>
      <c r="D22" s="14">
        <v>146.66999999999999</v>
      </c>
      <c r="E22" s="14">
        <v>0</v>
      </c>
      <c r="F22" s="14">
        <v>1026.69</v>
      </c>
      <c r="G22" s="14">
        <v>43.66</v>
      </c>
      <c r="H22" s="14">
        <v>0</v>
      </c>
      <c r="I22" s="15">
        <v>-18.41</v>
      </c>
      <c r="J22" s="14">
        <v>0</v>
      </c>
      <c r="K22" s="14">
        <v>25.48</v>
      </c>
      <c r="L22" s="14">
        <v>0</v>
      </c>
      <c r="M22" s="14">
        <v>0</v>
      </c>
      <c r="N22" s="14">
        <v>0</v>
      </c>
      <c r="O22" s="15">
        <v>-0.04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50.69</v>
      </c>
      <c r="V22" s="14">
        <v>976</v>
      </c>
    </row>
    <row r="23" spans="1:22">
      <c r="A23" s="2" t="s">
        <v>53</v>
      </c>
      <c r="B23" s="1" t="s">
        <v>54</v>
      </c>
      <c r="C23" s="14">
        <v>880.02</v>
      </c>
      <c r="D23" s="14">
        <v>146.66999999999999</v>
      </c>
      <c r="E23" s="14">
        <v>0</v>
      </c>
      <c r="F23" s="14">
        <v>1026.69</v>
      </c>
      <c r="G23" s="14">
        <v>700</v>
      </c>
      <c r="H23" s="14">
        <v>0</v>
      </c>
      <c r="I23" s="15">
        <v>-18.41</v>
      </c>
      <c r="J23" s="14">
        <v>0</v>
      </c>
      <c r="K23" s="14">
        <v>123.66</v>
      </c>
      <c r="L23" s="14">
        <v>0</v>
      </c>
      <c r="M23" s="14">
        <v>0</v>
      </c>
      <c r="N23" s="14">
        <v>0</v>
      </c>
      <c r="O23" s="15">
        <v>-0.01</v>
      </c>
      <c r="P23" s="14">
        <v>54.05</v>
      </c>
      <c r="Q23" s="14">
        <v>0</v>
      </c>
      <c r="R23" s="14">
        <v>0</v>
      </c>
      <c r="S23" s="14">
        <v>0</v>
      </c>
      <c r="T23" s="14">
        <v>0</v>
      </c>
      <c r="U23" s="14">
        <v>859.29</v>
      </c>
      <c r="V23" s="14">
        <v>167.4</v>
      </c>
    </row>
    <row r="24" spans="1:22">
      <c r="A24" s="2" t="s">
        <v>55</v>
      </c>
      <c r="B24" s="1" t="s">
        <v>56</v>
      </c>
      <c r="C24" s="14">
        <v>880.02</v>
      </c>
      <c r="D24" s="14">
        <v>146.66999999999999</v>
      </c>
      <c r="E24" s="14">
        <v>0</v>
      </c>
      <c r="F24" s="14">
        <v>1026.69</v>
      </c>
      <c r="G24" s="14">
        <v>0</v>
      </c>
      <c r="H24" s="14">
        <v>0</v>
      </c>
      <c r="I24" s="15">
        <v>-18.41</v>
      </c>
      <c r="J24" s="14">
        <v>0</v>
      </c>
      <c r="K24" s="14">
        <v>92.01</v>
      </c>
      <c r="L24" s="14">
        <v>0</v>
      </c>
      <c r="M24" s="14">
        <v>0</v>
      </c>
      <c r="N24" s="14">
        <v>0</v>
      </c>
      <c r="O24" s="14">
        <v>0.04</v>
      </c>
      <c r="P24" s="14">
        <v>47.05</v>
      </c>
      <c r="Q24" s="14">
        <v>0</v>
      </c>
      <c r="R24" s="14">
        <v>0</v>
      </c>
      <c r="S24" s="14">
        <v>0</v>
      </c>
      <c r="T24" s="14">
        <v>0</v>
      </c>
      <c r="U24" s="14">
        <v>120.69</v>
      </c>
      <c r="V24" s="14">
        <v>906</v>
      </c>
    </row>
    <row r="25" spans="1:22">
      <c r="A25" s="2" t="s">
        <v>57</v>
      </c>
      <c r="B25" s="1" t="s">
        <v>58</v>
      </c>
      <c r="C25" s="14">
        <v>1602</v>
      </c>
      <c r="D25" s="14">
        <v>267</v>
      </c>
      <c r="E25" s="14">
        <v>0</v>
      </c>
      <c r="F25" s="14">
        <v>1869</v>
      </c>
      <c r="G25" s="14">
        <v>0</v>
      </c>
      <c r="H25" s="14">
        <v>0</v>
      </c>
      <c r="I25" s="14">
        <v>0</v>
      </c>
      <c r="J25" s="14">
        <v>163.25</v>
      </c>
      <c r="K25" s="14">
        <v>54.79</v>
      </c>
      <c r="L25" s="14">
        <v>0</v>
      </c>
      <c r="M25" s="14">
        <v>0</v>
      </c>
      <c r="N25" s="14">
        <v>0</v>
      </c>
      <c r="O25" s="14">
        <v>7.0000000000000007E-2</v>
      </c>
      <c r="P25" s="14">
        <v>0</v>
      </c>
      <c r="Q25" s="14">
        <v>495.29</v>
      </c>
      <c r="R25" s="14">
        <v>0</v>
      </c>
      <c r="S25" s="14">
        <v>300</v>
      </c>
      <c r="T25" s="14">
        <v>0</v>
      </c>
      <c r="U25" s="14">
        <v>1013.4</v>
      </c>
      <c r="V25" s="14">
        <v>855.6</v>
      </c>
    </row>
    <row r="26" spans="1:22">
      <c r="A26" s="2" t="s">
        <v>59</v>
      </c>
      <c r="B26" s="1" t="s">
        <v>60</v>
      </c>
      <c r="C26" s="14">
        <v>1602</v>
      </c>
      <c r="D26" s="14">
        <v>267</v>
      </c>
      <c r="E26" s="14">
        <v>2500</v>
      </c>
      <c r="F26" s="14">
        <v>4369</v>
      </c>
      <c r="G26" s="14">
        <v>0</v>
      </c>
      <c r="H26" s="14">
        <v>0</v>
      </c>
      <c r="I26" s="14">
        <v>0</v>
      </c>
      <c r="J26" s="14">
        <v>677.83</v>
      </c>
      <c r="K26" s="14">
        <v>50.44</v>
      </c>
      <c r="L26" s="14">
        <v>0</v>
      </c>
      <c r="M26" s="14">
        <v>0</v>
      </c>
      <c r="N26" s="14">
        <v>0</v>
      </c>
      <c r="O26" s="15">
        <v>-7.0000000000000007E-2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728.2</v>
      </c>
      <c r="V26" s="14">
        <v>3640.8</v>
      </c>
    </row>
    <row r="27" spans="1:22">
      <c r="A27" s="2" t="s">
        <v>61</v>
      </c>
      <c r="B27" s="1" t="s">
        <v>62</v>
      </c>
      <c r="C27" s="14">
        <v>799.98</v>
      </c>
      <c r="D27" s="14">
        <v>133.33000000000001</v>
      </c>
      <c r="E27" s="14">
        <v>2040</v>
      </c>
      <c r="F27" s="14">
        <v>2973.31</v>
      </c>
      <c r="G27" s="14">
        <v>0</v>
      </c>
      <c r="H27" s="14">
        <v>0</v>
      </c>
      <c r="I27" s="14">
        <v>0</v>
      </c>
      <c r="J27" s="14">
        <v>379.71</v>
      </c>
      <c r="K27" s="14">
        <v>49.6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429.31</v>
      </c>
      <c r="V27" s="14">
        <v>2544</v>
      </c>
    </row>
    <row r="28" spans="1:22">
      <c r="A28" s="2" t="s">
        <v>63</v>
      </c>
      <c r="B28" s="1" t="s">
        <v>64</v>
      </c>
      <c r="C28" s="14">
        <v>999.66</v>
      </c>
      <c r="D28" s="14">
        <v>166.61</v>
      </c>
      <c r="E28" s="14">
        <v>1364.49</v>
      </c>
      <c r="F28" s="14">
        <v>2530.7600000000002</v>
      </c>
      <c r="G28" s="14">
        <v>660.45</v>
      </c>
      <c r="H28" s="14">
        <v>0</v>
      </c>
      <c r="I28" s="14">
        <v>0</v>
      </c>
      <c r="J28" s="14">
        <v>285.18</v>
      </c>
      <c r="K28" s="14">
        <v>52.77</v>
      </c>
      <c r="L28" s="14">
        <v>0</v>
      </c>
      <c r="M28" s="14">
        <v>0</v>
      </c>
      <c r="N28" s="14">
        <v>0</v>
      </c>
      <c r="O28" s="15">
        <v>-0.04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998.36</v>
      </c>
      <c r="V28" s="14">
        <v>1532.4</v>
      </c>
    </row>
    <row r="29" spans="1:22">
      <c r="A29" s="2" t="s">
        <v>65</v>
      </c>
      <c r="B29" s="1" t="s">
        <v>66</v>
      </c>
      <c r="C29" s="14">
        <v>999.66</v>
      </c>
      <c r="D29" s="14">
        <v>166.61</v>
      </c>
      <c r="E29" s="14">
        <v>2077.79</v>
      </c>
      <c r="F29" s="14">
        <v>3244.06</v>
      </c>
      <c r="G29" s="14">
        <v>0</v>
      </c>
      <c r="H29" s="14">
        <v>0</v>
      </c>
      <c r="I29" s="14">
        <v>0</v>
      </c>
      <c r="J29" s="14">
        <v>437.54</v>
      </c>
      <c r="K29" s="14">
        <v>62.91</v>
      </c>
      <c r="L29" s="14">
        <v>0</v>
      </c>
      <c r="M29" s="14">
        <v>0</v>
      </c>
      <c r="N29" s="14">
        <v>0</v>
      </c>
      <c r="O29" s="14">
        <v>0.01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500.46</v>
      </c>
      <c r="V29" s="14">
        <v>2743.6</v>
      </c>
    </row>
    <row r="30" spans="1:22">
      <c r="A30" s="2" t="s">
        <v>67</v>
      </c>
      <c r="B30" s="1" t="s">
        <v>68</v>
      </c>
      <c r="C30" s="14">
        <v>4000.02</v>
      </c>
      <c r="D30" s="14">
        <v>666.67</v>
      </c>
      <c r="E30" s="14">
        <v>4375.8</v>
      </c>
      <c r="F30" s="14">
        <v>9042.49</v>
      </c>
      <c r="G30" s="14">
        <v>0</v>
      </c>
      <c r="H30" s="14">
        <v>0</v>
      </c>
      <c r="I30" s="14">
        <v>0</v>
      </c>
      <c r="J30" s="14">
        <v>1865.59</v>
      </c>
      <c r="K30" s="14">
        <v>351.32</v>
      </c>
      <c r="L30" s="14">
        <v>0</v>
      </c>
      <c r="M30" s="14">
        <v>0</v>
      </c>
      <c r="N30" s="14">
        <v>0</v>
      </c>
      <c r="O30" s="15">
        <v>-0.01</v>
      </c>
      <c r="P30" s="14">
        <v>0</v>
      </c>
      <c r="Q30" s="14">
        <v>0</v>
      </c>
      <c r="R30" s="14">
        <v>0</v>
      </c>
      <c r="S30" s="14">
        <v>0</v>
      </c>
      <c r="T30" s="14">
        <v>413.79</v>
      </c>
      <c r="U30" s="14">
        <v>2630.69</v>
      </c>
      <c r="V30" s="14">
        <v>6411.8</v>
      </c>
    </row>
    <row r="31" spans="1:22">
      <c r="A31" s="2" t="s">
        <v>69</v>
      </c>
      <c r="B31" s="1" t="s">
        <v>70</v>
      </c>
      <c r="C31" s="14">
        <v>880.02</v>
      </c>
      <c r="D31" s="14">
        <v>146.66999999999999</v>
      </c>
      <c r="E31" s="14">
        <v>7803.22</v>
      </c>
      <c r="F31" s="14">
        <v>8829.91</v>
      </c>
      <c r="G31" s="14">
        <v>2500</v>
      </c>
      <c r="H31" s="14">
        <v>0</v>
      </c>
      <c r="I31" s="14">
        <v>0</v>
      </c>
      <c r="J31" s="14">
        <v>1801.81</v>
      </c>
      <c r="K31" s="14">
        <v>25.48</v>
      </c>
      <c r="L31" s="14">
        <v>0</v>
      </c>
      <c r="M31" s="14">
        <v>0</v>
      </c>
      <c r="N31" s="14">
        <v>0</v>
      </c>
      <c r="O31" s="14">
        <v>0.02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4327.3100000000004</v>
      </c>
      <c r="V31" s="14">
        <v>4502.6000000000004</v>
      </c>
    </row>
    <row r="32" spans="1:22">
      <c r="A32" s="2" t="s">
        <v>71</v>
      </c>
      <c r="B32" s="1" t="s">
        <v>72</v>
      </c>
      <c r="C32" s="14">
        <v>880.02</v>
      </c>
      <c r="D32" s="14">
        <v>146.66999999999999</v>
      </c>
      <c r="E32" s="14">
        <v>0</v>
      </c>
      <c r="F32" s="14">
        <v>1026.69</v>
      </c>
      <c r="G32" s="14">
        <v>0</v>
      </c>
      <c r="H32" s="14">
        <v>0</v>
      </c>
      <c r="I32" s="15">
        <v>-18.41</v>
      </c>
      <c r="J32" s="14">
        <v>0</v>
      </c>
      <c r="K32" s="14">
        <v>101.11</v>
      </c>
      <c r="L32" s="14">
        <v>0</v>
      </c>
      <c r="M32" s="14">
        <v>0</v>
      </c>
      <c r="N32" s="14">
        <v>0</v>
      </c>
      <c r="O32" s="14">
        <v>0.14000000000000001</v>
      </c>
      <c r="P32" s="14">
        <v>33.049999999999997</v>
      </c>
      <c r="Q32" s="14">
        <v>0</v>
      </c>
      <c r="R32" s="14">
        <v>0</v>
      </c>
      <c r="S32" s="14">
        <v>0</v>
      </c>
      <c r="T32" s="14">
        <v>0</v>
      </c>
      <c r="U32" s="14">
        <v>115.89</v>
      </c>
      <c r="V32" s="14">
        <v>910.8</v>
      </c>
    </row>
    <row r="33" spans="1:22">
      <c r="A33" s="2" t="s">
        <v>73</v>
      </c>
      <c r="B33" s="1" t="s">
        <v>74</v>
      </c>
      <c r="C33" s="14">
        <v>880.02</v>
      </c>
      <c r="D33" s="14">
        <v>146.66999999999999</v>
      </c>
      <c r="E33" s="14">
        <v>4863.91</v>
      </c>
      <c r="F33" s="14">
        <v>5890.6</v>
      </c>
      <c r="G33" s="14">
        <v>0</v>
      </c>
      <c r="H33" s="14">
        <v>0</v>
      </c>
      <c r="I33" s="14">
        <v>0</v>
      </c>
      <c r="J33" s="14">
        <v>1026.78</v>
      </c>
      <c r="K33" s="14">
        <v>25.48</v>
      </c>
      <c r="L33" s="14">
        <v>0</v>
      </c>
      <c r="M33" s="14">
        <v>0</v>
      </c>
      <c r="N33" s="14">
        <v>0</v>
      </c>
      <c r="O33" s="14">
        <v>0.09</v>
      </c>
      <c r="P33" s="14">
        <v>33.049999999999997</v>
      </c>
      <c r="Q33" s="14">
        <v>0</v>
      </c>
      <c r="R33" s="14">
        <v>0</v>
      </c>
      <c r="S33" s="14">
        <v>0</v>
      </c>
      <c r="T33" s="14">
        <v>0</v>
      </c>
      <c r="U33" s="14">
        <v>1085.4000000000001</v>
      </c>
      <c r="V33" s="14">
        <v>4805.2</v>
      </c>
    </row>
    <row r="34" spans="1:2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0</v>
      </c>
      <c r="F34" s="14">
        <v>1026.69</v>
      </c>
      <c r="G34" s="14">
        <v>0</v>
      </c>
      <c r="H34" s="14">
        <v>0</v>
      </c>
      <c r="I34" s="15">
        <v>-18.41</v>
      </c>
      <c r="J34" s="14">
        <v>0</v>
      </c>
      <c r="K34" s="14">
        <v>73.31</v>
      </c>
      <c r="L34" s="14">
        <v>0</v>
      </c>
      <c r="M34" s="14">
        <v>0</v>
      </c>
      <c r="N34" s="14">
        <v>0</v>
      </c>
      <c r="O34" s="15">
        <v>-0.01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54.89</v>
      </c>
      <c r="V34" s="14">
        <v>971.8</v>
      </c>
    </row>
    <row r="35" spans="1:22">
      <c r="A35" s="2" t="s">
        <v>77</v>
      </c>
      <c r="B35" s="1" t="s">
        <v>78</v>
      </c>
      <c r="C35" s="14">
        <v>1800</v>
      </c>
      <c r="D35" s="14">
        <v>300</v>
      </c>
      <c r="E35" s="14">
        <v>0</v>
      </c>
      <c r="F35" s="14">
        <v>2100</v>
      </c>
      <c r="G35" s="14">
        <v>0</v>
      </c>
      <c r="H35" s="14">
        <v>0</v>
      </c>
      <c r="I35" s="14">
        <v>0</v>
      </c>
      <c r="J35" s="14">
        <v>202.51</v>
      </c>
      <c r="K35" s="14">
        <v>58.06</v>
      </c>
      <c r="L35" s="14">
        <v>0</v>
      </c>
      <c r="M35" s="14">
        <v>0</v>
      </c>
      <c r="N35" s="14">
        <v>0</v>
      </c>
      <c r="O35" s="14">
        <v>0.03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260.60000000000002</v>
      </c>
      <c r="V35" s="14">
        <v>1839.4</v>
      </c>
    </row>
    <row r="36" spans="1:22">
      <c r="A36" s="2" t="s">
        <v>79</v>
      </c>
      <c r="B36" s="1" t="s">
        <v>80</v>
      </c>
      <c r="C36" s="14">
        <v>880.02</v>
      </c>
      <c r="D36" s="14">
        <v>146.66999999999999</v>
      </c>
      <c r="E36" s="14">
        <v>0</v>
      </c>
      <c r="F36" s="14">
        <v>1026.69</v>
      </c>
      <c r="G36" s="14">
        <v>0</v>
      </c>
      <c r="H36" s="14">
        <v>0</v>
      </c>
      <c r="I36" s="15">
        <v>-18.41</v>
      </c>
      <c r="J36" s="14">
        <v>0</v>
      </c>
      <c r="K36" s="14">
        <v>128.83000000000001</v>
      </c>
      <c r="L36" s="14">
        <v>0</v>
      </c>
      <c r="M36" s="14">
        <v>0</v>
      </c>
      <c r="N36" s="14">
        <v>0</v>
      </c>
      <c r="O36" s="14">
        <v>0.02</v>
      </c>
      <c r="P36" s="14">
        <v>33.049999999999997</v>
      </c>
      <c r="Q36" s="14">
        <v>0</v>
      </c>
      <c r="R36" s="14">
        <v>0</v>
      </c>
      <c r="S36" s="14">
        <v>0</v>
      </c>
      <c r="T36" s="14">
        <v>0</v>
      </c>
      <c r="U36" s="14">
        <v>143.49</v>
      </c>
      <c r="V36" s="14">
        <v>883.2</v>
      </c>
    </row>
    <row r="37" spans="1:22">
      <c r="A37" s="2" t="s">
        <v>81</v>
      </c>
      <c r="B37" s="1" t="s">
        <v>82</v>
      </c>
      <c r="C37" s="14">
        <v>1299.96</v>
      </c>
      <c r="D37" s="14">
        <v>216.66</v>
      </c>
      <c r="E37" s="14">
        <v>400</v>
      </c>
      <c r="F37" s="14">
        <v>1916.62</v>
      </c>
      <c r="G37" s="14">
        <v>0</v>
      </c>
      <c r="H37" s="14">
        <v>0</v>
      </c>
      <c r="I37" s="14">
        <v>0</v>
      </c>
      <c r="J37" s="14">
        <v>170.87</v>
      </c>
      <c r="K37" s="14">
        <v>37.64</v>
      </c>
      <c r="L37" s="14">
        <v>0</v>
      </c>
      <c r="M37" s="14">
        <v>0</v>
      </c>
      <c r="N37" s="14">
        <v>0</v>
      </c>
      <c r="O37" s="14">
        <v>0.11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208.62</v>
      </c>
      <c r="V37" s="14">
        <v>1708</v>
      </c>
    </row>
    <row r="38" spans="1:2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0</v>
      </c>
      <c r="F38" s="14">
        <v>1026.69</v>
      </c>
      <c r="G38" s="14">
        <v>0</v>
      </c>
      <c r="H38" s="14">
        <v>0</v>
      </c>
      <c r="I38" s="15">
        <v>-18.41</v>
      </c>
      <c r="J38" s="14">
        <v>0</v>
      </c>
      <c r="K38" s="14">
        <v>125.36</v>
      </c>
      <c r="L38" s="14">
        <v>0</v>
      </c>
      <c r="M38" s="14">
        <v>0</v>
      </c>
      <c r="N38" s="14">
        <v>0</v>
      </c>
      <c r="O38" s="15">
        <v>-0.11</v>
      </c>
      <c r="P38" s="14">
        <v>33.049999999999997</v>
      </c>
      <c r="Q38" s="14">
        <v>0</v>
      </c>
      <c r="R38" s="14">
        <v>0</v>
      </c>
      <c r="S38" s="14">
        <v>0</v>
      </c>
      <c r="T38" s="14">
        <v>0</v>
      </c>
      <c r="U38" s="14">
        <v>139.88999999999999</v>
      </c>
      <c r="V38" s="14">
        <v>886.8</v>
      </c>
    </row>
    <row r="39" spans="1:22">
      <c r="A39" s="2" t="s">
        <v>85</v>
      </c>
      <c r="B39" s="1" t="s">
        <v>86</v>
      </c>
      <c r="C39" s="14">
        <v>880.02</v>
      </c>
      <c r="D39" s="14">
        <v>146.66999999999999</v>
      </c>
      <c r="E39" s="14">
        <v>7043.84</v>
      </c>
      <c r="F39" s="14">
        <v>8070.53</v>
      </c>
      <c r="G39" s="14">
        <v>0</v>
      </c>
      <c r="H39" s="14">
        <v>0</v>
      </c>
      <c r="I39" s="14">
        <v>0</v>
      </c>
      <c r="J39" s="14">
        <v>1574</v>
      </c>
      <c r="K39" s="14">
        <v>141.38</v>
      </c>
      <c r="L39" s="14">
        <v>0</v>
      </c>
      <c r="M39" s="14">
        <v>0</v>
      </c>
      <c r="N39" s="14">
        <v>0</v>
      </c>
      <c r="O39" s="15">
        <v>-0.1</v>
      </c>
      <c r="P39" s="14">
        <v>33.049999999999997</v>
      </c>
      <c r="Q39" s="14">
        <v>0</v>
      </c>
      <c r="R39" s="14">
        <v>0</v>
      </c>
      <c r="S39" s="14">
        <v>0</v>
      </c>
      <c r="T39" s="14">
        <v>0</v>
      </c>
      <c r="U39" s="14">
        <v>1748.33</v>
      </c>
      <c r="V39" s="14">
        <v>6322.2</v>
      </c>
    </row>
    <row r="40" spans="1:22">
      <c r="A40" s="2" t="s">
        <v>87</v>
      </c>
      <c r="B40" s="1" t="s">
        <v>88</v>
      </c>
      <c r="C40" s="14">
        <v>1399.98</v>
      </c>
      <c r="D40" s="14">
        <v>233.33</v>
      </c>
      <c r="E40" s="14">
        <v>4128</v>
      </c>
      <c r="F40" s="14">
        <v>5761.31</v>
      </c>
      <c r="G40" s="14">
        <v>0</v>
      </c>
      <c r="H40" s="14">
        <v>0</v>
      </c>
      <c r="I40" s="14">
        <v>0</v>
      </c>
      <c r="J40" s="14">
        <v>996.37</v>
      </c>
      <c r="K40" s="14">
        <v>165.27</v>
      </c>
      <c r="L40" s="14">
        <v>0</v>
      </c>
      <c r="M40" s="14">
        <v>0</v>
      </c>
      <c r="N40" s="14">
        <v>0</v>
      </c>
      <c r="O40" s="15">
        <v>-0.13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1161.51</v>
      </c>
      <c r="V40" s="14">
        <v>4599.8</v>
      </c>
    </row>
    <row r="41" spans="1:22">
      <c r="A41" s="2" t="s">
        <v>89</v>
      </c>
      <c r="B41" s="1" t="s">
        <v>90</v>
      </c>
      <c r="C41" s="14">
        <v>880.02</v>
      </c>
      <c r="D41" s="14">
        <v>146.66999999999999</v>
      </c>
      <c r="E41" s="14">
        <v>6073.62</v>
      </c>
      <c r="F41" s="14">
        <v>7100.31</v>
      </c>
      <c r="G41" s="14">
        <v>672</v>
      </c>
      <c r="H41" s="14">
        <v>0</v>
      </c>
      <c r="I41" s="14">
        <v>0</v>
      </c>
      <c r="J41" s="14">
        <v>1311.3</v>
      </c>
      <c r="K41" s="14">
        <v>105.09</v>
      </c>
      <c r="L41" s="14">
        <v>0</v>
      </c>
      <c r="M41" s="14">
        <v>2500</v>
      </c>
      <c r="N41" s="14">
        <v>0</v>
      </c>
      <c r="O41" s="14">
        <v>7.0000000000000007E-2</v>
      </c>
      <c r="P41" s="14">
        <v>33.049999999999997</v>
      </c>
      <c r="Q41" s="14">
        <v>0</v>
      </c>
      <c r="R41" s="14">
        <v>0</v>
      </c>
      <c r="S41" s="14">
        <v>0</v>
      </c>
      <c r="T41" s="14">
        <v>0</v>
      </c>
      <c r="U41" s="14">
        <v>4621.51</v>
      </c>
      <c r="V41" s="14">
        <v>2478.8000000000002</v>
      </c>
    </row>
    <row r="42" spans="1:22">
      <c r="A42" s="2" t="s">
        <v>91</v>
      </c>
      <c r="B42" s="1" t="s">
        <v>92</v>
      </c>
      <c r="C42" s="14">
        <v>880.02</v>
      </c>
      <c r="D42" s="14">
        <v>146.66999999999999</v>
      </c>
      <c r="E42" s="14">
        <v>0</v>
      </c>
      <c r="F42" s="14">
        <v>1026.69</v>
      </c>
      <c r="G42" s="14">
        <v>0</v>
      </c>
      <c r="H42" s="14">
        <v>0</v>
      </c>
      <c r="I42" s="15">
        <v>-18.41</v>
      </c>
      <c r="J42" s="14">
        <v>0</v>
      </c>
      <c r="K42" s="14">
        <v>87.03</v>
      </c>
      <c r="L42" s="14">
        <v>0</v>
      </c>
      <c r="M42" s="14">
        <v>0</v>
      </c>
      <c r="N42" s="14">
        <v>0</v>
      </c>
      <c r="O42" s="14">
        <v>0.02</v>
      </c>
      <c r="P42" s="14">
        <v>54.05</v>
      </c>
      <c r="Q42" s="14">
        <v>0</v>
      </c>
      <c r="R42" s="14">
        <v>0</v>
      </c>
      <c r="S42" s="14">
        <v>0</v>
      </c>
      <c r="T42" s="14">
        <v>0</v>
      </c>
      <c r="U42" s="14">
        <v>122.69</v>
      </c>
      <c r="V42" s="14">
        <v>904</v>
      </c>
    </row>
    <row r="43" spans="1:22">
      <c r="A43" s="2" t="s">
        <v>93</v>
      </c>
      <c r="B43" s="1" t="s">
        <v>94</v>
      </c>
      <c r="C43" s="14">
        <v>880.02</v>
      </c>
      <c r="D43" s="14">
        <v>146.66999999999999</v>
      </c>
      <c r="E43" s="14">
        <v>5007.6000000000004</v>
      </c>
      <c r="F43" s="14">
        <v>6034.29</v>
      </c>
      <c r="G43" s="14">
        <v>0</v>
      </c>
      <c r="H43" s="14">
        <v>0</v>
      </c>
      <c r="I43" s="14">
        <v>0</v>
      </c>
      <c r="J43" s="14">
        <v>1060.57</v>
      </c>
      <c r="K43" s="14">
        <v>97.99</v>
      </c>
      <c r="L43" s="14">
        <v>0</v>
      </c>
      <c r="M43" s="14">
        <v>0</v>
      </c>
      <c r="N43" s="14">
        <v>0</v>
      </c>
      <c r="O43" s="15">
        <v>-0.12</v>
      </c>
      <c r="P43" s="14">
        <v>33.049999999999997</v>
      </c>
      <c r="Q43" s="14">
        <v>0</v>
      </c>
      <c r="R43" s="14">
        <v>0</v>
      </c>
      <c r="S43" s="14">
        <v>0</v>
      </c>
      <c r="T43" s="14">
        <v>0</v>
      </c>
      <c r="U43" s="14">
        <v>1191.49</v>
      </c>
      <c r="V43" s="14">
        <v>4842.8</v>
      </c>
    </row>
    <row r="44" spans="1:22">
      <c r="A44" s="2" t="s">
        <v>95</v>
      </c>
      <c r="B44" s="1" t="s">
        <v>96</v>
      </c>
      <c r="C44" s="14">
        <v>880.02</v>
      </c>
      <c r="D44" s="14">
        <v>146.66999999999999</v>
      </c>
      <c r="E44" s="14">
        <v>0</v>
      </c>
      <c r="F44" s="14">
        <v>1026.69</v>
      </c>
      <c r="G44" s="14">
        <v>0</v>
      </c>
      <c r="H44" s="14">
        <v>0</v>
      </c>
      <c r="I44" s="15">
        <v>-18.41</v>
      </c>
      <c r="J44" s="14">
        <v>0</v>
      </c>
      <c r="K44" s="14">
        <v>175.03</v>
      </c>
      <c r="L44" s="14">
        <v>0</v>
      </c>
      <c r="M44" s="14">
        <v>0</v>
      </c>
      <c r="N44" s="14">
        <v>0</v>
      </c>
      <c r="O44" s="14">
        <v>7.0000000000000007E-2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156.69</v>
      </c>
      <c r="V44" s="14">
        <v>870</v>
      </c>
    </row>
    <row r="45" spans="1:22">
      <c r="A45" s="2" t="s">
        <v>97</v>
      </c>
      <c r="B45" s="1" t="s">
        <v>98</v>
      </c>
      <c r="C45" s="14">
        <v>880.02</v>
      </c>
      <c r="D45" s="14">
        <v>146.66999999999999</v>
      </c>
      <c r="E45" s="14">
        <v>0</v>
      </c>
      <c r="F45" s="14">
        <v>1026.69</v>
      </c>
      <c r="G45" s="14">
        <v>0</v>
      </c>
      <c r="H45" s="14">
        <v>0</v>
      </c>
      <c r="I45" s="15">
        <v>-18.41</v>
      </c>
      <c r="J45" s="14">
        <v>0</v>
      </c>
      <c r="K45" s="14">
        <v>123.26</v>
      </c>
      <c r="L45" s="14">
        <v>0</v>
      </c>
      <c r="M45" s="14">
        <v>0</v>
      </c>
      <c r="N45" s="14">
        <v>0</v>
      </c>
      <c r="O45" s="15">
        <v>-0.01</v>
      </c>
      <c r="P45" s="14">
        <v>33.049999999999997</v>
      </c>
      <c r="Q45" s="14">
        <v>0</v>
      </c>
      <c r="R45" s="14">
        <v>0</v>
      </c>
      <c r="S45" s="14">
        <v>0</v>
      </c>
      <c r="T45" s="14">
        <v>0</v>
      </c>
      <c r="U45" s="14">
        <v>137.88999999999999</v>
      </c>
      <c r="V45" s="14">
        <v>888.8</v>
      </c>
    </row>
    <row r="46" spans="1:22">
      <c r="A46" s="2" t="s">
        <v>99</v>
      </c>
      <c r="B46" s="1" t="s">
        <v>100</v>
      </c>
      <c r="C46" s="14">
        <v>880.02</v>
      </c>
      <c r="D46" s="14">
        <v>146.66999999999999</v>
      </c>
      <c r="E46" s="14">
        <v>0</v>
      </c>
      <c r="F46" s="14">
        <v>1026.69</v>
      </c>
      <c r="G46" s="14">
        <v>0</v>
      </c>
      <c r="H46" s="14">
        <v>0</v>
      </c>
      <c r="I46" s="15">
        <v>-18.41</v>
      </c>
      <c r="J46" s="14">
        <v>0</v>
      </c>
      <c r="K46" s="14">
        <v>25.48</v>
      </c>
      <c r="L46" s="14">
        <v>0</v>
      </c>
      <c r="M46" s="14">
        <v>0</v>
      </c>
      <c r="N46" s="14">
        <v>0</v>
      </c>
      <c r="O46" s="14">
        <v>0.02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7.09</v>
      </c>
      <c r="V46" s="14">
        <v>1019.6</v>
      </c>
    </row>
    <row r="47" spans="1:22">
      <c r="A47" s="2" t="s">
        <v>101</v>
      </c>
      <c r="B47" s="1" t="s">
        <v>102</v>
      </c>
      <c r="C47" s="14">
        <v>880.02</v>
      </c>
      <c r="D47" s="14">
        <v>146.66999999999999</v>
      </c>
      <c r="E47" s="14">
        <v>15543.81</v>
      </c>
      <c r="F47" s="14">
        <v>16570.5</v>
      </c>
      <c r="G47" s="14">
        <v>0</v>
      </c>
      <c r="H47" s="14">
        <v>0</v>
      </c>
      <c r="I47" s="14">
        <v>0</v>
      </c>
      <c r="J47" s="14">
        <v>4167.57</v>
      </c>
      <c r="K47" s="14">
        <v>360.26</v>
      </c>
      <c r="L47" s="14">
        <v>0</v>
      </c>
      <c r="M47" s="14">
        <v>0</v>
      </c>
      <c r="N47" s="14">
        <v>0</v>
      </c>
      <c r="O47" s="14">
        <v>0.02</v>
      </c>
      <c r="P47" s="14">
        <v>33.049999999999997</v>
      </c>
      <c r="Q47" s="14">
        <v>0</v>
      </c>
      <c r="R47" s="14">
        <v>0</v>
      </c>
      <c r="S47" s="14">
        <v>0</v>
      </c>
      <c r="T47" s="14">
        <v>0</v>
      </c>
      <c r="U47" s="14">
        <v>4560.8999999999996</v>
      </c>
      <c r="V47" s="14">
        <v>12009.6</v>
      </c>
    </row>
    <row r="48" spans="1:22">
      <c r="A48" s="2" t="s">
        <v>103</v>
      </c>
      <c r="B48" s="1" t="s">
        <v>104</v>
      </c>
      <c r="C48" s="14">
        <v>880.02</v>
      </c>
      <c r="D48" s="14">
        <v>146.66999999999999</v>
      </c>
      <c r="E48" s="14">
        <v>0</v>
      </c>
      <c r="F48" s="14">
        <v>1026.69</v>
      </c>
      <c r="G48" s="14">
        <v>0</v>
      </c>
      <c r="H48" s="14">
        <v>500</v>
      </c>
      <c r="I48" s="15">
        <v>-18.41</v>
      </c>
      <c r="J48" s="14">
        <v>0</v>
      </c>
      <c r="K48" s="14">
        <v>195.06</v>
      </c>
      <c r="L48" s="14">
        <v>0</v>
      </c>
      <c r="M48" s="14">
        <v>0</v>
      </c>
      <c r="N48" s="14">
        <v>0</v>
      </c>
      <c r="O48" s="15">
        <v>-0.01</v>
      </c>
      <c r="P48" s="14">
        <v>33.049999999999997</v>
      </c>
      <c r="Q48" s="14">
        <v>0</v>
      </c>
      <c r="R48" s="14">
        <v>0</v>
      </c>
      <c r="S48" s="14">
        <v>0</v>
      </c>
      <c r="T48" s="14">
        <v>100</v>
      </c>
      <c r="U48" s="14">
        <v>809.69</v>
      </c>
      <c r="V48" s="14">
        <v>217</v>
      </c>
    </row>
    <row r="49" spans="1:22">
      <c r="A49" s="2" t="s">
        <v>105</v>
      </c>
      <c r="B49" s="1" t="s">
        <v>106</v>
      </c>
      <c r="C49" s="14">
        <v>880.02</v>
      </c>
      <c r="D49" s="14">
        <v>146.66999999999999</v>
      </c>
      <c r="E49" s="14">
        <v>3713.85</v>
      </c>
      <c r="F49" s="14">
        <v>4740.54</v>
      </c>
      <c r="G49" s="14">
        <v>0</v>
      </c>
      <c r="H49" s="14">
        <v>0</v>
      </c>
      <c r="I49" s="14">
        <v>0</v>
      </c>
      <c r="J49" s="14">
        <v>757.19</v>
      </c>
      <c r="K49" s="14">
        <v>177.79</v>
      </c>
      <c r="L49" s="14">
        <v>0</v>
      </c>
      <c r="M49" s="14">
        <v>257.3</v>
      </c>
      <c r="N49" s="14">
        <v>0</v>
      </c>
      <c r="O49" s="14">
        <v>0.02</v>
      </c>
      <c r="P49" s="14">
        <v>26.44</v>
      </c>
      <c r="Q49" s="14">
        <v>0</v>
      </c>
      <c r="R49" s="14">
        <v>0</v>
      </c>
      <c r="S49" s="14">
        <v>0</v>
      </c>
      <c r="T49" s="14">
        <v>0</v>
      </c>
      <c r="U49" s="14">
        <v>1218.74</v>
      </c>
      <c r="V49" s="14">
        <v>3521.8</v>
      </c>
    </row>
    <row r="50" spans="1:22">
      <c r="A50" s="2" t="s">
        <v>107</v>
      </c>
      <c r="B50" s="1" t="s">
        <v>108</v>
      </c>
      <c r="C50" s="14">
        <v>1602</v>
      </c>
      <c r="D50" s="14">
        <v>267</v>
      </c>
      <c r="E50" s="14">
        <v>400</v>
      </c>
      <c r="F50" s="14">
        <v>2269</v>
      </c>
      <c r="G50" s="14">
        <v>0</v>
      </c>
      <c r="H50" s="14">
        <v>0</v>
      </c>
      <c r="I50" s="14">
        <v>0</v>
      </c>
      <c r="J50" s="14">
        <v>232.79</v>
      </c>
      <c r="K50" s="14">
        <v>51.54</v>
      </c>
      <c r="L50" s="14">
        <v>0</v>
      </c>
      <c r="M50" s="14">
        <v>0</v>
      </c>
      <c r="N50" s="14">
        <v>0</v>
      </c>
      <c r="O50" s="14">
        <v>7.0000000000000007E-2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284.39999999999998</v>
      </c>
      <c r="V50" s="14">
        <v>1984.6</v>
      </c>
    </row>
    <row r="51" spans="1:22">
      <c r="A51" s="2" t="s">
        <v>109</v>
      </c>
      <c r="B51" s="1" t="s">
        <v>110</v>
      </c>
      <c r="C51" s="14">
        <v>880.02</v>
      </c>
      <c r="D51" s="14">
        <v>146.66999999999999</v>
      </c>
      <c r="E51" s="14">
        <v>11065.67</v>
      </c>
      <c r="F51" s="14">
        <v>12092.36</v>
      </c>
      <c r="G51" s="14">
        <v>0</v>
      </c>
      <c r="H51" s="14">
        <v>0</v>
      </c>
      <c r="I51" s="14">
        <v>0</v>
      </c>
      <c r="J51" s="14">
        <v>2780.55</v>
      </c>
      <c r="K51" s="14">
        <v>154.04</v>
      </c>
      <c r="L51" s="14">
        <v>0</v>
      </c>
      <c r="M51" s="14">
        <v>0</v>
      </c>
      <c r="N51" s="14">
        <v>0</v>
      </c>
      <c r="O51" s="15">
        <v>-0.08</v>
      </c>
      <c r="P51" s="14">
        <v>33.049999999999997</v>
      </c>
      <c r="Q51" s="14">
        <v>0</v>
      </c>
      <c r="R51" s="14">
        <v>0</v>
      </c>
      <c r="S51" s="14">
        <v>0</v>
      </c>
      <c r="T51" s="14">
        <v>0</v>
      </c>
      <c r="U51" s="14">
        <v>2967.56</v>
      </c>
      <c r="V51" s="14">
        <v>9124.7999999999993</v>
      </c>
    </row>
    <row r="52" spans="1:22">
      <c r="A52" s="2" t="s">
        <v>111</v>
      </c>
      <c r="B52" s="1" t="s">
        <v>112</v>
      </c>
      <c r="C52" s="14">
        <v>880.02</v>
      </c>
      <c r="D52" s="14">
        <v>146.66999999999999</v>
      </c>
      <c r="E52" s="14">
        <v>0</v>
      </c>
      <c r="F52" s="14">
        <v>1026.69</v>
      </c>
      <c r="G52" s="14">
        <v>0</v>
      </c>
      <c r="H52" s="14">
        <v>0</v>
      </c>
      <c r="I52" s="15">
        <v>-18.41</v>
      </c>
      <c r="J52" s="14">
        <v>0</v>
      </c>
      <c r="K52" s="14">
        <v>86.23</v>
      </c>
      <c r="L52" s="14">
        <v>0</v>
      </c>
      <c r="M52" s="14">
        <v>0</v>
      </c>
      <c r="N52" s="14">
        <v>0</v>
      </c>
      <c r="O52" s="15">
        <v>-0.13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67.69</v>
      </c>
      <c r="V52" s="14">
        <v>959</v>
      </c>
    </row>
    <row r="53" spans="1:22">
      <c r="A53" s="2" t="s">
        <v>113</v>
      </c>
      <c r="B53" s="1" t="s">
        <v>114</v>
      </c>
      <c r="C53" s="14">
        <v>880.02</v>
      </c>
      <c r="D53" s="14">
        <v>146.66999999999999</v>
      </c>
      <c r="E53" s="14">
        <v>0</v>
      </c>
      <c r="F53" s="14">
        <v>1026.69</v>
      </c>
      <c r="G53" s="14">
        <v>0</v>
      </c>
      <c r="H53" s="14">
        <v>0</v>
      </c>
      <c r="I53" s="15">
        <v>-18.41</v>
      </c>
      <c r="J53" s="14">
        <v>0</v>
      </c>
      <c r="K53" s="14">
        <v>50.18</v>
      </c>
      <c r="L53" s="14">
        <v>0</v>
      </c>
      <c r="M53" s="14">
        <v>0</v>
      </c>
      <c r="N53" s="14">
        <v>0</v>
      </c>
      <c r="O53" s="15">
        <v>-0.08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31.69</v>
      </c>
      <c r="V53" s="14">
        <v>995</v>
      </c>
    </row>
    <row r="54" spans="1:22">
      <c r="A54" s="2" t="s">
        <v>115</v>
      </c>
      <c r="B54" s="1" t="s">
        <v>116</v>
      </c>
      <c r="C54" s="14">
        <v>801</v>
      </c>
      <c r="D54" s="14">
        <v>133.5</v>
      </c>
      <c r="E54" s="14">
        <v>400</v>
      </c>
      <c r="F54" s="14">
        <v>1334.5</v>
      </c>
      <c r="G54" s="14">
        <v>0</v>
      </c>
      <c r="H54" s="14">
        <v>0</v>
      </c>
      <c r="I54" s="14">
        <v>0</v>
      </c>
      <c r="J54" s="14">
        <v>28.8</v>
      </c>
      <c r="K54" s="14">
        <v>35.229999999999997</v>
      </c>
      <c r="L54" s="14">
        <v>0</v>
      </c>
      <c r="M54" s="14">
        <v>0</v>
      </c>
      <c r="N54" s="14">
        <v>0</v>
      </c>
      <c r="O54" s="15">
        <v>-0.13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63.9</v>
      </c>
      <c r="V54" s="14">
        <v>1270.5999999999999</v>
      </c>
    </row>
    <row r="55" spans="1:22">
      <c r="A55" s="2" t="s">
        <v>117</v>
      </c>
      <c r="B55" s="1" t="s">
        <v>118</v>
      </c>
      <c r="C55" s="14">
        <v>880.02</v>
      </c>
      <c r="D55" s="14">
        <v>146.66999999999999</v>
      </c>
      <c r="E55" s="14">
        <v>0</v>
      </c>
      <c r="F55" s="14">
        <v>1026.69</v>
      </c>
      <c r="G55" s="14">
        <v>0</v>
      </c>
      <c r="H55" s="14">
        <v>0</v>
      </c>
      <c r="I55" s="15">
        <v>-18.41</v>
      </c>
      <c r="J55" s="14">
        <v>0</v>
      </c>
      <c r="K55" s="14">
        <v>75.88</v>
      </c>
      <c r="L55" s="14">
        <v>0</v>
      </c>
      <c r="M55" s="14">
        <v>0</v>
      </c>
      <c r="N55" s="14">
        <v>0</v>
      </c>
      <c r="O55" s="15">
        <v>-0.03</v>
      </c>
      <c r="P55" s="14">
        <v>33.049999999999997</v>
      </c>
      <c r="Q55" s="14">
        <v>0</v>
      </c>
      <c r="R55" s="14">
        <v>0</v>
      </c>
      <c r="S55" s="14">
        <v>0</v>
      </c>
      <c r="T55" s="14">
        <v>0</v>
      </c>
      <c r="U55" s="14">
        <v>90.49</v>
      </c>
      <c r="V55" s="14">
        <v>936.2</v>
      </c>
    </row>
    <row r="56" spans="1:22">
      <c r="A56" s="2" t="s">
        <v>119</v>
      </c>
      <c r="B56" s="1" t="s">
        <v>120</v>
      </c>
      <c r="C56" s="14">
        <v>999.66</v>
      </c>
      <c r="D56" s="14">
        <v>166.61</v>
      </c>
      <c r="E56" s="14">
        <v>1957.12</v>
      </c>
      <c r="F56" s="14">
        <v>3123.39</v>
      </c>
      <c r="G56" s="14">
        <v>0</v>
      </c>
      <c r="H56" s="14">
        <v>0</v>
      </c>
      <c r="I56" s="14">
        <v>0</v>
      </c>
      <c r="J56" s="14">
        <v>411.77</v>
      </c>
      <c r="K56" s="14">
        <v>86.8</v>
      </c>
      <c r="L56" s="14">
        <v>0</v>
      </c>
      <c r="M56" s="14">
        <v>0</v>
      </c>
      <c r="N56" s="14">
        <v>0</v>
      </c>
      <c r="O56" s="14">
        <v>0.02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498.59</v>
      </c>
      <c r="V56" s="14">
        <v>2624.8</v>
      </c>
    </row>
    <row r="57" spans="1:22">
      <c r="A57" s="2" t="s">
        <v>121</v>
      </c>
      <c r="B57" s="1" t="s">
        <v>122</v>
      </c>
      <c r="C57" s="14">
        <v>879.42</v>
      </c>
      <c r="D57" s="14">
        <v>146.57</v>
      </c>
      <c r="E57" s="14">
        <v>0</v>
      </c>
      <c r="F57" s="14">
        <v>1025.99</v>
      </c>
      <c r="G57" s="14">
        <v>0</v>
      </c>
      <c r="H57" s="14">
        <v>0</v>
      </c>
      <c r="I57" s="15">
        <v>-18.489999999999998</v>
      </c>
      <c r="J57" s="14">
        <v>0</v>
      </c>
      <c r="K57" s="14">
        <v>154.31</v>
      </c>
      <c r="L57" s="14">
        <v>0</v>
      </c>
      <c r="M57" s="14">
        <v>0</v>
      </c>
      <c r="N57" s="14">
        <v>0</v>
      </c>
      <c r="O57" s="14">
        <v>0.17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135.99</v>
      </c>
      <c r="V57" s="14">
        <v>890</v>
      </c>
    </row>
    <row r="58" spans="1:22">
      <c r="A58" s="2" t="s">
        <v>123</v>
      </c>
      <c r="B58" s="1" t="s">
        <v>124</v>
      </c>
      <c r="C58" s="14">
        <v>880.02</v>
      </c>
      <c r="D58" s="14">
        <v>146.66999999999999</v>
      </c>
      <c r="E58" s="14">
        <v>1095.1500000000001</v>
      </c>
      <c r="F58" s="14">
        <v>2121.84</v>
      </c>
      <c r="G58" s="14">
        <v>0</v>
      </c>
      <c r="H58" s="14">
        <v>0</v>
      </c>
      <c r="I58" s="14">
        <v>0</v>
      </c>
      <c r="J58" s="14">
        <v>206.42</v>
      </c>
      <c r="K58" s="14">
        <v>133.34</v>
      </c>
      <c r="L58" s="14">
        <v>0</v>
      </c>
      <c r="M58" s="14">
        <v>0</v>
      </c>
      <c r="N58" s="14">
        <v>0</v>
      </c>
      <c r="O58" s="15">
        <v>-0.12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339.64</v>
      </c>
      <c r="V58" s="14">
        <v>1782.2</v>
      </c>
    </row>
    <row r="59" spans="1:22">
      <c r="A59" s="2" t="s">
        <v>125</v>
      </c>
      <c r="B59" s="1" t="s">
        <v>126</v>
      </c>
      <c r="C59" s="14">
        <v>880.02</v>
      </c>
      <c r="D59" s="14">
        <v>146.66999999999999</v>
      </c>
      <c r="E59" s="14">
        <v>10356.36</v>
      </c>
      <c r="F59" s="14">
        <v>11383.05</v>
      </c>
      <c r="G59" s="14">
        <v>0</v>
      </c>
      <c r="H59" s="14">
        <v>0</v>
      </c>
      <c r="I59" s="14">
        <v>0</v>
      </c>
      <c r="J59" s="14">
        <v>2567.75</v>
      </c>
      <c r="K59" s="14">
        <v>92.89</v>
      </c>
      <c r="L59" s="14">
        <v>0</v>
      </c>
      <c r="M59" s="14">
        <v>0</v>
      </c>
      <c r="N59" s="14">
        <v>0</v>
      </c>
      <c r="O59" s="15">
        <v>-0.04</v>
      </c>
      <c r="P59" s="14">
        <v>33.049999999999997</v>
      </c>
      <c r="Q59" s="14">
        <v>0</v>
      </c>
      <c r="R59" s="14">
        <v>0</v>
      </c>
      <c r="S59" s="14">
        <v>0</v>
      </c>
      <c r="T59" s="14">
        <v>0</v>
      </c>
      <c r="U59" s="14">
        <v>2693.65</v>
      </c>
      <c r="V59" s="14">
        <v>8689.4</v>
      </c>
    </row>
    <row r="60" spans="1:22">
      <c r="A60" s="2" t="s">
        <v>127</v>
      </c>
      <c r="B60" s="1" t="s">
        <v>128</v>
      </c>
      <c r="C60" s="14">
        <v>880.02</v>
      </c>
      <c r="D60" s="14">
        <v>146.66999999999999</v>
      </c>
      <c r="E60" s="14">
        <v>1029.17</v>
      </c>
      <c r="F60" s="14">
        <v>2055.86</v>
      </c>
      <c r="G60" s="14">
        <v>300</v>
      </c>
      <c r="H60" s="14">
        <v>0</v>
      </c>
      <c r="I60" s="14">
        <v>0</v>
      </c>
      <c r="J60" s="14">
        <v>194.6</v>
      </c>
      <c r="K60" s="14">
        <v>25.48</v>
      </c>
      <c r="L60" s="14">
        <v>0</v>
      </c>
      <c r="M60" s="14">
        <v>500</v>
      </c>
      <c r="N60" s="14">
        <v>0</v>
      </c>
      <c r="O60" s="15">
        <v>-7.0000000000000007E-2</v>
      </c>
      <c r="P60" s="14">
        <v>54.05</v>
      </c>
      <c r="Q60" s="14">
        <v>0</v>
      </c>
      <c r="R60" s="14">
        <v>0</v>
      </c>
      <c r="S60" s="14">
        <v>0</v>
      </c>
      <c r="T60" s="14">
        <v>594</v>
      </c>
      <c r="U60" s="14">
        <v>1668.06</v>
      </c>
      <c r="V60" s="14">
        <v>387.8</v>
      </c>
    </row>
    <row r="61" spans="1:22">
      <c r="A61" s="2" t="s">
        <v>129</v>
      </c>
      <c r="B61" s="1" t="s">
        <v>130</v>
      </c>
      <c r="C61" s="14">
        <v>1602</v>
      </c>
      <c r="D61" s="14">
        <v>267</v>
      </c>
      <c r="E61" s="14">
        <v>400</v>
      </c>
      <c r="F61" s="14">
        <v>2269</v>
      </c>
      <c r="G61" s="14">
        <v>0</v>
      </c>
      <c r="H61" s="14">
        <v>0</v>
      </c>
      <c r="I61" s="14">
        <v>0</v>
      </c>
      <c r="J61" s="14">
        <v>232.79</v>
      </c>
      <c r="K61" s="14">
        <v>54.63</v>
      </c>
      <c r="L61" s="14">
        <v>0</v>
      </c>
      <c r="M61" s="14">
        <v>0</v>
      </c>
      <c r="N61" s="14">
        <v>0</v>
      </c>
      <c r="O61" s="15">
        <v>-0.02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287.39999999999998</v>
      </c>
      <c r="V61" s="14">
        <v>1981.6</v>
      </c>
    </row>
    <row r="62" spans="1:22">
      <c r="A62" s="2" t="s">
        <v>131</v>
      </c>
      <c r="B62" s="1" t="s">
        <v>132</v>
      </c>
      <c r="C62" s="14">
        <v>833.05</v>
      </c>
      <c r="D62" s="14">
        <v>138.84</v>
      </c>
      <c r="E62" s="14">
        <v>1264.99</v>
      </c>
      <c r="F62" s="14">
        <v>2236.88</v>
      </c>
      <c r="G62" s="14">
        <v>0</v>
      </c>
      <c r="H62" s="14">
        <v>0</v>
      </c>
      <c r="I62" s="14">
        <v>0</v>
      </c>
      <c r="J62" s="14">
        <v>227.03</v>
      </c>
      <c r="K62" s="14">
        <v>53.06</v>
      </c>
      <c r="L62" s="14">
        <v>0</v>
      </c>
      <c r="M62" s="14">
        <v>0</v>
      </c>
      <c r="N62" s="14">
        <v>0</v>
      </c>
      <c r="O62" s="15">
        <v>-0.01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280.08</v>
      </c>
      <c r="V62" s="14">
        <v>1956.8</v>
      </c>
    </row>
    <row r="63" spans="1:22">
      <c r="A63" s="2" t="s">
        <v>133</v>
      </c>
      <c r="B63" s="1" t="s">
        <v>134</v>
      </c>
      <c r="C63" s="14">
        <v>999.66</v>
      </c>
      <c r="D63" s="14">
        <v>166.61</v>
      </c>
      <c r="E63" s="14">
        <v>2525.4499999999998</v>
      </c>
      <c r="F63" s="14">
        <v>3691.72</v>
      </c>
      <c r="G63" s="14">
        <v>0</v>
      </c>
      <c r="H63" s="14">
        <v>0</v>
      </c>
      <c r="I63" s="14">
        <v>0</v>
      </c>
      <c r="J63" s="14">
        <v>533.16</v>
      </c>
      <c r="K63" s="14">
        <v>74.680000000000007</v>
      </c>
      <c r="L63" s="14">
        <v>0</v>
      </c>
      <c r="M63" s="14">
        <v>0</v>
      </c>
      <c r="N63" s="14">
        <v>0</v>
      </c>
      <c r="O63" s="14">
        <v>0.08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607.91999999999996</v>
      </c>
      <c r="V63" s="14">
        <v>3083.8</v>
      </c>
    </row>
    <row r="64" spans="1:22">
      <c r="A64" s="2" t="s">
        <v>135</v>
      </c>
      <c r="B64" s="1" t="s">
        <v>136</v>
      </c>
      <c r="C64" s="14">
        <v>880.02</v>
      </c>
      <c r="D64" s="14">
        <v>146.66999999999999</v>
      </c>
      <c r="E64" s="14">
        <v>0</v>
      </c>
      <c r="F64" s="14">
        <v>1026.69</v>
      </c>
      <c r="G64" s="14">
        <v>0</v>
      </c>
      <c r="H64" s="14">
        <v>0</v>
      </c>
      <c r="I64" s="15">
        <v>-18.41</v>
      </c>
      <c r="J64" s="14">
        <v>0</v>
      </c>
      <c r="K64" s="14">
        <v>114.67</v>
      </c>
      <c r="L64" s="14">
        <v>0</v>
      </c>
      <c r="M64" s="14">
        <v>0</v>
      </c>
      <c r="N64" s="14">
        <v>0</v>
      </c>
      <c r="O64" s="15">
        <v>-0.02</v>
      </c>
      <c r="P64" s="14">
        <v>40.049999999999997</v>
      </c>
      <c r="Q64" s="14">
        <v>0</v>
      </c>
      <c r="R64" s="14">
        <v>0</v>
      </c>
      <c r="S64" s="14">
        <v>0</v>
      </c>
      <c r="T64" s="14">
        <v>0</v>
      </c>
      <c r="U64" s="14">
        <v>136.29</v>
      </c>
      <c r="V64" s="14">
        <v>890.4</v>
      </c>
    </row>
    <row r="65" spans="1:22">
      <c r="A65" s="2" t="s">
        <v>137</v>
      </c>
      <c r="B65" s="1" t="s">
        <v>138</v>
      </c>
      <c r="C65" s="14">
        <v>1285.74</v>
      </c>
      <c r="D65" s="14">
        <v>214.29</v>
      </c>
      <c r="E65" s="14">
        <v>3643.93</v>
      </c>
      <c r="F65" s="14">
        <v>5143.96</v>
      </c>
      <c r="G65" s="14">
        <v>0</v>
      </c>
      <c r="H65" s="14">
        <v>0</v>
      </c>
      <c r="I65" s="14">
        <v>0</v>
      </c>
      <c r="J65" s="14">
        <v>851.17</v>
      </c>
      <c r="K65" s="14">
        <v>61.91</v>
      </c>
      <c r="L65" s="14">
        <v>0</v>
      </c>
      <c r="M65" s="14">
        <v>0</v>
      </c>
      <c r="N65" s="14">
        <v>0</v>
      </c>
      <c r="O65" s="14">
        <v>0.03</v>
      </c>
      <c r="P65" s="14">
        <v>54.05</v>
      </c>
      <c r="Q65" s="14">
        <v>0</v>
      </c>
      <c r="R65" s="14">
        <v>0</v>
      </c>
      <c r="S65" s="14">
        <v>0</v>
      </c>
      <c r="T65" s="14">
        <v>0</v>
      </c>
      <c r="U65" s="14">
        <v>967.16</v>
      </c>
      <c r="V65" s="14">
        <v>4176.8</v>
      </c>
    </row>
    <row r="66" spans="1:22">
      <c r="A66" s="2" t="s">
        <v>139</v>
      </c>
      <c r="B66" s="1" t="s">
        <v>140</v>
      </c>
      <c r="C66" s="14">
        <v>1602</v>
      </c>
      <c r="D66" s="14">
        <v>267</v>
      </c>
      <c r="E66" s="14">
        <v>450</v>
      </c>
      <c r="F66" s="14">
        <v>2319</v>
      </c>
      <c r="G66" s="14">
        <v>297.95</v>
      </c>
      <c r="H66" s="14">
        <v>0</v>
      </c>
      <c r="I66" s="14">
        <v>0</v>
      </c>
      <c r="J66" s="14">
        <v>241.75</v>
      </c>
      <c r="K66" s="14">
        <v>52.35</v>
      </c>
      <c r="L66" s="14">
        <v>0</v>
      </c>
      <c r="M66" s="14">
        <v>0</v>
      </c>
      <c r="N66" s="14">
        <v>0</v>
      </c>
      <c r="O66" s="15">
        <v>-0.05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592</v>
      </c>
      <c r="V66" s="14">
        <v>1727</v>
      </c>
    </row>
    <row r="67" spans="1:22">
      <c r="A67" s="2" t="s">
        <v>141</v>
      </c>
      <c r="B67" s="1" t="s">
        <v>142</v>
      </c>
      <c r="C67" s="14">
        <v>880.02</v>
      </c>
      <c r="D67" s="14">
        <v>146.66999999999999</v>
      </c>
      <c r="E67" s="14">
        <v>4754.7</v>
      </c>
      <c r="F67" s="14">
        <v>5781.39</v>
      </c>
      <c r="G67" s="14">
        <v>0</v>
      </c>
      <c r="H67" s="14">
        <v>0</v>
      </c>
      <c r="I67" s="14">
        <v>0</v>
      </c>
      <c r="J67" s="14">
        <v>1001.09</v>
      </c>
      <c r="K67" s="14">
        <v>170.23</v>
      </c>
      <c r="L67" s="14">
        <v>0</v>
      </c>
      <c r="M67" s="14">
        <v>0</v>
      </c>
      <c r="N67" s="14">
        <v>0</v>
      </c>
      <c r="O67" s="14">
        <v>0.02</v>
      </c>
      <c r="P67" s="14">
        <v>33.049999999999997</v>
      </c>
      <c r="Q67" s="14">
        <v>0</v>
      </c>
      <c r="R67" s="14">
        <v>0</v>
      </c>
      <c r="S67" s="14">
        <v>0</v>
      </c>
      <c r="T67" s="14">
        <v>0</v>
      </c>
      <c r="U67" s="14">
        <v>1204.3900000000001</v>
      </c>
      <c r="V67" s="14">
        <v>4577</v>
      </c>
    </row>
    <row r="68" spans="1:22">
      <c r="A68" s="2" t="s">
        <v>143</v>
      </c>
      <c r="B68" s="1" t="s">
        <v>144</v>
      </c>
      <c r="C68" s="14">
        <v>0</v>
      </c>
      <c r="D68" s="14">
        <v>133.33000000000001</v>
      </c>
      <c r="E68" s="14">
        <v>0</v>
      </c>
      <c r="F68" s="14">
        <v>133.33000000000001</v>
      </c>
      <c r="G68" s="14">
        <v>0</v>
      </c>
      <c r="H68" s="14">
        <v>0</v>
      </c>
      <c r="I68" s="15">
        <v>-90.31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0.04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-90.27</v>
      </c>
      <c r="V68" s="14">
        <v>223.6</v>
      </c>
    </row>
    <row r="69" spans="1:22">
      <c r="A69" s="2" t="s">
        <v>145</v>
      </c>
      <c r="B69" s="1" t="s">
        <v>146</v>
      </c>
      <c r="C69" s="14">
        <v>880.02</v>
      </c>
      <c r="D69" s="14">
        <v>146.66999999999999</v>
      </c>
      <c r="E69" s="14">
        <v>0</v>
      </c>
      <c r="F69" s="14">
        <v>1026.69</v>
      </c>
      <c r="G69" s="14">
        <v>435.75</v>
      </c>
      <c r="H69" s="14">
        <v>0</v>
      </c>
      <c r="I69" s="15">
        <v>-18.41</v>
      </c>
      <c r="J69" s="14">
        <v>0</v>
      </c>
      <c r="K69" s="14">
        <v>164.06</v>
      </c>
      <c r="L69" s="14">
        <v>0</v>
      </c>
      <c r="M69" s="14">
        <v>0</v>
      </c>
      <c r="N69" s="14">
        <v>0</v>
      </c>
      <c r="O69" s="14">
        <v>0.04</v>
      </c>
      <c r="P69" s="14">
        <v>33.049999999999997</v>
      </c>
      <c r="Q69" s="14">
        <v>0</v>
      </c>
      <c r="R69" s="14">
        <v>0</v>
      </c>
      <c r="S69" s="14">
        <v>0</v>
      </c>
      <c r="T69" s="14">
        <v>0</v>
      </c>
      <c r="U69" s="14">
        <v>614.49</v>
      </c>
      <c r="V69" s="14">
        <v>412.2</v>
      </c>
    </row>
    <row r="70" spans="1:22">
      <c r="A70" s="2" t="s">
        <v>147</v>
      </c>
      <c r="B70" s="1" t="s">
        <v>148</v>
      </c>
      <c r="C70" s="14">
        <v>4000.02</v>
      </c>
      <c r="D70" s="14">
        <v>666.67</v>
      </c>
      <c r="E70" s="14">
        <v>0</v>
      </c>
      <c r="F70" s="14">
        <v>4666.6899999999996</v>
      </c>
      <c r="G70" s="14">
        <v>0</v>
      </c>
      <c r="H70" s="14">
        <v>0</v>
      </c>
      <c r="I70" s="14">
        <v>0</v>
      </c>
      <c r="J70" s="14">
        <v>741.42</v>
      </c>
      <c r="K70" s="14">
        <v>289.88</v>
      </c>
      <c r="L70" s="14">
        <v>0</v>
      </c>
      <c r="M70" s="14">
        <v>0</v>
      </c>
      <c r="N70" s="14">
        <v>0</v>
      </c>
      <c r="O70" s="14">
        <v>0.05</v>
      </c>
      <c r="P70" s="14">
        <v>0</v>
      </c>
      <c r="Q70" s="14">
        <v>0</v>
      </c>
      <c r="R70" s="14">
        <v>0</v>
      </c>
      <c r="S70" s="14">
        <v>0</v>
      </c>
      <c r="T70" s="14">
        <v>497.54</v>
      </c>
      <c r="U70" s="14">
        <v>1528.89</v>
      </c>
      <c r="V70" s="14">
        <v>3137.8</v>
      </c>
    </row>
    <row r="71" spans="1:22">
      <c r="A71" s="2" t="s">
        <v>149</v>
      </c>
      <c r="B71" s="1" t="s">
        <v>150</v>
      </c>
      <c r="C71" s="14">
        <v>146.66999999999999</v>
      </c>
      <c r="D71" s="14">
        <v>146.66999999999999</v>
      </c>
      <c r="E71" s="14">
        <v>0</v>
      </c>
      <c r="F71" s="14">
        <v>293.33999999999997</v>
      </c>
      <c r="G71" s="14">
        <v>0</v>
      </c>
      <c r="H71" s="14">
        <v>0</v>
      </c>
      <c r="I71" s="15">
        <v>-80.069999999999993</v>
      </c>
      <c r="J71" s="14">
        <v>0</v>
      </c>
      <c r="K71" s="14">
        <v>7.29</v>
      </c>
      <c r="L71" s="14">
        <v>0</v>
      </c>
      <c r="M71" s="14">
        <v>0</v>
      </c>
      <c r="N71" s="14">
        <v>0</v>
      </c>
      <c r="O71" s="15">
        <v>-0.08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-72.86</v>
      </c>
      <c r="V71" s="14">
        <v>366.2</v>
      </c>
    </row>
    <row r="72" spans="1:22">
      <c r="A72" s="2" t="s">
        <v>151</v>
      </c>
      <c r="B72" s="1" t="s">
        <v>152</v>
      </c>
      <c r="C72" s="14">
        <v>880.02</v>
      </c>
      <c r="D72" s="14">
        <v>146.66999999999999</v>
      </c>
      <c r="E72" s="14">
        <v>5185.68</v>
      </c>
      <c r="F72" s="14">
        <v>6212.37</v>
      </c>
      <c r="G72" s="14">
        <v>0</v>
      </c>
      <c r="H72" s="14">
        <v>196</v>
      </c>
      <c r="I72" s="14">
        <v>0</v>
      </c>
      <c r="J72" s="14">
        <v>1102.46</v>
      </c>
      <c r="K72" s="14">
        <v>187.34</v>
      </c>
      <c r="L72" s="14">
        <v>0</v>
      </c>
      <c r="M72" s="14">
        <v>205</v>
      </c>
      <c r="N72" s="14">
        <v>0</v>
      </c>
      <c r="O72" s="15">
        <v>-0.08</v>
      </c>
      <c r="P72" s="14">
        <v>33.049999999999997</v>
      </c>
      <c r="Q72" s="14">
        <v>0</v>
      </c>
      <c r="R72" s="14">
        <v>0</v>
      </c>
      <c r="S72" s="14">
        <v>0</v>
      </c>
      <c r="T72" s="14">
        <v>0</v>
      </c>
      <c r="U72" s="14">
        <v>1723.77</v>
      </c>
      <c r="V72" s="14">
        <v>4488.6000000000004</v>
      </c>
    </row>
    <row r="73" spans="1:22">
      <c r="A73" s="2" t="s">
        <v>153</v>
      </c>
      <c r="B73" s="1" t="s">
        <v>154</v>
      </c>
      <c r="C73" s="14">
        <v>1099.98</v>
      </c>
      <c r="D73" s="14">
        <v>183.33</v>
      </c>
      <c r="E73" s="14">
        <v>0</v>
      </c>
      <c r="F73" s="14">
        <v>1283.31</v>
      </c>
      <c r="G73" s="14">
        <v>0</v>
      </c>
      <c r="H73" s="14">
        <v>0</v>
      </c>
      <c r="I73" s="14">
        <v>0</v>
      </c>
      <c r="J73" s="14">
        <v>23.23</v>
      </c>
      <c r="K73" s="14">
        <v>31.85</v>
      </c>
      <c r="L73" s="14">
        <v>0</v>
      </c>
      <c r="M73" s="14">
        <v>0</v>
      </c>
      <c r="N73" s="14">
        <v>0</v>
      </c>
      <c r="O73" s="14">
        <v>0.03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55.11</v>
      </c>
      <c r="V73" s="14">
        <v>1228.2</v>
      </c>
    </row>
    <row r="74" spans="1:22">
      <c r="A74" s="2" t="s">
        <v>155</v>
      </c>
      <c r="B74" s="1" t="s">
        <v>156</v>
      </c>
      <c r="C74" s="14">
        <v>799.98</v>
      </c>
      <c r="D74" s="14">
        <v>133.33000000000001</v>
      </c>
      <c r="E74" s="14">
        <v>3450</v>
      </c>
      <c r="F74" s="14">
        <v>4383.3100000000004</v>
      </c>
      <c r="G74" s="14">
        <v>0</v>
      </c>
      <c r="H74" s="14">
        <v>0</v>
      </c>
      <c r="I74" s="14">
        <v>0</v>
      </c>
      <c r="J74" s="14">
        <v>680.89</v>
      </c>
      <c r="K74" s="14">
        <v>56.68</v>
      </c>
      <c r="L74" s="14">
        <v>0</v>
      </c>
      <c r="M74" s="14">
        <v>0</v>
      </c>
      <c r="N74" s="14">
        <v>0</v>
      </c>
      <c r="O74" s="15">
        <v>-0.06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737.51</v>
      </c>
      <c r="V74" s="14">
        <v>3645.8</v>
      </c>
    </row>
    <row r="75" spans="1:22">
      <c r="A75" s="2" t="s">
        <v>157</v>
      </c>
      <c r="B75" s="1" t="s">
        <v>158</v>
      </c>
      <c r="C75" s="14">
        <v>833.05</v>
      </c>
      <c r="D75" s="14">
        <v>138.84</v>
      </c>
      <c r="E75" s="14">
        <v>1787.54</v>
      </c>
      <c r="F75" s="14">
        <v>2759.43</v>
      </c>
      <c r="G75" s="14">
        <v>0</v>
      </c>
      <c r="H75" s="14">
        <v>0</v>
      </c>
      <c r="I75" s="14">
        <v>0</v>
      </c>
      <c r="J75" s="14">
        <v>334.02</v>
      </c>
      <c r="K75" s="14">
        <v>66.66</v>
      </c>
      <c r="L75" s="14">
        <v>0</v>
      </c>
      <c r="M75" s="14">
        <v>0</v>
      </c>
      <c r="N75" s="14">
        <v>0</v>
      </c>
      <c r="O75" s="15">
        <v>-0.05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400.63</v>
      </c>
      <c r="V75" s="14">
        <v>2358.8000000000002</v>
      </c>
    </row>
    <row r="76" spans="1:22">
      <c r="A76" s="2" t="s">
        <v>159</v>
      </c>
      <c r="B76" s="1" t="s">
        <v>160</v>
      </c>
      <c r="C76" s="14">
        <v>880.02</v>
      </c>
      <c r="D76" s="14">
        <v>146.66999999999999</v>
      </c>
      <c r="E76" s="14">
        <v>0</v>
      </c>
      <c r="F76" s="14">
        <v>1026.69</v>
      </c>
      <c r="G76" s="14">
        <v>0</v>
      </c>
      <c r="H76" s="14">
        <v>0</v>
      </c>
      <c r="I76" s="15">
        <v>-18.41</v>
      </c>
      <c r="J76" s="14">
        <v>0</v>
      </c>
      <c r="K76" s="14">
        <v>114.04</v>
      </c>
      <c r="L76" s="14">
        <v>0</v>
      </c>
      <c r="M76" s="14">
        <v>0</v>
      </c>
      <c r="N76" s="14">
        <v>0</v>
      </c>
      <c r="O76" s="15">
        <v>-0.14000000000000001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95.49</v>
      </c>
      <c r="V76" s="14">
        <v>931.2</v>
      </c>
    </row>
    <row r="77" spans="1:22" s="7" customFormat="1">
      <c r="A77" s="17" t="s">
        <v>161</v>
      </c>
      <c r="C77" s="7" t="s">
        <v>162</v>
      </c>
      <c r="D77" s="7" t="s">
        <v>162</v>
      </c>
      <c r="E77" s="7" t="s">
        <v>162</v>
      </c>
      <c r="F77" s="7" t="s">
        <v>162</v>
      </c>
      <c r="G77" s="7" t="s">
        <v>162</v>
      </c>
      <c r="H77" s="7" t="s">
        <v>162</v>
      </c>
      <c r="I77" s="7" t="s">
        <v>162</v>
      </c>
      <c r="J77" s="7" t="s">
        <v>162</v>
      </c>
      <c r="K77" s="7" t="s">
        <v>162</v>
      </c>
      <c r="L77" s="7" t="s">
        <v>162</v>
      </c>
      <c r="M77" s="7" t="s">
        <v>162</v>
      </c>
      <c r="N77" s="7" t="s">
        <v>162</v>
      </c>
      <c r="O77" s="7" t="s">
        <v>162</v>
      </c>
      <c r="P77" s="7" t="s">
        <v>162</v>
      </c>
      <c r="Q77" s="7" t="s">
        <v>162</v>
      </c>
      <c r="R77" s="7" t="s">
        <v>162</v>
      </c>
      <c r="S77" s="7" t="s">
        <v>162</v>
      </c>
      <c r="T77" s="7" t="s">
        <v>162</v>
      </c>
      <c r="U77" s="7" t="s">
        <v>162</v>
      </c>
      <c r="V77" s="7" t="s">
        <v>162</v>
      </c>
    </row>
    <row r="78" spans="1:22">
      <c r="C78" s="19">
        <v>78021</v>
      </c>
      <c r="D78" s="19">
        <v>13259.05</v>
      </c>
      <c r="E78" s="19">
        <v>134600.70000000001</v>
      </c>
      <c r="F78" s="19">
        <v>225880.75</v>
      </c>
      <c r="G78" s="19">
        <v>5801.81</v>
      </c>
      <c r="H78" s="19">
        <v>3295.74</v>
      </c>
      <c r="I78" s="20">
        <v>-557.07000000000005</v>
      </c>
      <c r="J78" s="19">
        <v>35384.589999999997</v>
      </c>
      <c r="K78" s="19">
        <v>7419.87</v>
      </c>
      <c r="L78" s="19">
        <v>0</v>
      </c>
      <c r="M78" s="19">
        <v>3462.3</v>
      </c>
      <c r="N78" s="19">
        <v>0</v>
      </c>
      <c r="O78" s="20">
        <v>-0.56000000000000005</v>
      </c>
      <c r="P78" s="19">
        <v>979.47</v>
      </c>
      <c r="Q78" s="19">
        <v>495.29</v>
      </c>
      <c r="R78" s="19">
        <v>0</v>
      </c>
      <c r="S78" s="19">
        <v>1300</v>
      </c>
      <c r="T78" s="19">
        <v>2759.91</v>
      </c>
      <c r="U78" s="19">
        <v>60341.35</v>
      </c>
      <c r="V78" s="19">
        <v>165539.4</v>
      </c>
    </row>
    <row r="80" spans="1:22">
      <c r="A80" s="12" t="s">
        <v>163</v>
      </c>
    </row>
    <row r="81" spans="1:22">
      <c r="A81" s="2" t="s">
        <v>164</v>
      </c>
      <c r="B81" s="1" t="s">
        <v>165</v>
      </c>
      <c r="C81" s="14">
        <v>572.46</v>
      </c>
      <c r="D81" s="14">
        <v>95.41</v>
      </c>
      <c r="E81" s="14">
        <v>3587.03</v>
      </c>
      <c r="F81" s="14">
        <v>4254.8999999999996</v>
      </c>
      <c r="G81" s="14">
        <v>0</v>
      </c>
      <c r="H81" s="14">
        <v>0</v>
      </c>
      <c r="I81" s="14">
        <v>0</v>
      </c>
      <c r="J81" s="14">
        <v>653.46</v>
      </c>
      <c r="K81" s="14">
        <v>56.2</v>
      </c>
      <c r="L81" s="14">
        <v>42.55</v>
      </c>
      <c r="M81" s="14">
        <v>0</v>
      </c>
      <c r="N81" s="14">
        <v>208.49</v>
      </c>
      <c r="O81" s="14">
        <v>0.13</v>
      </c>
      <c r="P81" s="14">
        <v>0</v>
      </c>
      <c r="Q81" s="14">
        <v>0</v>
      </c>
      <c r="R81" s="14">
        <v>0</v>
      </c>
      <c r="S81" s="14">
        <v>0</v>
      </c>
      <c r="T81" s="14">
        <v>134.66999999999999</v>
      </c>
      <c r="U81" s="14">
        <v>1095.5</v>
      </c>
      <c r="V81" s="14">
        <v>3159.4</v>
      </c>
    </row>
    <row r="82" spans="1:22">
      <c r="A82" s="2" t="s">
        <v>166</v>
      </c>
      <c r="B82" s="1" t="s">
        <v>167</v>
      </c>
      <c r="C82" s="14">
        <v>537.54</v>
      </c>
      <c r="D82" s="14">
        <v>89.59</v>
      </c>
      <c r="E82" s="14">
        <v>7049.15</v>
      </c>
      <c r="F82" s="14">
        <v>7676.28</v>
      </c>
      <c r="G82" s="14">
        <v>0</v>
      </c>
      <c r="H82" s="14">
        <v>0</v>
      </c>
      <c r="I82" s="14">
        <v>0</v>
      </c>
      <c r="J82" s="14">
        <v>1455.72</v>
      </c>
      <c r="K82" s="14">
        <v>148.31</v>
      </c>
      <c r="L82" s="14">
        <v>76.760000000000005</v>
      </c>
      <c r="M82" s="14">
        <v>0</v>
      </c>
      <c r="N82" s="14">
        <v>376.14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372.75</v>
      </c>
      <c r="U82" s="14">
        <v>2429.6799999999998</v>
      </c>
      <c r="V82" s="14">
        <v>5246.6</v>
      </c>
    </row>
    <row r="83" spans="1:22">
      <c r="A83" s="2" t="s">
        <v>168</v>
      </c>
      <c r="B83" s="1" t="s">
        <v>169</v>
      </c>
      <c r="C83" s="14">
        <v>633.41999999999996</v>
      </c>
      <c r="D83" s="14">
        <v>105.57</v>
      </c>
      <c r="E83" s="14">
        <v>2375.7199999999998</v>
      </c>
      <c r="F83" s="14">
        <v>3114.71</v>
      </c>
      <c r="G83" s="14">
        <v>0</v>
      </c>
      <c r="H83" s="14">
        <v>0</v>
      </c>
      <c r="I83" s="14">
        <v>0</v>
      </c>
      <c r="J83" s="14">
        <v>409.91</v>
      </c>
      <c r="K83" s="14">
        <v>76.900000000000006</v>
      </c>
      <c r="L83" s="14">
        <v>0</v>
      </c>
      <c r="M83" s="14">
        <v>0</v>
      </c>
      <c r="N83" s="14">
        <v>0</v>
      </c>
      <c r="O83" s="15">
        <v>-0.1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486.71</v>
      </c>
      <c r="V83" s="14">
        <v>2628</v>
      </c>
    </row>
    <row r="84" spans="1:22">
      <c r="A84" s="2" t="s">
        <v>170</v>
      </c>
      <c r="B84" s="1" t="s">
        <v>171</v>
      </c>
      <c r="C84" s="14">
        <v>447.95</v>
      </c>
      <c r="D84" s="14">
        <v>74.66</v>
      </c>
      <c r="E84" s="14">
        <v>3283.97</v>
      </c>
      <c r="F84" s="14">
        <v>3806.58</v>
      </c>
      <c r="G84" s="14">
        <v>0</v>
      </c>
      <c r="H84" s="14">
        <v>0</v>
      </c>
      <c r="I84" s="14">
        <v>0</v>
      </c>
      <c r="J84" s="14">
        <v>557.70000000000005</v>
      </c>
      <c r="K84" s="14">
        <v>66.989999999999995</v>
      </c>
      <c r="L84" s="14">
        <v>38.07</v>
      </c>
      <c r="M84" s="14">
        <v>0</v>
      </c>
      <c r="N84" s="14">
        <v>186.52</v>
      </c>
      <c r="O84" s="15">
        <v>-0.08</v>
      </c>
      <c r="P84" s="14">
        <v>0</v>
      </c>
      <c r="Q84" s="14">
        <v>0</v>
      </c>
      <c r="R84" s="14">
        <v>0</v>
      </c>
      <c r="S84" s="14">
        <v>300</v>
      </c>
      <c r="T84" s="14">
        <v>275.38</v>
      </c>
      <c r="U84" s="14">
        <v>1424.58</v>
      </c>
      <c r="V84" s="14">
        <v>2382</v>
      </c>
    </row>
    <row r="85" spans="1:22">
      <c r="A85" s="2" t="s">
        <v>172</v>
      </c>
      <c r="B85" s="1" t="s">
        <v>173</v>
      </c>
      <c r="C85" s="14">
        <v>480.24</v>
      </c>
      <c r="D85" s="14">
        <v>80.040000000000006</v>
      </c>
      <c r="E85" s="14">
        <v>1117.2</v>
      </c>
      <c r="F85" s="14">
        <v>1677.48</v>
      </c>
      <c r="G85" s="14">
        <v>0</v>
      </c>
      <c r="H85" s="14">
        <v>0</v>
      </c>
      <c r="I85" s="14">
        <v>0</v>
      </c>
      <c r="J85" s="14">
        <v>83.85</v>
      </c>
      <c r="K85" s="14">
        <v>35.26</v>
      </c>
      <c r="L85" s="14">
        <v>0</v>
      </c>
      <c r="M85" s="14">
        <v>0</v>
      </c>
      <c r="N85" s="14">
        <v>0</v>
      </c>
      <c r="O85" s="15">
        <v>-0.03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119.08</v>
      </c>
      <c r="V85" s="14">
        <v>1558.4</v>
      </c>
    </row>
    <row r="86" spans="1:22">
      <c r="A86" s="2" t="s">
        <v>174</v>
      </c>
      <c r="B86" s="1" t="s">
        <v>175</v>
      </c>
      <c r="C86" s="14">
        <v>480.24</v>
      </c>
      <c r="D86" s="14">
        <v>80.040000000000006</v>
      </c>
      <c r="E86" s="14">
        <v>555.33000000000004</v>
      </c>
      <c r="F86" s="14">
        <v>1115.6099999999999</v>
      </c>
      <c r="G86" s="14">
        <v>0</v>
      </c>
      <c r="H86" s="14">
        <v>0</v>
      </c>
      <c r="I86" s="15">
        <v>-1.98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5">
        <v>-0.01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-1.99</v>
      </c>
      <c r="V86" s="14">
        <v>1117.5999999999999</v>
      </c>
    </row>
    <row r="87" spans="1:22">
      <c r="A87" s="2" t="s">
        <v>176</v>
      </c>
      <c r="B87" s="1" t="s">
        <v>177</v>
      </c>
      <c r="C87" s="14">
        <v>480.24</v>
      </c>
      <c r="D87" s="14">
        <v>80.040000000000006</v>
      </c>
      <c r="E87" s="14">
        <v>3467.17</v>
      </c>
      <c r="F87" s="14">
        <v>4027.45</v>
      </c>
      <c r="G87" s="14">
        <v>0</v>
      </c>
      <c r="H87" s="14">
        <v>0</v>
      </c>
      <c r="I87" s="14">
        <v>0</v>
      </c>
      <c r="J87" s="14">
        <v>604.87</v>
      </c>
      <c r="K87" s="14">
        <v>120.69</v>
      </c>
      <c r="L87" s="14">
        <v>40.270000000000003</v>
      </c>
      <c r="M87" s="14">
        <v>0</v>
      </c>
      <c r="N87" s="14">
        <v>197.35</v>
      </c>
      <c r="O87" s="14">
        <v>7.0000000000000007E-2</v>
      </c>
      <c r="P87" s="14">
        <v>0</v>
      </c>
      <c r="Q87" s="14">
        <v>0</v>
      </c>
      <c r="R87" s="14">
        <v>0</v>
      </c>
      <c r="S87" s="14">
        <v>700</v>
      </c>
      <c r="T87" s="14">
        <v>0</v>
      </c>
      <c r="U87" s="14">
        <v>1663.25</v>
      </c>
      <c r="V87" s="14">
        <v>2364.1999999999998</v>
      </c>
    </row>
    <row r="88" spans="1:22">
      <c r="A88" s="2" t="s">
        <v>178</v>
      </c>
      <c r="B88" s="1" t="s">
        <v>179</v>
      </c>
      <c r="C88" s="14">
        <v>400.2</v>
      </c>
      <c r="D88" s="14">
        <v>66.7</v>
      </c>
      <c r="E88" s="14">
        <v>1930.26</v>
      </c>
      <c r="F88" s="14">
        <v>2397.16</v>
      </c>
      <c r="G88" s="14">
        <v>0</v>
      </c>
      <c r="H88" s="14">
        <v>0</v>
      </c>
      <c r="I88" s="14">
        <v>0</v>
      </c>
      <c r="J88" s="14">
        <v>256.64</v>
      </c>
      <c r="K88" s="14">
        <v>24.04</v>
      </c>
      <c r="L88" s="14">
        <v>23.97</v>
      </c>
      <c r="M88" s="14">
        <v>0</v>
      </c>
      <c r="N88" s="14">
        <v>117.46</v>
      </c>
      <c r="O88" s="14">
        <v>0.05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422.16</v>
      </c>
      <c r="V88" s="14">
        <v>1975</v>
      </c>
    </row>
    <row r="89" spans="1:22">
      <c r="A89" s="2" t="s">
        <v>180</v>
      </c>
      <c r="B89" s="1" t="s">
        <v>181</v>
      </c>
      <c r="C89" s="14">
        <v>633.6</v>
      </c>
      <c r="D89" s="14">
        <v>105.6</v>
      </c>
      <c r="E89" s="14">
        <v>1450.35</v>
      </c>
      <c r="F89" s="14">
        <v>2189.5500000000002</v>
      </c>
      <c r="G89" s="14">
        <v>0</v>
      </c>
      <c r="H89" s="14">
        <v>0</v>
      </c>
      <c r="I89" s="14">
        <v>0</v>
      </c>
      <c r="J89" s="14">
        <v>218.55</v>
      </c>
      <c r="K89" s="14">
        <v>57.86</v>
      </c>
      <c r="L89" s="14">
        <v>0</v>
      </c>
      <c r="M89" s="14">
        <v>0</v>
      </c>
      <c r="N89" s="14">
        <v>0</v>
      </c>
      <c r="O89" s="15">
        <v>-0.06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276.35000000000002</v>
      </c>
      <c r="V89" s="14">
        <v>1913.2</v>
      </c>
    </row>
    <row r="90" spans="1:22">
      <c r="A90" s="2" t="s">
        <v>182</v>
      </c>
      <c r="B90" s="1" t="s">
        <v>183</v>
      </c>
      <c r="C90" s="14">
        <v>480.24</v>
      </c>
      <c r="D90" s="14">
        <v>80.040000000000006</v>
      </c>
      <c r="E90" s="14">
        <v>313.11</v>
      </c>
      <c r="F90" s="14">
        <v>873.39</v>
      </c>
      <c r="G90" s="14">
        <v>0</v>
      </c>
      <c r="H90" s="14">
        <v>0</v>
      </c>
      <c r="I90" s="15">
        <v>-37.29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5">
        <v>-0.12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-37.409999999999997</v>
      </c>
      <c r="V90" s="14">
        <v>910.8</v>
      </c>
    </row>
    <row r="91" spans="1:22">
      <c r="A91" s="2" t="s">
        <v>184</v>
      </c>
      <c r="B91" s="1" t="s">
        <v>185</v>
      </c>
      <c r="C91" s="14">
        <v>422.28</v>
      </c>
      <c r="D91" s="14">
        <v>70.38</v>
      </c>
      <c r="E91" s="14">
        <v>1513.47</v>
      </c>
      <c r="F91" s="14">
        <v>2006.13</v>
      </c>
      <c r="G91" s="14">
        <v>0</v>
      </c>
      <c r="H91" s="14">
        <v>0</v>
      </c>
      <c r="I91" s="14">
        <v>0</v>
      </c>
      <c r="J91" s="14">
        <v>185.68</v>
      </c>
      <c r="K91" s="14">
        <v>75.67</v>
      </c>
      <c r="L91" s="14">
        <v>0</v>
      </c>
      <c r="M91" s="14">
        <v>0</v>
      </c>
      <c r="N91" s="14">
        <v>0</v>
      </c>
      <c r="O91" s="15">
        <v>-0.02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261.33</v>
      </c>
      <c r="V91" s="14">
        <v>1744.8</v>
      </c>
    </row>
    <row r="92" spans="1:22">
      <c r="A92" s="2" t="s">
        <v>186</v>
      </c>
      <c r="B92" s="1" t="s">
        <v>187</v>
      </c>
      <c r="C92" s="14">
        <v>537.54</v>
      </c>
      <c r="D92" s="14">
        <v>89.59</v>
      </c>
      <c r="E92" s="14">
        <v>2669.74</v>
      </c>
      <c r="F92" s="14">
        <v>3296.87</v>
      </c>
      <c r="G92" s="14">
        <v>0</v>
      </c>
      <c r="H92" s="14">
        <v>0</v>
      </c>
      <c r="I92" s="14">
        <v>0</v>
      </c>
      <c r="J92" s="14">
        <v>448.82</v>
      </c>
      <c r="K92" s="14">
        <v>68.69</v>
      </c>
      <c r="L92" s="14">
        <v>32.97</v>
      </c>
      <c r="M92" s="14">
        <v>0</v>
      </c>
      <c r="N92" s="14">
        <v>161.55000000000001</v>
      </c>
      <c r="O92" s="14">
        <v>0.03</v>
      </c>
      <c r="P92" s="14">
        <v>0</v>
      </c>
      <c r="Q92" s="14">
        <v>0</v>
      </c>
      <c r="R92" s="14">
        <v>0</v>
      </c>
      <c r="S92" s="14">
        <v>500</v>
      </c>
      <c r="T92" s="14">
        <v>199.21</v>
      </c>
      <c r="U92" s="14">
        <v>1411.27</v>
      </c>
      <c r="V92" s="14">
        <v>1885.6</v>
      </c>
    </row>
    <row r="93" spans="1:22">
      <c r="A93" s="2" t="s">
        <v>188</v>
      </c>
      <c r="B93" s="1" t="s">
        <v>189</v>
      </c>
      <c r="C93" s="14">
        <v>537.54</v>
      </c>
      <c r="D93" s="14">
        <v>89.59</v>
      </c>
      <c r="E93" s="14">
        <v>7735.11</v>
      </c>
      <c r="F93" s="14">
        <v>8362.24</v>
      </c>
      <c r="G93" s="14">
        <v>0</v>
      </c>
      <c r="H93" s="14">
        <v>0</v>
      </c>
      <c r="I93" s="14">
        <v>0</v>
      </c>
      <c r="J93" s="14">
        <v>1661.51</v>
      </c>
      <c r="K93" s="14">
        <v>149.06</v>
      </c>
      <c r="L93" s="14">
        <v>83.62</v>
      </c>
      <c r="M93" s="14">
        <v>0</v>
      </c>
      <c r="N93" s="14">
        <v>409.75</v>
      </c>
      <c r="O93" s="15">
        <v>-0.1</v>
      </c>
      <c r="P93" s="14">
        <v>0</v>
      </c>
      <c r="Q93" s="14">
        <v>0</v>
      </c>
      <c r="R93" s="14">
        <v>0</v>
      </c>
      <c r="S93" s="14">
        <v>700</v>
      </c>
      <c r="T93" s="14">
        <v>0</v>
      </c>
      <c r="U93" s="14">
        <v>3003.84</v>
      </c>
      <c r="V93" s="14">
        <v>5358.4</v>
      </c>
    </row>
    <row r="94" spans="1:22">
      <c r="A94" s="2" t="s">
        <v>190</v>
      </c>
      <c r="B94" s="1" t="s">
        <v>191</v>
      </c>
      <c r="C94" s="14">
        <v>80.040000000000006</v>
      </c>
      <c r="D94" s="14">
        <v>80.040000000000006</v>
      </c>
      <c r="E94" s="14">
        <v>411.35</v>
      </c>
      <c r="F94" s="14">
        <v>571.42999999999995</v>
      </c>
      <c r="G94" s="14">
        <v>0</v>
      </c>
      <c r="H94" s="14">
        <v>0</v>
      </c>
      <c r="I94" s="15">
        <v>-62.22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0.05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-62.17</v>
      </c>
      <c r="V94" s="14">
        <v>633.6</v>
      </c>
    </row>
    <row r="95" spans="1:22">
      <c r="A95" s="2" t="s">
        <v>192</v>
      </c>
      <c r="B95" s="1" t="s">
        <v>193</v>
      </c>
      <c r="C95" s="14">
        <v>480.24</v>
      </c>
      <c r="D95" s="14">
        <v>80.040000000000006</v>
      </c>
      <c r="E95" s="14">
        <v>807.94</v>
      </c>
      <c r="F95" s="14">
        <v>1368.22</v>
      </c>
      <c r="G95" s="14">
        <v>0</v>
      </c>
      <c r="H95" s="14">
        <v>0</v>
      </c>
      <c r="I95" s="14">
        <v>0</v>
      </c>
      <c r="J95" s="14">
        <v>32.47</v>
      </c>
      <c r="K95" s="14">
        <v>23.69</v>
      </c>
      <c r="L95" s="14">
        <v>0</v>
      </c>
      <c r="M95" s="14">
        <v>0</v>
      </c>
      <c r="N95" s="14">
        <v>0</v>
      </c>
      <c r="O95" s="15">
        <v>-0.14000000000000001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56.02</v>
      </c>
      <c r="V95" s="14">
        <v>1312.2</v>
      </c>
    </row>
    <row r="96" spans="1:22">
      <c r="A96" s="2" t="s">
        <v>194</v>
      </c>
      <c r="B96" s="1" t="s">
        <v>195</v>
      </c>
      <c r="C96" s="14">
        <v>633.6</v>
      </c>
      <c r="D96" s="14">
        <v>105.6</v>
      </c>
      <c r="E96" s="14">
        <v>4917.55</v>
      </c>
      <c r="F96" s="14">
        <v>5656.75</v>
      </c>
      <c r="G96" s="14">
        <v>0</v>
      </c>
      <c r="H96" s="14">
        <v>0</v>
      </c>
      <c r="I96" s="14">
        <v>0</v>
      </c>
      <c r="J96" s="14">
        <v>971.77</v>
      </c>
      <c r="K96" s="14">
        <v>103.78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1075.55</v>
      </c>
      <c r="V96" s="14">
        <v>4581.2</v>
      </c>
    </row>
    <row r="97" spans="1:22">
      <c r="A97" s="2" t="s">
        <v>196</v>
      </c>
      <c r="B97" s="1" t="s">
        <v>197</v>
      </c>
      <c r="C97" s="14">
        <v>480.24</v>
      </c>
      <c r="D97" s="14">
        <v>80.040000000000006</v>
      </c>
      <c r="E97" s="14">
        <v>3997.56</v>
      </c>
      <c r="F97" s="14">
        <v>4557.84</v>
      </c>
      <c r="G97" s="14">
        <v>0</v>
      </c>
      <c r="H97" s="14">
        <v>0</v>
      </c>
      <c r="I97" s="14">
        <v>0</v>
      </c>
      <c r="J97" s="14">
        <v>718.17</v>
      </c>
      <c r="K97" s="14">
        <v>0</v>
      </c>
      <c r="L97" s="14">
        <v>0</v>
      </c>
      <c r="M97" s="14">
        <v>0</v>
      </c>
      <c r="N97" s="14">
        <v>0</v>
      </c>
      <c r="O97" s="14">
        <v>7.0000000000000007E-2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718.24</v>
      </c>
      <c r="V97" s="14">
        <v>3839.6</v>
      </c>
    </row>
    <row r="98" spans="1:22">
      <c r="A98" s="2" t="s">
        <v>198</v>
      </c>
      <c r="B98" s="1" t="s">
        <v>199</v>
      </c>
      <c r="C98" s="14">
        <v>1028.58</v>
      </c>
      <c r="D98" s="14">
        <v>171.43</v>
      </c>
      <c r="E98" s="14">
        <v>0</v>
      </c>
      <c r="F98" s="14">
        <v>1200.01</v>
      </c>
      <c r="G98" s="14">
        <v>0</v>
      </c>
      <c r="H98" s="14">
        <v>0</v>
      </c>
      <c r="I98" s="14">
        <v>0</v>
      </c>
      <c r="J98" s="14">
        <v>7.2</v>
      </c>
      <c r="K98" s="14">
        <v>29.79</v>
      </c>
      <c r="L98" s="14">
        <v>0</v>
      </c>
      <c r="M98" s="14">
        <v>0</v>
      </c>
      <c r="N98" s="14">
        <v>0</v>
      </c>
      <c r="O98" s="14">
        <v>0.02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37.01</v>
      </c>
      <c r="V98" s="14">
        <v>1163</v>
      </c>
    </row>
    <row r="99" spans="1:22">
      <c r="A99" s="2" t="s">
        <v>200</v>
      </c>
      <c r="B99" s="1" t="s">
        <v>201</v>
      </c>
      <c r="C99" s="14">
        <v>480.24</v>
      </c>
      <c r="D99" s="14">
        <v>80.040000000000006</v>
      </c>
      <c r="E99" s="14">
        <v>1486.86</v>
      </c>
      <c r="F99" s="14">
        <v>2047.14</v>
      </c>
      <c r="G99" s="14">
        <v>0</v>
      </c>
      <c r="H99" s="14">
        <v>0</v>
      </c>
      <c r="I99" s="14">
        <v>0</v>
      </c>
      <c r="J99" s="14">
        <v>193.03</v>
      </c>
      <c r="K99" s="14">
        <v>40.630000000000003</v>
      </c>
      <c r="L99" s="14">
        <v>20.47</v>
      </c>
      <c r="M99" s="14">
        <v>0</v>
      </c>
      <c r="N99" s="14">
        <v>100.31</v>
      </c>
      <c r="O99" s="14">
        <v>0.1</v>
      </c>
      <c r="P99" s="14">
        <v>0</v>
      </c>
      <c r="Q99" s="14">
        <v>0</v>
      </c>
      <c r="R99" s="14">
        <v>0</v>
      </c>
      <c r="S99" s="14">
        <v>300</v>
      </c>
      <c r="T99" s="14">
        <v>0</v>
      </c>
      <c r="U99" s="14">
        <v>654.54</v>
      </c>
      <c r="V99" s="14">
        <v>1392.6</v>
      </c>
    </row>
    <row r="100" spans="1:22">
      <c r="A100" s="2" t="s">
        <v>202</v>
      </c>
      <c r="B100" s="1" t="s">
        <v>203</v>
      </c>
      <c r="C100" s="14">
        <v>537.54</v>
      </c>
      <c r="D100" s="14">
        <v>89.59</v>
      </c>
      <c r="E100" s="14">
        <v>3692.79</v>
      </c>
      <c r="F100" s="14">
        <v>4319.92</v>
      </c>
      <c r="G100" s="14">
        <v>0</v>
      </c>
      <c r="H100" s="14">
        <v>0</v>
      </c>
      <c r="I100" s="14">
        <v>0</v>
      </c>
      <c r="J100" s="14">
        <v>667.35</v>
      </c>
      <c r="K100" s="14">
        <v>103.2</v>
      </c>
      <c r="L100" s="14">
        <v>43.2</v>
      </c>
      <c r="M100" s="14">
        <v>0</v>
      </c>
      <c r="N100" s="14">
        <v>211.68</v>
      </c>
      <c r="O100" s="14">
        <v>0.06</v>
      </c>
      <c r="P100" s="14">
        <v>0</v>
      </c>
      <c r="Q100" s="14">
        <v>0</v>
      </c>
      <c r="R100" s="14">
        <v>0</v>
      </c>
      <c r="S100" s="14">
        <v>0</v>
      </c>
      <c r="T100" s="14">
        <v>246.63</v>
      </c>
      <c r="U100" s="14">
        <v>1272.1199999999999</v>
      </c>
      <c r="V100" s="14">
        <v>3047.8</v>
      </c>
    </row>
    <row r="101" spans="1:22">
      <c r="A101" s="2" t="s">
        <v>204</v>
      </c>
      <c r="B101" s="1" t="s">
        <v>205</v>
      </c>
      <c r="C101" s="14">
        <v>400.2</v>
      </c>
      <c r="D101" s="14">
        <v>66.7</v>
      </c>
      <c r="E101" s="14">
        <v>4190.72</v>
      </c>
      <c r="F101" s="14">
        <v>4657.62</v>
      </c>
      <c r="G101" s="14">
        <v>0</v>
      </c>
      <c r="H101" s="14">
        <v>0</v>
      </c>
      <c r="I101" s="14">
        <v>0</v>
      </c>
      <c r="J101" s="14">
        <v>739.48</v>
      </c>
      <c r="K101" s="14">
        <v>0</v>
      </c>
      <c r="L101" s="14">
        <v>0</v>
      </c>
      <c r="M101" s="14">
        <v>0</v>
      </c>
      <c r="N101" s="14">
        <v>0</v>
      </c>
      <c r="O101" s="15">
        <v>-0.06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739.42</v>
      </c>
      <c r="V101" s="14">
        <v>3918.2</v>
      </c>
    </row>
    <row r="102" spans="1:22">
      <c r="A102" s="2" t="s">
        <v>206</v>
      </c>
      <c r="B102" s="1" t="s">
        <v>207</v>
      </c>
      <c r="C102" s="14">
        <v>537.54</v>
      </c>
      <c r="D102" s="14">
        <v>89.59</v>
      </c>
      <c r="E102" s="14">
        <v>794.09</v>
      </c>
      <c r="F102" s="14">
        <v>1421.22</v>
      </c>
      <c r="G102" s="14">
        <v>0</v>
      </c>
      <c r="H102" s="14">
        <v>0</v>
      </c>
      <c r="I102" s="14">
        <v>0</v>
      </c>
      <c r="J102" s="14">
        <v>38.229999999999997</v>
      </c>
      <c r="K102" s="14">
        <v>77.97</v>
      </c>
      <c r="L102" s="14">
        <v>14.21</v>
      </c>
      <c r="M102" s="14">
        <v>0</v>
      </c>
      <c r="N102" s="14">
        <v>69.64</v>
      </c>
      <c r="O102" s="14">
        <v>0.04</v>
      </c>
      <c r="P102" s="14">
        <v>0</v>
      </c>
      <c r="Q102" s="14">
        <v>0</v>
      </c>
      <c r="R102" s="14">
        <v>0</v>
      </c>
      <c r="S102" s="14">
        <v>0</v>
      </c>
      <c r="T102" s="14">
        <v>307.93</v>
      </c>
      <c r="U102" s="14">
        <v>508.02</v>
      </c>
      <c r="V102" s="14">
        <v>913.2</v>
      </c>
    </row>
    <row r="103" spans="1:22">
      <c r="A103" s="2" t="s">
        <v>208</v>
      </c>
      <c r="B103" s="1" t="s">
        <v>209</v>
      </c>
      <c r="C103" s="14">
        <v>633.6</v>
      </c>
      <c r="D103" s="14">
        <v>105.6</v>
      </c>
      <c r="E103" s="14">
        <v>3513.01</v>
      </c>
      <c r="F103" s="14">
        <v>4252.21</v>
      </c>
      <c r="G103" s="14">
        <v>0</v>
      </c>
      <c r="H103" s="14">
        <v>0</v>
      </c>
      <c r="I103" s="14">
        <v>0</v>
      </c>
      <c r="J103" s="14">
        <v>652.88</v>
      </c>
      <c r="K103" s="14">
        <v>118.7</v>
      </c>
      <c r="L103" s="14">
        <v>0</v>
      </c>
      <c r="M103" s="14">
        <v>0</v>
      </c>
      <c r="N103" s="14">
        <v>0</v>
      </c>
      <c r="O103" s="14">
        <v>0.03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771.61</v>
      </c>
      <c r="V103" s="14">
        <v>3480.6</v>
      </c>
    </row>
    <row r="104" spans="1:22">
      <c r="A104" s="2" t="s">
        <v>210</v>
      </c>
      <c r="B104" s="1" t="s">
        <v>211</v>
      </c>
      <c r="C104" s="14">
        <v>480.24</v>
      </c>
      <c r="D104" s="14">
        <v>80.040000000000006</v>
      </c>
      <c r="E104" s="14">
        <v>2767.24</v>
      </c>
      <c r="F104" s="14">
        <v>3327.52</v>
      </c>
      <c r="G104" s="14">
        <v>0</v>
      </c>
      <c r="H104" s="14">
        <v>0</v>
      </c>
      <c r="I104" s="14">
        <v>0</v>
      </c>
      <c r="J104" s="14">
        <v>455.37</v>
      </c>
      <c r="K104" s="14">
        <v>52.04</v>
      </c>
      <c r="L104" s="14">
        <v>33.28</v>
      </c>
      <c r="M104" s="14">
        <v>0</v>
      </c>
      <c r="N104" s="14">
        <v>163.05000000000001</v>
      </c>
      <c r="O104" s="15">
        <v>-0.02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703.72</v>
      </c>
      <c r="V104" s="14">
        <v>2623.8</v>
      </c>
    </row>
    <row r="105" spans="1:22">
      <c r="A105" s="2" t="s">
        <v>212</v>
      </c>
      <c r="B105" s="1" t="s">
        <v>213</v>
      </c>
      <c r="C105" s="14">
        <v>1028.58</v>
      </c>
      <c r="D105" s="14">
        <v>171.43</v>
      </c>
      <c r="E105" s="14">
        <v>0</v>
      </c>
      <c r="F105" s="14">
        <v>1200.01</v>
      </c>
      <c r="G105" s="14">
        <v>0</v>
      </c>
      <c r="H105" s="14">
        <v>310</v>
      </c>
      <c r="I105" s="14">
        <v>0</v>
      </c>
      <c r="J105" s="14">
        <v>7.2</v>
      </c>
      <c r="K105" s="14">
        <v>30.25</v>
      </c>
      <c r="L105" s="14">
        <v>0</v>
      </c>
      <c r="M105" s="14">
        <v>0</v>
      </c>
      <c r="N105" s="14">
        <v>0</v>
      </c>
      <c r="O105" s="15">
        <v>-0.04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347.41</v>
      </c>
      <c r="V105" s="14">
        <v>852.6</v>
      </c>
    </row>
    <row r="106" spans="1:22">
      <c r="A106" s="2" t="s">
        <v>214</v>
      </c>
      <c r="B106" s="1" t="s">
        <v>215</v>
      </c>
      <c r="C106" s="14">
        <v>480.24</v>
      </c>
      <c r="D106" s="14">
        <v>80.040000000000006</v>
      </c>
      <c r="E106" s="14">
        <v>1430.54</v>
      </c>
      <c r="F106" s="14">
        <v>1990.82</v>
      </c>
      <c r="G106" s="14">
        <v>0</v>
      </c>
      <c r="H106" s="14">
        <v>0</v>
      </c>
      <c r="I106" s="14">
        <v>0</v>
      </c>
      <c r="J106" s="14">
        <v>182.94</v>
      </c>
      <c r="K106" s="14">
        <v>0</v>
      </c>
      <c r="L106" s="14">
        <v>0</v>
      </c>
      <c r="M106" s="14">
        <v>0</v>
      </c>
      <c r="N106" s="14">
        <v>0</v>
      </c>
      <c r="O106" s="15">
        <v>-0.12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182.82</v>
      </c>
      <c r="V106" s="14">
        <v>1808</v>
      </c>
    </row>
    <row r="107" spans="1:22">
      <c r="A107" s="2" t="s">
        <v>216</v>
      </c>
      <c r="B107" s="1" t="s">
        <v>217</v>
      </c>
      <c r="C107" s="14">
        <v>633.6</v>
      </c>
      <c r="D107" s="14">
        <v>105.6</v>
      </c>
      <c r="E107" s="14">
        <v>3631.65</v>
      </c>
      <c r="F107" s="14">
        <v>4370.8500000000004</v>
      </c>
      <c r="G107" s="14">
        <v>0</v>
      </c>
      <c r="H107" s="14">
        <v>0</v>
      </c>
      <c r="I107" s="14">
        <v>0</v>
      </c>
      <c r="J107" s="14">
        <v>678.22</v>
      </c>
      <c r="K107" s="14">
        <v>79.56</v>
      </c>
      <c r="L107" s="14">
        <v>0</v>
      </c>
      <c r="M107" s="14">
        <v>0</v>
      </c>
      <c r="N107" s="14">
        <v>0</v>
      </c>
      <c r="O107" s="14">
        <v>7.0000000000000007E-2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757.85</v>
      </c>
      <c r="V107" s="14">
        <v>3613</v>
      </c>
    </row>
    <row r="108" spans="1:22">
      <c r="A108" s="2" t="s">
        <v>218</v>
      </c>
      <c r="B108" s="1" t="s">
        <v>219</v>
      </c>
      <c r="C108" s="14">
        <v>537.54</v>
      </c>
      <c r="D108" s="14">
        <v>89.59</v>
      </c>
      <c r="E108" s="14">
        <v>1794.04</v>
      </c>
      <c r="F108" s="14">
        <v>2421.17</v>
      </c>
      <c r="G108" s="14">
        <v>0</v>
      </c>
      <c r="H108" s="14">
        <v>0</v>
      </c>
      <c r="I108" s="14">
        <v>0</v>
      </c>
      <c r="J108" s="14">
        <v>261.77</v>
      </c>
      <c r="K108" s="14">
        <v>77.89</v>
      </c>
      <c r="L108" s="14">
        <v>24.21</v>
      </c>
      <c r="M108" s="14">
        <v>0</v>
      </c>
      <c r="N108" s="14">
        <v>118.64</v>
      </c>
      <c r="O108" s="14">
        <v>0.15</v>
      </c>
      <c r="P108" s="14">
        <v>0</v>
      </c>
      <c r="Q108" s="14">
        <v>0</v>
      </c>
      <c r="R108" s="14">
        <v>0</v>
      </c>
      <c r="S108" s="14">
        <v>0</v>
      </c>
      <c r="T108" s="14">
        <v>236.31</v>
      </c>
      <c r="U108" s="14">
        <v>718.97</v>
      </c>
      <c r="V108" s="14">
        <v>1702.2</v>
      </c>
    </row>
    <row r="109" spans="1:22">
      <c r="A109" s="2" t="s">
        <v>220</v>
      </c>
      <c r="B109" s="1" t="s">
        <v>221</v>
      </c>
      <c r="C109" s="14">
        <v>480.24</v>
      </c>
      <c r="D109" s="14">
        <v>80.040000000000006</v>
      </c>
      <c r="E109" s="14">
        <v>4993.03</v>
      </c>
      <c r="F109" s="14">
        <v>5553.31</v>
      </c>
      <c r="G109" s="14">
        <v>0</v>
      </c>
      <c r="H109" s="14">
        <v>0</v>
      </c>
      <c r="I109" s="14">
        <v>0</v>
      </c>
      <c r="J109" s="14">
        <v>947.45</v>
      </c>
      <c r="K109" s="14">
        <v>119.26</v>
      </c>
      <c r="L109" s="14">
        <v>55.53</v>
      </c>
      <c r="M109" s="14">
        <v>0</v>
      </c>
      <c r="N109" s="14">
        <v>272.11</v>
      </c>
      <c r="O109" s="14">
        <v>0.16</v>
      </c>
      <c r="P109" s="14">
        <v>0</v>
      </c>
      <c r="Q109" s="14">
        <v>0</v>
      </c>
      <c r="R109" s="14">
        <v>0</v>
      </c>
      <c r="S109" s="14">
        <v>250</v>
      </c>
      <c r="T109" s="14">
        <v>0</v>
      </c>
      <c r="U109" s="14">
        <v>1644.51</v>
      </c>
      <c r="V109" s="14">
        <v>3908.8</v>
      </c>
    </row>
    <row r="110" spans="1:22">
      <c r="A110" s="2" t="s">
        <v>222</v>
      </c>
      <c r="B110" s="1" t="s">
        <v>223</v>
      </c>
      <c r="C110" s="14">
        <v>1028.52</v>
      </c>
      <c r="D110" s="14">
        <v>171.42</v>
      </c>
      <c r="E110" s="14">
        <v>0</v>
      </c>
      <c r="F110" s="14">
        <v>1199.94</v>
      </c>
      <c r="G110" s="14">
        <v>0</v>
      </c>
      <c r="H110" s="14">
        <v>0</v>
      </c>
      <c r="I110" s="14">
        <v>0</v>
      </c>
      <c r="J110" s="14">
        <v>7.2</v>
      </c>
      <c r="K110" s="14">
        <v>29.79</v>
      </c>
      <c r="L110" s="14">
        <v>0</v>
      </c>
      <c r="M110" s="14">
        <v>0</v>
      </c>
      <c r="N110" s="14">
        <v>0</v>
      </c>
      <c r="O110" s="15">
        <v>-0.05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36.94</v>
      </c>
      <c r="V110" s="14">
        <v>1163</v>
      </c>
    </row>
    <row r="111" spans="1:22">
      <c r="A111" s="2" t="s">
        <v>224</v>
      </c>
      <c r="B111" s="1" t="s">
        <v>225</v>
      </c>
      <c r="C111" s="14">
        <v>633.6</v>
      </c>
      <c r="D111" s="14">
        <v>105.6</v>
      </c>
      <c r="E111" s="14">
        <v>3824.04</v>
      </c>
      <c r="F111" s="14">
        <v>4563.24</v>
      </c>
      <c r="G111" s="14">
        <v>0</v>
      </c>
      <c r="H111" s="14">
        <v>0</v>
      </c>
      <c r="I111" s="14">
        <v>0</v>
      </c>
      <c r="J111" s="14">
        <v>719.32</v>
      </c>
      <c r="K111" s="14">
        <v>177.16</v>
      </c>
      <c r="L111" s="14">
        <v>0</v>
      </c>
      <c r="M111" s="14">
        <v>0</v>
      </c>
      <c r="N111" s="14">
        <v>0</v>
      </c>
      <c r="O111" s="15">
        <v>-0.04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896.44</v>
      </c>
      <c r="V111" s="14">
        <v>3666.8</v>
      </c>
    </row>
    <row r="112" spans="1:22">
      <c r="A112" s="2" t="s">
        <v>226</v>
      </c>
      <c r="B112" s="1" t="s">
        <v>227</v>
      </c>
      <c r="C112" s="14">
        <v>480.24</v>
      </c>
      <c r="D112" s="14">
        <v>80.040000000000006</v>
      </c>
      <c r="E112" s="14">
        <v>1932.5</v>
      </c>
      <c r="F112" s="14">
        <v>2492.7800000000002</v>
      </c>
      <c r="G112" s="14">
        <v>0</v>
      </c>
      <c r="H112" s="14">
        <v>0</v>
      </c>
      <c r="I112" s="14">
        <v>0</v>
      </c>
      <c r="J112" s="14">
        <v>277.07</v>
      </c>
      <c r="K112" s="14">
        <v>0</v>
      </c>
      <c r="L112" s="14">
        <v>0</v>
      </c>
      <c r="M112" s="14">
        <v>0</v>
      </c>
      <c r="N112" s="14">
        <v>0</v>
      </c>
      <c r="O112" s="15">
        <v>-0.09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276.98</v>
      </c>
      <c r="V112" s="14">
        <v>2215.8000000000002</v>
      </c>
    </row>
    <row r="113" spans="1:22">
      <c r="A113" s="2" t="s">
        <v>228</v>
      </c>
      <c r="B113" s="1" t="s">
        <v>229</v>
      </c>
      <c r="C113" s="14">
        <v>633.6</v>
      </c>
      <c r="D113" s="14">
        <v>105.6</v>
      </c>
      <c r="E113" s="14">
        <v>3761.83</v>
      </c>
      <c r="F113" s="14">
        <v>4501.03</v>
      </c>
      <c r="G113" s="14">
        <v>0</v>
      </c>
      <c r="H113" s="14">
        <v>0</v>
      </c>
      <c r="I113" s="14">
        <v>0</v>
      </c>
      <c r="J113" s="14">
        <v>706.03</v>
      </c>
      <c r="K113" s="14">
        <v>157.86000000000001</v>
      </c>
      <c r="L113" s="14">
        <v>0</v>
      </c>
      <c r="M113" s="14">
        <v>0</v>
      </c>
      <c r="N113" s="14">
        <v>0</v>
      </c>
      <c r="O113" s="15">
        <v>-0.06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863.83</v>
      </c>
      <c r="V113" s="14">
        <v>3637.2</v>
      </c>
    </row>
    <row r="114" spans="1:22">
      <c r="A114" s="2" t="s">
        <v>230</v>
      </c>
      <c r="B114" s="1" t="s">
        <v>231</v>
      </c>
      <c r="C114" s="14">
        <v>537.54</v>
      </c>
      <c r="D114" s="14">
        <v>89.59</v>
      </c>
      <c r="E114" s="14">
        <v>5788.6</v>
      </c>
      <c r="F114" s="14">
        <v>6415.73</v>
      </c>
      <c r="G114" s="14">
        <v>0</v>
      </c>
      <c r="H114" s="14">
        <v>0</v>
      </c>
      <c r="I114" s="14">
        <v>0</v>
      </c>
      <c r="J114" s="14">
        <v>1150.29</v>
      </c>
      <c r="K114" s="14">
        <v>86.33</v>
      </c>
      <c r="L114" s="14">
        <v>64.16</v>
      </c>
      <c r="M114" s="14">
        <v>0</v>
      </c>
      <c r="N114" s="14">
        <v>314.37</v>
      </c>
      <c r="O114" s="14">
        <v>0.11</v>
      </c>
      <c r="P114" s="14">
        <v>0</v>
      </c>
      <c r="Q114" s="14">
        <v>0</v>
      </c>
      <c r="R114" s="14">
        <v>343.11</v>
      </c>
      <c r="S114" s="14">
        <v>400</v>
      </c>
      <c r="T114" s="14">
        <v>209.76</v>
      </c>
      <c r="U114" s="14">
        <v>2568.13</v>
      </c>
      <c r="V114" s="14">
        <v>3847.6</v>
      </c>
    </row>
    <row r="115" spans="1:22">
      <c r="A115" s="2" t="s">
        <v>232</v>
      </c>
      <c r="B115" s="1" t="s">
        <v>233</v>
      </c>
      <c r="C115" s="14">
        <v>480.24</v>
      </c>
      <c r="D115" s="14">
        <v>80.040000000000006</v>
      </c>
      <c r="E115" s="14">
        <v>464.84</v>
      </c>
      <c r="F115" s="14">
        <v>1025.1199999999999</v>
      </c>
      <c r="G115" s="14">
        <v>0</v>
      </c>
      <c r="H115" s="14">
        <v>0</v>
      </c>
      <c r="I115" s="15">
        <v>-18.579999999999998</v>
      </c>
      <c r="J115" s="14">
        <v>0</v>
      </c>
      <c r="K115" s="14">
        <v>31.05</v>
      </c>
      <c r="L115" s="14">
        <v>0</v>
      </c>
      <c r="M115" s="14">
        <v>0</v>
      </c>
      <c r="N115" s="14">
        <v>0</v>
      </c>
      <c r="O115" s="14">
        <v>0.05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12.52</v>
      </c>
      <c r="V115" s="14">
        <v>1012.6</v>
      </c>
    </row>
    <row r="116" spans="1:22">
      <c r="A116" s="2" t="s">
        <v>234</v>
      </c>
      <c r="B116" s="1" t="s">
        <v>235</v>
      </c>
      <c r="C116" s="14">
        <v>480.24</v>
      </c>
      <c r="D116" s="14">
        <v>80.040000000000006</v>
      </c>
      <c r="E116" s="14">
        <v>833.5</v>
      </c>
      <c r="F116" s="14">
        <v>1393.78</v>
      </c>
      <c r="G116" s="14">
        <v>0</v>
      </c>
      <c r="H116" s="14">
        <v>0</v>
      </c>
      <c r="I116" s="14">
        <v>0</v>
      </c>
      <c r="J116" s="14">
        <v>35.25</v>
      </c>
      <c r="K116" s="14">
        <v>31.81</v>
      </c>
      <c r="L116" s="14">
        <v>0</v>
      </c>
      <c r="M116" s="14">
        <v>0</v>
      </c>
      <c r="N116" s="14">
        <v>0</v>
      </c>
      <c r="O116" s="14">
        <v>0.12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67.180000000000007</v>
      </c>
      <c r="V116" s="14">
        <v>1326.6</v>
      </c>
    </row>
    <row r="117" spans="1:22">
      <c r="A117" s="2" t="s">
        <v>236</v>
      </c>
      <c r="B117" s="1" t="s">
        <v>237</v>
      </c>
      <c r="C117" s="14">
        <v>534.29999999999995</v>
      </c>
      <c r="D117" s="14">
        <v>89.05</v>
      </c>
      <c r="E117" s="14">
        <v>1476.29</v>
      </c>
      <c r="F117" s="14">
        <v>2099.64</v>
      </c>
      <c r="G117" s="14">
        <v>0</v>
      </c>
      <c r="H117" s="14">
        <v>0</v>
      </c>
      <c r="I117" s="14">
        <v>0</v>
      </c>
      <c r="J117" s="14">
        <v>202.44</v>
      </c>
      <c r="K117" s="14">
        <v>40.409999999999997</v>
      </c>
      <c r="L117" s="14">
        <v>21</v>
      </c>
      <c r="M117" s="14">
        <v>0</v>
      </c>
      <c r="N117" s="14">
        <v>102.88</v>
      </c>
      <c r="O117" s="15">
        <v>-0.09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366.64</v>
      </c>
      <c r="V117" s="14">
        <v>1733</v>
      </c>
    </row>
    <row r="118" spans="1:22">
      <c r="A118" s="2" t="s">
        <v>238</v>
      </c>
      <c r="B118" s="1" t="s">
        <v>239</v>
      </c>
      <c r="C118" s="14">
        <v>480.24</v>
      </c>
      <c r="D118" s="14">
        <v>80.040000000000006</v>
      </c>
      <c r="E118" s="14">
        <v>2132.75</v>
      </c>
      <c r="F118" s="14">
        <v>2693.03</v>
      </c>
      <c r="G118" s="14">
        <v>0</v>
      </c>
      <c r="H118" s="14">
        <v>0</v>
      </c>
      <c r="I118" s="14">
        <v>0</v>
      </c>
      <c r="J118" s="14">
        <v>319.83999999999997</v>
      </c>
      <c r="K118" s="14">
        <v>0</v>
      </c>
      <c r="L118" s="14">
        <v>0</v>
      </c>
      <c r="M118" s="14">
        <v>0</v>
      </c>
      <c r="N118" s="14">
        <v>0</v>
      </c>
      <c r="O118" s="15">
        <v>-0.01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319.83</v>
      </c>
      <c r="V118" s="14">
        <v>2373.1999999999998</v>
      </c>
    </row>
    <row r="119" spans="1:22">
      <c r="A119" s="2" t="s">
        <v>240</v>
      </c>
      <c r="B119" s="1" t="s">
        <v>241</v>
      </c>
      <c r="C119" s="14">
        <v>537.54</v>
      </c>
      <c r="D119" s="14">
        <v>89.59</v>
      </c>
      <c r="E119" s="14">
        <v>4529.8</v>
      </c>
      <c r="F119" s="14">
        <v>5156.93</v>
      </c>
      <c r="G119" s="14">
        <v>0</v>
      </c>
      <c r="H119" s="14">
        <v>0</v>
      </c>
      <c r="I119" s="14">
        <v>0</v>
      </c>
      <c r="J119" s="14">
        <v>854.22</v>
      </c>
      <c r="K119" s="14">
        <v>90.61</v>
      </c>
      <c r="L119" s="14">
        <v>51.57</v>
      </c>
      <c r="M119" s="14">
        <v>0</v>
      </c>
      <c r="N119" s="14">
        <v>252.69</v>
      </c>
      <c r="O119" s="14">
        <v>0.02</v>
      </c>
      <c r="P119" s="14">
        <v>0</v>
      </c>
      <c r="Q119" s="14">
        <v>0</v>
      </c>
      <c r="R119" s="14">
        <v>343.11</v>
      </c>
      <c r="S119" s="14">
        <v>200</v>
      </c>
      <c r="T119" s="14">
        <v>216.71</v>
      </c>
      <c r="U119" s="14">
        <v>2008.93</v>
      </c>
      <c r="V119" s="14">
        <v>3148</v>
      </c>
    </row>
    <row r="120" spans="1:22">
      <c r="A120" s="2" t="s">
        <v>242</v>
      </c>
      <c r="B120" s="1" t="s">
        <v>243</v>
      </c>
      <c r="C120" s="14">
        <v>633.6</v>
      </c>
      <c r="D120" s="14">
        <v>105.6</v>
      </c>
      <c r="E120" s="14">
        <v>2867.53</v>
      </c>
      <c r="F120" s="14">
        <v>3606.73</v>
      </c>
      <c r="G120" s="14">
        <v>0</v>
      </c>
      <c r="H120" s="14">
        <v>0</v>
      </c>
      <c r="I120" s="14">
        <v>0</v>
      </c>
      <c r="J120" s="14">
        <v>515.01</v>
      </c>
      <c r="K120" s="14">
        <v>96.14</v>
      </c>
      <c r="L120" s="14">
        <v>0</v>
      </c>
      <c r="M120" s="14">
        <v>0</v>
      </c>
      <c r="N120" s="14">
        <v>0</v>
      </c>
      <c r="O120" s="15">
        <v>-0.02</v>
      </c>
      <c r="P120" s="14">
        <v>0</v>
      </c>
      <c r="Q120" s="14">
        <v>0</v>
      </c>
      <c r="R120" s="14">
        <v>0</v>
      </c>
      <c r="S120" s="14">
        <v>200</v>
      </c>
      <c r="T120" s="14">
        <v>0</v>
      </c>
      <c r="U120" s="14">
        <v>811.13</v>
      </c>
      <c r="V120" s="14">
        <v>2795.6</v>
      </c>
    </row>
    <row r="121" spans="1:22">
      <c r="A121" s="2" t="s">
        <v>244</v>
      </c>
      <c r="B121" s="1" t="s">
        <v>245</v>
      </c>
      <c r="C121" s="14">
        <v>480.24</v>
      </c>
      <c r="D121" s="14">
        <v>80.040000000000006</v>
      </c>
      <c r="E121" s="14">
        <v>3378.77</v>
      </c>
      <c r="F121" s="14">
        <v>3939.05</v>
      </c>
      <c r="G121" s="14">
        <v>0</v>
      </c>
      <c r="H121" s="14">
        <v>0</v>
      </c>
      <c r="I121" s="14">
        <v>0</v>
      </c>
      <c r="J121" s="14">
        <v>585.99</v>
      </c>
      <c r="K121" s="14">
        <v>0</v>
      </c>
      <c r="L121" s="14">
        <v>0</v>
      </c>
      <c r="M121" s="14">
        <v>0</v>
      </c>
      <c r="N121" s="14">
        <v>0</v>
      </c>
      <c r="O121" s="14">
        <v>0.06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586.04999999999995</v>
      </c>
      <c r="V121" s="14">
        <v>3353</v>
      </c>
    </row>
    <row r="122" spans="1:22">
      <c r="A122" s="2" t="s">
        <v>246</v>
      </c>
      <c r="B122" s="1" t="s">
        <v>247</v>
      </c>
      <c r="C122" s="14">
        <v>480.24</v>
      </c>
      <c r="D122" s="14">
        <v>80.040000000000006</v>
      </c>
      <c r="E122" s="14">
        <v>607.30999999999995</v>
      </c>
      <c r="F122" s="14">
        <v>1167.5899999999999</v>
      </c>
      <c r="G122" s="14">
        <v>0</v>
      </c>
      <c r="H122" s="14">
        <v>0</v>
      </c>
      <c r="I122" s="14">
        <v>0</v>
      </c>
      <c r="J122" s="14">
        <v>3.68</v>
      </c>
      <c r="K122" s="14">
        <v>26.59</v>
      </c>
      <c r="L122" s="14">
        <v>0</v>
      </c>
      <c r="M122" s="14">
        <v>0</v>
      </c>
      <c r="N122" s="14">
        <v>0</v>
      </c>
      <c r="O122" s="15">
        <v>-0.08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30.19</v>
      </c>
      <c r="V122" s="14">
        <v>1137.4000000000001</v>
      </c>
    </row>
    <row r="123" spans="1:22">
      <c r="A123" s="2" t="s">
        <v>248</v>
      </c>
      <c r="B123" s="1" t="s">
        <v>249</v>
      </c>
      <c r="C123" s="14">
        <v>537.54</v>
      </c>
      <c r="D123" s="14">
        <v>89.59</v>
      </c>
      <c r="E123" s="14">
        <v>4879.6499999999996</v>
      </c>
      <c r="F123" s="14">
        <v>5506.78</v>
      </c>
      <c r="G123" s="14">
        <v>0</v>
      </c>
      <c r="H123" s="14">
        <v>0</v>
      </c>
      <c r="I123" s="14">
        <v>0</v>
      </c>
      <c r="J123" s="14">
        <v>936.5</v>
      </c>
      <c r="K123" s="14">
        <v>82.21</v>
      </c>
      <c r="L123" s="14">
        <v>55.07</v>
      </c>
      <c r="M123" s="14">
        <v>0</v>
      </c>
      <c r="N123" s="14">
        <v>269.83</v>
      </c>
      <c r="O123" s="15">
        <v>-0.03</v>
      </c>
      <c r="P123" s="14">
        <v>0</v>
      </c>
      <c r="Q123" s="14">
        <v>0</v>
      </c>
      <c r="R123" s="14">
        <v>0</v>
      </c>
      <c r="S123" s="14">
        <v>50</v>
      </c>
      <c r="T123" s="14">
        <v>470.2</v>
      </c>
      <c r="U123" s="14">
        <v>1863.78</v>
      </c>
      <c r="V123" s="14">
        <v>3643</v>
      </c>
    </row>
    <row r="124" spans="1:22">
      <c r="A124" s="2" t="s">
        <v>250</v>
      </c>
      <c r="B124" s="1" t="s">
        <v>251</v>
      </c>
      <c r="C124" s="14">
        <v>480.24</v>
      </c>
      <c r="D124" s="14">
        <v>80.040000000000006</v>
      </c>
      <c r="E124" s="14">
        <v>407.65</v>
      </c>
      <c r="F124" s="14">
        <v>967.93</v>
      </c>
      <c r="G124" s="14">
        <v>0</v>
      </c>
      <c r="H124" s="14">
        <v>0</v>
      </c>
      <c r="I124" s="15">
        <v>-31.24</v>
      </c>
      <c r="J124" s="14">
        <v>0</v>
      </c>
      <c r="K124" s="14">
        <v>21.92</v>
      </c>
      <c r="L124" s="14">
        <v>0</v>
      </c>
      <c r="M124" s="14">
        <v>0</v>
      </c>
      <c r="N124" s="14">
        <v>0</v>
      </c>
      <c r="O124" s="14">
        <v>0.05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-9.27</v>
      </c>
      <c r="V124" s="14">
        <v>977.2</v>
      </c>
    </row>
    <row r="125" spans="1:22">
      <c r="A125" s="2" t="s">
        <v>252</v>
      </c>
      <c r="B125" s="1" t="s">
        <v>253</v>
      </c>
      <c r="C125" s="14">
        <v>633.6</v>
      </c>
      <c r="D125" s="14">
        <v>105.6</v>
      </c>
      <c r="E125" s="14">
        <v>2107.65</v>
      </c>
      <c r="F125" s="14">
        <v>2846.85</v>
      </c>
      <c r="G125" s="14">
        <v>0</v>
      </c>
      <c r="H125" s="14">
        <v>0</v>
      </c>
      <c r="I125" s="14">
        <v>0</v>
      </c>
      <c r="J125" s="14">
        <v>352.7</v>
      </c>
      <c r="K125" s="14">
        <v>72.819999999999993</v>
      </c>
      <c r="L125" s="14">
        <v>0</v>
      </c>
      <c r="M125" s="14">
        <v>0</v>
      </c>
      <c r="N125" s="14">
        <v>0</v>
      </c>
      <c r="O125" s="15">
        <v>-7.0000000000000007E-2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425.45</v>
      </c>
      <c r="V125" s="14">
        <v>2421.4</v>
      </c>
    </row>
    <row r="126" spans="1:22">
      <c r="A126" s="2" t="s">
        <v>254</v>
      </c>
      <c r="B126" s="1" t="s">
        <v>255</v>
      </c>
      <c r="C126" s="14">
        <v>633.6</v>
      </c>
      <c r="D126" s="14">
        <v>105.6</v>
      </c>
      <c r="E126" s="14">
        <v>6677.65</v>
      </c>
      <c r="F126" s="14">
        <v>7416.85</v>
      </c>
      <c r="G126" s="14">
        <v>0</v>
      </c>
      <c r="H126" s="14">
        <v>0</v>
      </c>
      <c r="I126" s="14">
        <v>0</v>
      </c>
      <c r="J126" s="14">
        <v>1385.75</v>
      </c>
      <c r="K126" s="14">
        <v>179.18</v>
      </c>
      <c r="L126" s="14">
        <v>0</v>
      </c>
      <c r="M126" s="14">
        <v>0</v>
      </c>
      <c r="N126" s="14">
        <v>0</v>
      </c>
      <c r="O126" s="15">
        <v>-0.08</v>
      </c>
      <c r="P126" s="14">
        <v>0</v>
      </c>
      <c r="Q126" s="14">
        <v>0</v>
      </c>
      <c r="R126" s="14">
        <v>0</v>
      </c>
      <c r="S126" s="14">
        <v>500</v>
      </c>
      <c r="T126" s="14">
        <v>0</v>
      </c>
      <c r="U126" s="14">
        <v>2064.85</v>
      </c>
      <c r="V126" s="14">
        <v>5352</v>
      </c>
    </row>
    <row r="127" spans="1:22" s="7" customFormat="1">
      <c r="A127" s="17" t="s">
        <v>161</v>
      </c>
      <c r="C127" s="7" t="s">
        <v>162</v>
      </c>
      <c r="D127" s="7" t="s">
        <v>162</v>
      </c>
      <c r="E127" s="7" t="s">
        <v>162</v>
      </c>
      <c r="F127" s="7" t="s">
        <v>162</v>
      </c>
      <c r="G127" s="7" t="s">
        <v>162</v>
      </c>
      <c r="H127" s="7" t="s">
        <v>162</v>
      </c>
      <c r="I127" s="7" t="s">
        <v>162</v>
      </c>
      <c r="J127" s="7" t="s">
        <v>162</v>
      </c>
      <c r="K127" s="7" t="s">
        <v>162</v>
      </c>
      <c r="L127" s="7" t="s">
        <v>162</v>
      </c>
      <c r="M127" s="7" t="s">
        <v>162</v>
      </c>
      <c r="N127" s="7" t="s">
        <v>162</v>
      </c>
      <c r="O127" s="7" t="s">
        <v>162</v>
      </c>
      <c r="P127" s="7" t="s">
        <v>162</v>
      </c>
      <c r="Q127" s="7" t="s">
        <v>162</v>
      </c>
      <c r="R127" s="7" t="s">
        <v>162</v>
      </c>
      <c r="S127" s="7" t="s">
        <v>162</v>
      </c>
      <c r="T127" s="7" t="s">
        <v>162</v>
      </c>
      <c r="U127" s="7" t="s">
        <v>162</v>
      </c>
      <c r="V127" s="7" t="s">
        <v>162</v>
      </c>
    </row>
    <row r="128" spans="1:22">
      <c r="C128" s="19">
        <v>25280.87</v>
      </c>
      <c r="D128" s="19">
        <v>4280.18</v>
      </c>
      <c r="E128" s="19">
        <v>121146.34</v>
      </c>
      <c r="F128" s="19">
        <v>150707.39000000001</v>
      </c>
      <c r="G128" s="19">
        <v>0</v>
      </c>
      <c r="H128" s="19">
        <v>310</v>
      </c>
      <c r="I128" s="20">
        <v>-151.31</v>
      </c>
      <c r="J128" s="19">
        <v>21141.53</v>
      </c>
      <c r="K128" s="19">
        <v>2860.31</v>
      </c>
      <c r="L128" s="19">
        <v>720.91</v>
      </c>
      <c r="M128" s="19">
        <v>0</v>
      </c>
      <c r="N128" s="19">
        <v>3532.46</v>
      </c>
      <c r="O128" s="20">
        <v>-0.08</v>
      </c>
      <c r="P128" s="19">
        <v>0</v>
      </c>
      <c r="Q128" s="19">
        <v>0</v>
      </c>
      <c r="R128" s="19">
        <v>686.22</v>
      </c>
      <c r="S128" s="19">
        <v>4100</v>
      </c>
      <c r="T128" s="19">
        <v>2669.55</v>
      </c>
      <c r="U128" s="19">
        <v>35869.589999999997</v>
      </c>
      <c r="V128" s="19">
        <v>114837.8</v>
      </c>
    </row>
    <row r="130" spans="1:22" s="7" customFormat="1">
      <c r="A130" s="16"/>
      <c r="C130" s="7" t="s">
        <v>256</v>
      </c>
      <c r="D130" s="7" t="s">
        <v>256</v>
      </c>
      <c r="E130" s="7" t="s">
        <v>256</v>
      </c>
      <c r="F130" s="7" t="s">
        <v>256</v>
      </c>
      <c r="G130" s="7" t="s">
        <v>256</v>
      </c>
      <c r="H130" s="7" t="s">
        <v>256</v>
      </c>
      <c r="I130" s="7" t="s">
        <v>256</v>
      </c>
      <c r="J130" s="7" t="s">
        <v>256</v>
      </c>
      <c r="K130" s="7" t="s">
        <v>256</v>
      </c>
      <c r="L130" s="7" t="s">
        <v>256</v>
      </c>
      <c r="M130" s="7" t="s">
        <v>256</v>
      </c>
      <c r="N130" s="7" t="s">
        <v>256</v>
      </c>
      <c r="O130" s="7" t="s">
        <v>256</v>
      </c>
      <c r="P130" s="7" t="s">
        <v>256</v>
      </c>
      <c r="Q130" s="7" t="s">
        <v>256</v>
      </c>
      <c r="R130" s="7" t="s">
        <v>256</v>
      </c>
      <c r="S130" s="7" t="s">
        <v>256</v>
      </c>
      <c r="T130" s="7" t="s">
        <v>256</v>
      </c>
      <c r="U130" s="7" t="s">
        <v>256</v>
      </c>
      <c r="V130" s="7" t="s">
        <v>256</v>
      </c>
    </row>
    <row r="131" spans="1:22">
      <c r="A131" s="17" t="s">
        <v>257</v>
      </c>
      <c r="B131" s="1" t="s">
        <v>258</v>
      </c>
      <c r="C131" s="19">
        <v>103301.87</v>
      </c>
      <c r="D131" s="19">
        <v>17539.23</v>
      </c>
      <c r="E131" s="19">
        <v>255747.04</v>
      </c>
      <c r="F131" s="19">
        <v>376588.14</v>
      </c>
      <c r="G131" s="19">
        <v>5801.81</v>
      </c>
      <c r="H131" s="19">
        <v>3605.74</v>
      </c>
      <c r="I131" s="20">
        <v>-708.38</v>
      </c>
      <c r="J131" s="19">
        <v>56526.12</v>
      </c>
      <c r="K131" s="19">
        <v>10280.18</v>
      </c>
      <c r="L131" s="19">
        <v>720.91</v>
      </c>
      <c r="M131" s="19">
        <v>3462.3</v>
      </c>
      <c r="N131" s="19">
        <v>3532.46</v>
      </c>
      <c r="O131" s="20">
        <v>-0.64</v>
      </c>
      <c r="P131" s="19">
        <v>979.47</v>
      </c>
      <c r="Q131" s="19">
        <v>495.29</v>
      </c>
      <c r="R131" s="19">
        <v>686.22</v>
      </c>
      <c r="S131" s="19">
        <v>5400</v>
      </c>
      <c r="T131" s="19">
        <v>5429.46</v>
      </c>
      <c r="U131" s="19">
        <v>96210.94</v>
      </c>
      <c r="V131" s="19">
        <v>280377.2</v>
      </c>
    </row>
    <row r="133" spans="1:22">
      <c r="C133" s="1" t="s">
        <v>258</v>
      </c>
      <c r="D133" s="1" t="s">
        <v>258</v>
      </c>
      <c r="E133" s="1" t="s">
        <v>258</v>
      </c>
      <c r="F133" s="1" t="s">
        <v>258</v>
      </c>
      <c r="G133" s="1" t="s">
        <v>258</v>
      </c>
      <c r="H133" s="1" t="s">
        <v>258</v>
      </c>
      <c r="I133" s="1" t="s">
        <v>258</v>
      </c>
      <c r="J133" s="1" t="s">
        <v>258</v>
      </c>
      <c r="K133" s="1" t="s">
        <v>258</v>
      </c>
      <c r="L133" s="1" t="s">
        <v>258</v>
      </c>
      <c r="M133" s="1" t="s">
        <v>258</v>
      </c>
      <c r="N133" s="1" t="s">
        <v>258</v>
      </c>
      <c r="O133" s="1" t="s">
        <v>258</v>
      </c>
      <c r="P133" s="1" t="s">
        <v>258</v>
      </c>
      <c r="Q133" s="1" t="s">
        <v>258</v>
      </c>
      <c r="R133" s="1" t="s">
        <v>258</v>
      </c>
      <c r="S133" s="1" t="s">
        <v>258</v>
      </c>
      <c r="T133" s="1" t="s">
        <v>258</v>
      </c>
      <c r="U133" s="1" t="s">
        <v>258</v>
      </c>
      <c r="V133" s="1" t="s">
        <v>258</v>
      </c>
    </row>
    <row r="134" spans="1:22">
      <c r="A134" s="2" t="s">
        <v>258</v>
      </c>
      <c r="B134" s="1" t="s">
        <v>258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9"/>
  <sheetViews>
    <sheetView workbookViewId="0"/>
  </sheetViews>
  <sheetFormatPr baseColWidth="10" defaultRowHeight="15"/>
  <cols>
    <col min="2" max="2" width="15" customWidth="1"/>
    <col min="3" max="3" width="19.7109375" customWidth="1"/>
    <col min="4" max="4" width="12.5703125" bestFit="1" customWidth="1"/>
    <col min="5" max="5" width="36.140625" bestFit="1" customWidth="1"/>
  </cols>
  <sheetData>
    <row r="1" spans="1:10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>
      <c r="A4" s="32" t="s">
        <v>266</v>
      </c>
      <c r="B4" s="32"/>
      <c r="C4" s="32"/>
      <c r="D4" s="32"/>
      <c r="E4" s="32"/>
      <c r="F4" s="32"/>
      <c r="G4" s="32"/>
      <c r="H4" s="32"/>
      <c r="I4" s="32"/>
      <c r="J4" s="32"/>
    </row>
    <row r="6" spans="1:10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>
      <c r="A8" s="39" t="s">
        <v>267</v>
      </c>
      <c r="B8" s="39" t="s">
        <v>268</v>
      </c>
      <c r="C8" s="39" t="s">
        <v>269</v>
      </c>
      <c r="D8" s="40" t="s">
        <v>270</v>
      </c>
      <c r="E8" s="39" t="s">
        <v>271</v>
      </c>
      <c r="F8" s="38"/>
      <c r="G8" s="38"/>
      <c r="H8" s="38"/>
      <c r="I8" s="38"/>
      <c r="J8" s="38"/>
    </row>
    <row r="9" spans="1:10">
      <c r="A9" s="32" t="s">
        <v>63</v>
      </c>
      <c r="B9" s="32"/>
      <c r="C9" s="32" t="s">
        <v>272</v>
      </c>
      <c r="D9" s="32">
        <v>1532.4</v>
      </c>
      <c r="E9" s="32" t="s">
        <v>64</v>
      </c>
      <c r="F9" s="32"/>
      <c r="G9" s="32"/>
      <c r="H9" s="32"/>
      <c r="I9" s="32"/>
      <c r="J9" s="32"/>
    </row>
    <row r="10" spans="1:10">
      <c r="A10" s="32"/>
      <c r="B10" s="32" t="s">
        <v>273</v>
      </c>
      <c r="C10" s="32"/>
      <c r="D10" s="41">
        <v>1532.4</v>
      </c>
      <c r="E10" s="32" t="s">
        <v>274</v>
      </c>
      <c r="F10" s="32"/>
      <c r="G10" s="32"/>
      <c r="H10" s="32"/>
      <c r="I10" s="32"/>
      <c r="J10" s="32"/>
    </row>
    <row r="12" spans="1:10">
      <c r="A12" s="32" t="s">
        <v>164</v>
      </c>
      <c r="B12" s="32">
        <v>56708845760</v>
      </c>
      <c r="C12" s="32" t="s">
        <v>275</v>
      </c>
      <c r="D12" s="32">
        <v>3159.4</v>
      </c>
      <c r="E12" s="32" t="s">
        <v>165</v>
      </c>
      <c r="F12" s="32"/>
      <c r="G12" s="32"/>
      <c r="H12" s="32"/>
      <c r="I12" s="32"/>
      <c r="J12" s="32"/>
    </row>
    <row r="13" spans="1:10">
      <c r="A13" s="32" t="s">
        <v>166</v>
      </c>
      <c r="B13" s="32">
        <v>56708845774</v>
      </c>
      <c r="C13" s="32" t="s">
        <v>275</v>
      </c>
      <c r="D13" s="32">
        <v>5246.6</v>
      </c>
      <c r="E13" s="32" t="s">
        <v>167</v>
      </c>
      <c r="F13" s="32"/>
      <c r="G13" s="32"/>
      <c r="H13" s="32"/>
      <c r="I13" s="32"/>
      <c r="J13" s="32"/>
    </row>
    <row r="14" spans="1:10">
      <c r="A14" s="32">
        <v>16</v>
      </c>
      <c r="B14" s="32">
        <v>56708881292</v>
      </c>
      <c r="C14" s="32" t="s">
        <v>275</v>
      </c>
      <c r="D14" s="32">
        <v>3151.2000000000003</v>
      </c>
      <c r="E14" s="32" t="s">
        <v>44</v>
      </c>
      <c r="F14" s="32"/>
      <c r="G14" s="32"/>
      <c r="H14" s="32"/>
      <c r="I14" s="32"/>
      <c r="J14" s="32"/>
    </row>
    <row r="15" spans="1:10">
      <c r="A15" s="32" t="s">
        <v>176</v>
      </c>
      <c r="B15" s="32">
        <v>56708845791</v>
      </c>
      <c r="C15" s="32" t="s">
        <v>275</v>
      </c>
      <c r="D15" s="32">
        <v>2364.2000000000003</v>
      </c>
      <c r="E15" s="32" t="s">
        <v>177</v>
      </c>
      <c r="F15" s="32"/>
      <c r="G15" s="32"/>
      <c r="H15" s="32"/>
      <c r="I15" s="32"/>
      <c r="J15" s="32"/>
    </row>
    <row r="16" spans="1:10">
      <c r="A16" s="32">
        <v>18</v>
      </c>
      <c r="B16" s="32">
        <v>56708881349</v>
      </c>
      <c r="C16" s="32" t="s">
        <v>275</v>
      </c>
      <c r="D16" s="32">
        <v>2151.2000000000003</v>
      </c>
      <c r="E16" s="32" t="s">
        <v>50</v>
      </c>
      <c r="F16" s="32"/>
      <c r="G16" s="32"/>
      <c r="H16" s="32"/>
      <c r="I16" s="32"/>
      <c r="J16" s="32"/>
    </row>
    <row r="17" spans="1:5">
      <c r="A17" s="32" t="s">
        <v>186</v>
      </c>
      <c r="B17" s="32">
        <v>56708845820</v>
      </c>
      <c r="C17" s="32" t="s">
        <v>275</v>
      </c>
      <c r="D17" s="32">
        <v>1885.6000000000001</v>
      </c>
      <c r="E17" s="32" t="s">
        <v>187</v>
      </c>
    </row>
    <row r="18" spans="1:5">
      <c r="A18" s="32" t="s">
        <v>188</v>
      </c>
      <c r="B18" s="32">
        <v>56708845834</v>
      </c>
      <c r="C18" s="32" t="s">
        <v>275</v>
      </c>
      <c r="D18" s="32">
        <v>5358.4000000000005</v>
      </c>
      <c r="E18" s="32" t="s">
        <v>189</v>
      </c>
    </row>
    <row r="19" spans="1:5">
      <c r="A19" s="32" t="s">
        <v>85</v>
      </c>
      <c r="B19" s="32">
        <v>56708881457</v>
      </c>
      <c r="C19" s="32" t="s">
        <v>275</v>
      </c>
      <c r="D19" s="32">
        <v>6322.2000000000007</v>
      </c>
      <c r="E19" s="32" t="s">
        <v>86</v>
      </c>
    </row>
    <row r="20" spans="1:5">
      <c r="A20" s="32" t="s">
        <v>87</v>
      </c>
      <c r="B20" s="32">
        <v>56708845038</v>
      </c>
      <c r="C20" s="32" t="s">
        <v>275</v>
      </c>
      <c r="D20" s="32">
        <v>4599.8</v>
      </c>
      <c r="E20" s="32" t="s">
        <v>88</v>
      </c>
    </row>
    <row r="21" spans="1:5">
      <c r="A21" s="32" t="s">
        <v>202</v>
      </c>
      <c r="B21" s="32">
        <v>56708881915</v>
      </c>
      <c r="C21" s="32" t="s">
        <v>275</v>
      </c>
      <c r="D21" s="32">
        <v>3047.8</v>
      </c>
      <c r="E21" s="32" t="s">
        <v>203</v>
      </c>
    </row>
    <row r="22" spans="1:5">
      <c r="A22" s="32" t="s">
        <v>206</v>
      </c>
      <c r="B22" s="32">
        <v>56708845865</v>
      </c>
      <c r="C22" s="32" t="s">
        <v>275</v>
      </c>
      <c r="D22" s="32">
        <v>913.2</v>
      </c>
      <c r="E22" s="32" t="s">
        <v>207</v>
      </c>
    </row>
    <row r="23" spans="1:5">
      <c r="A23" s="32" t="s">
        <v>208</v>
      </c>
      <c r="B23" s="32">
        <v>56708845879</v>
      </c>
      <c r="C23" s="32" t="s">
        <v>275</v>
      </c>
      <c r="D23" s="32">
        <v>3480.6000000000004</v>
      </c>
      <c r="E23" s="32" t="s">
        <v>209</v>
      </c>
    </row>
    <row r="24" spans="1:5">
      <c r="A24" s="32" t="s">
        <v>97</v>
      </c>
      <c r="B24" s="32">
        <v>56708881491</v>
      </c>
      <c r="C24" s="32" t="s">
        <v>275</v>
      </c>
      <c r="D24" s="32">
        <v>888.80000000000007</v>
      </c>
      <c r="E24" s="32" t="s">
        <v>98</v>
      </c>
    </row>
    <row r="25" spans="1:5">
      <c r="A25" s="32">
        <v>30</v>
      </c>
      <c r="B25" s="32">
        <v>56708881503</v>
      </c>
      <c r="C25" s="32" t="s">
        <v>275</v>
      </c>
      <c r="D25" s="32">
        <v>12009.6</v>
      </c>
      <c r="E25" s="32" t="s">
        <v>102</v>
      </c>
    </row>
    <row r="26" spans="1:5">
      <c r="A26" s="32" t="s">
        <v>218</v>
      </c>
      <c r="B26" s="32">
        <v>56708845911</v>
      </c>
      <c r="C26" s="32" t="s">
        <v>275</v>
      </c>
      <c r="D26" s="32">
        <v>1702.2</v>
      </c>
      <c r="E26" s="32" t="s">
        <v>219</v>
      </c>
    </row>
    <row r="27" spans="1:5">
      <c r="A27" s="32" t="s">
        <v>230</v>
      </c>
      <c r="B27" s="32">
        <v>56708881946</v>
      </c>
      <c r="C27" s="32" t="s">
        <v>275</v>
      </c>
      <c r="D27" s="32">
        <v>3847.6000000000004</v>
      </c>
      <c r="E27" s="32" t="s">
        <v>231</v>
      </c>
    </row>
    <row r="28" spans="1:5">
      <c r="A28" s="32" t="s">
        <v>135</v>
      </c>
      <c r="B28" s="32">
        <v>56708881596</v>
      </c>
      <c r="C28" s="32" t="s">
        <v>275</v>
      </c>
      <c r="D28" s="32">
        <v>890.40000000000009</v>
      </c>
      <c r="E28" s="32" t="s">
        <v>136</v>
      </c>
    </row>
    <row r="29" spans="1:5">
      <c r="A29" s="32" t="s">
        <v>240</v>
      </c>
      <c r="B29" s="32">
        <v>56708881963</v>
      </c>
      <c r="C29" s="32" t="s">
        <v>275</v>
      </c>
      <c r="D29" s="32">
        <v>3148</v>
      </c>
      <c r="E29" s="32" t="s">
        <v>241</v>
      </c>
    </row>
    <row r="30" spans="1:5">
      <c r="A30" s="32" t="s">
        <v>254</v>
      </c>
      <c r="B30" s="32">
        <v>56708846050</v>
      </c>
      <c r="C30" s="32" t="s">
        <v>275</v>
      </c>
      <c r="D30" s="32">
        <v>5352</v>
      </c>
      <c r="E30" s="32" t="s">
        <v>255</v>
      </c>
    </row>
    <row r="31" spans="1:5">
      <c r="A31" s="32" t="s">
        <v>242</v>
      </c>
      <c r="B31" s="32">
        <v>56708845990</v>
      </c>
      <c r="C31" s="32" t="s">
        <v>275</v>
      </c>
      <c r="D31" s="32">
        <v>2795.6000000000004</v>
      </c>
      <c r="E31" s="32" t="s">
        <v>243</v>
      </c>
    </row>
    <row r="32" spans="1:5">
      <c r="A32" s="32" t="s">
        <v>236</v>
      </c>
      <c r="B32" s="32">
        <v>56708845973</v>
      </c>
      <c r="C32" s="32" t="s">
        <v>275</v>
      </c>
      <c r="D32" s="32">
        <v>1733</v>
      </c>
      <c r="E32" s="32" t="s">
        <v>237</v>
      </c>
    </row>
    <row r="33" spans="1:5">
      <c r="A33" s="32" t="s">
        <v>170</v>
      </c>
      <c r="B33" s="32">
        <v>56708845788</v>
      </c>
      <c r="C33" s="32" t="s">
        <v>275</v>
      </c>
      <c r="D33" s="32">
        <v>2382</v>
      </c>
      <c r="E33" s="32" t="s">
        <v>171</v>
      </c>
    </row>
    <row r="34" spans="1:5">
      <c r="A34" s="32" t="s">
        <v>35</v>
      </c>
      <c r="B34" s="32">
        <v>56708844890</v>
      </c>
      <c r="C34" s="32" t="s">
        <v>275</v>
      </c>
      <c r="D34" s="32">
        <v>3238</v>
      </c>
      <c r="E34" s="32" t="s">
        <v>36</v>
      </c>
    </row>
    <row r="35" spans="1:5">
      <c r="A35" s="32" t="s">
        <v>220</v>
      </c>
      <c r="B35" s="32">
        <v>56708845925</v>
      </c>
      <c r="C35" s="32" t="s">
        <v>275</v>
      </c>
      <c r="D35" s="32">
        <v>3908.8</v>
      </c>
      <c r="E35" s="32" t="s">
        <v>221</v>
      </c>
    </row>
    <row r="36" spans="1:5">
      <c r="A36" s="32" t="s">
        <v>200</v>
      </c>
      <c r="B36" s="32">
        <v>56708845851</v>
      </c>
      <c r="C36" s="32" t="s">
        <v>275</v>
      </c>
      <c r="D36" s="32">
        <v>1392.6000000000001</v>
      </c>
      <c r="E36" s="32" t="s">
        <v>201</v>
      </c>
    </row>
    <row r="37" spans="1:5">
      <c r="A37" s="32" t="s">
        <v>33</v>
      </c>
      <c r="B37" s="32">
        <v>56708844887</v>
      </c>
      <c r="C37" s="32" t="s">
        <v>275</v>
      </c>
      <c r="D37" s="32">
        <v>2156.8000000000002</v>
      </c>
      <c r="E37" s="32" t="s">
        <v>34</v>
      </c>
    </row>
    <row r="38" spans="1:5">
      <c r="A38" s="32" t="s">
        <v>133</v>
      </c>
      <c r="B38" s="32">
        <v>56708845254</v>
      </c>
      <c r="C38" s="32" t="s">
        <v>275</v>
      </c>
      <c r="D38" s="32">
        <v>3083.8</v>
      </c>
      <c r="E38" s="32" t="s">
        <v>134</v>
      </c>
    </row>
    <row r="39" spans="1:5">
      <c r="A39" s="32" t="s">
        <v>224</v>
      </c>
      <c r="B39" s="32">
        <v>56708845939</v>
      </c>
      <c r="C39" s="32" t="s">
        <v>275</v>
      </c>
      <c r="D39" s="32">
        <v>3666.8</v>
      </c>
      <c r="E39" s="32" t="s">
        <v>225</v>
      </c>
    </row>
    <row r="40" spans="1:5">
      <c r="A40" s="32" t="s">
        <v>216</v>
      </c>
      <c r="B40" s="32">
        <v>56708881929</v>
      </c>
      <c r="C40" s="32" t="s">
        <v>275</v>
      </c>
      <c r="D40" s="32">
        <v>3613</v>
      </c>
      <c r="E40" s="32" t="s">
        <v>217</v>
      </c>
    </row>
    <row r="41" spans="1:5">
      <c r="A41" s="32" t="s">
        <v>147</v>
      </c>
      <c r="B41" s="32">
        <v>56708881810</v>
      </c>
      <c r="C41" s="32" t="s">
        <v>275</v>
      </c>
      <c r="D41" s="32">
        <v>3137.8</v>
      </c>
      <c r="E41" s="32" t="s">
        <v>148</v>
      </c>
    </row>
    <row r="42" spans="1:5">
      <c r="A42" s="32" t="s">
        <v>125</v>
      </c>
      <c r="B42" s="32">
        <v>56708845237</v>
      </c>
      <c r="C42" s="32" t="s">
        <v>275</v>
      </c>
      <c r="D42" s="32">
        <v>8689.4</v>
      </c>
      <c r="E42" s="32" t="s">
        <v>126</v>
      </c>
    </row>
    <row r="43" spans="1:5">
      <c r="A43" s="32" t="s">
        <v>91</v>
      </c>
      <c r="B43" s="32">
        <v>56708881474</v>
      </c>
      <c r="C43" s="32" t="s">
        <v>275</v>
      </c>
      <c r="D43" s="32">
        <v>904</v>
      </c>
      <c r="E43" s="32" t="s">
        <v>92</v>
      </c>
    </row>
    <row r="44" spans="1:5">
      <c r="A44" s="32" t="s">
        <v>57</v>
      </c>
      <c r="B44" s="32">
        <v>56708844950</v>
      </c>
      <c r="C44" s="32" t="s">
        <v>275</v>
      </c>
      <c r="D44" s="32">
        <v>855.6</v>
      </c>
      <c r="E44" s="32" t="s">
        <v>58</v>
      </c>
    </row>
    <row r="45" spans="1:5">
      <c r="A45" s="32" t="s">
        <v>79</v>
      </c>
      <c r="B45" s="32">
        <v>56708845024</v>
      </c>
      <c r="C45" s="32" t="s">
        <v>275</v>
      </c>
      <c r="D45" s="32">
        <v>883.2</v>
      </c>
      <c r="E45" s="32" t="s">
        <v>80</v>
      </c>
    </row>
    <row r="46" spans="1:5">
      <c r="A46" s="32" t="s">
        <v>137</v>
      </c>
      <c r="B46" s="32">
        <v>56708845268</v>
      </c>
      <c r="C46" s="32" t="s">
        <v>275</v>
      </c>
      <c r="D46" s="32">
        <v>4176.8</v>
      </c>
      <c r="E46" s="32" t="s">
        <v>138</v>
      </c>
    </row>
    <row r="47" spans="1:5">
      <c r="A47" s="32" t="s">
        <v>178</v>
      </c>
      <c r="B47" s="32">
        <v>56708845803</v>
      </c>
      <c r="C47" s="32" t="s">
        <v>275</v>
      </c>
      <c r="D47" s="32">
        <v>1975</v>
      </c>
      <c r="E47" s="32" t="s">
        <v>179</v>
      </c>
    </row>
    <row r="48" spans="1:5">
      <c r="A48" s="32" t="s">
        <v>145</v>
      </c>
      <c r="B48" s="32">
        <v>56708881807</v>
      </c>
      <c r="C48" s="32" t="s">
        <v>275</v>
      </c>
      <c r="D48" s="32">
        <v>412.20000000000005</v>
      </c>
      <c r="E48" s="32" t="s">
        <v>146</v>
      </c>
    </row>
    <row r="49" spans="1:5">
      <c r="A49" s="32" t="s">
        <v>117</v>
      </c>
      <c r="B49" s="32">
        <v>56708881548</v>
      </c>
      <c r="C49" s="32" t="s">
        <v>275</v>
      </c>
      <c r="D49" s="32">
        <v>936.2</v>
      </c>
      <c r="E49" s="32" t="s">
        <v>118</v>
      </c>
    </row>
    <row r="50" spans="1:5">
      <c r="A50" s="32" t="s">
        <v>89</v>
      </c>
      <c r="B50" s="32">
        <v>56708881460</v>
      </c>
      <c r="C50" s="32" t="s">
        <v>275</v>
      </c>
      <c r="D50" s="32">
        <v>2478.8000000000002</v>
      </c>
      <c r="E50" s="32" t="s">
        <v>90</v>
      </c>
    </row>
    <row r="51" spans="1:5">
      <c r="A51" s="32" t="s">
        <v>93</v>
      </c>
      <c r="B51" s="32">
        <v>56708845069</v>
      </c>
      <c r="C51" s="32" t="s">
        <v>275</v>
      </c>
      <c r="D51" s="32">
        <v>4842.8</v>
      </c>
      <c r="E51" s="32" t="s">
        <v>94</v>
      </c>
    </row>
    <row r="52" spans="1:5">
      <c r="A52" s="32" t="s">
        <v>194</v>
      </c>
      <c r="B52" s="32">
        <v>56708881901</v>
      </c>
      <c r="C52" s="32" t="s">
        <v>275</v>
      </c>
      <c r="D52" s="32">
        <v>4581.2</v>
      </c>
      <c r="E52" s="32" t="s">
        <v>195</v>
      </c>
    </row>
    <row r="53" spans="1:5">
      <c r="A53" s="32" t="s">
        <v>129</v>
      </c>
      <c r="B53" s="32">
        <v>56708845240</v>
      </c>
      <c r="C53" s="32" t="s">
        <v>275</v>
      </c>
      <c r="D53" s="32">
        <v>1981.6000000000001</v>
      </c>
      <c r="E53" s="32" t="s">
        <v>130</v>
      </c>
    </row>
    <row r="54" spans="1:5">
      <c r="A54" s="32" t="s">
        <v>53</v>
      </c>
      <c r="B54" s="32">
        <v>56708844947</v>
      </c>
      <c r="C54" s="32" t="s">
        <v>275</v>
      </c>
      <c r="D54" s="32">
        <v>167.4</v>
      </c>
      <c r="E54" s="32" t="s">
        <v>54</v>
      </c>
    </row>
    <row r="55" spans="1:5">
      <c r="A55" s="32" t="s">
        <v>180</v>
      </c>
      <c r="B55" s="32">
        <v>56708881872</v>
      </c>
      <c r="C55" s="32" t="s">
        <v>275</v>
      </c>
      <c r="D55" s="32">
        <v>1913.2</v>
      </c>
      <c r="E55" s="32" t="s">
        <v>181</v>
      </c>
    </row>
    <row r="56" spans="1:5">
      <c r="A56" s="32" t="s">
        <v>139</v>
      </c>
      <c r="B56" s="32">
        <v>60589939521</v>
      </c>
      <c r="C56" s="32" t="s">
        <v>275</v>
      </c>
      <c r="D56" s="32">
        <v>1727</v>
      </c>
      <c r="E56" s="32" t="s">
        <v>140</v>
      </c>
    </row>
    <row r="57" spans="1:5">
      <c r="A57" s="32" t="s">
        <v>105</v>
      </c>
      <c r="B57" s="32">
        <v>56708845101</v>
      </c>
      <c r="C57" s="32" t="s">
        <v>275</v>
      </c>
      <c r="D57" s="32">
        <v>3521.8</v>
      </c>
      <c r="E57" s="32" t="s">
        <v>106</v>
      </c>
    </row>
    <row r="58" spans="1:5">
      <c r="A58" s="32" t="s">
        <v>252</v>
      </c>
      <c r="B58" s="32">
        <v>56708846047</v>
      </c>
      <c r="C58" s="32" t="s">
        <v>275</v>
      </c>
      <c r="D58" s="32">
        <v>2421.4</v>
      </c>
      <c r="E58" s="32" t="s">
        <v>253</v>
      </c>
    </row>
    <row r="59" spans="1:5">
      <c r="A59" s="32" t="s">
        <v>45</v>
      </c>
      <c r="B59" s="32">
        <v>56708881304</v>
      </c>
      <c r="C59" s="32" t="s">
        <v>275</v>
      </c>
      <c r="D59" s="32">
        <v>4526.8</v>
      </c>
      <c r="E59" s="32" t="s">
        <v>46</v>
      </c>
    </row>
    <row r="60" spans="1:5">
      <c r="A60" s="32" t="s">
        <v>103</v>
      </c>
      <c r="B60" s="32">
        <v>56708881517</v>
      </c>
      <c r="C60" s="32" t="s">
        <v>275</v>
      </c>
      <c r="D60" s="32">
        <v>217</v>
      </c>
      <c r="E60" s="32" t="s">
        <v>104</v>
      </c>
    </row>
    <row r="61" spans="1:5">
      <c r="A61" s="32" t="s">
        <v>127</v>
      </c>
      <c r="B61" s="32">
        <v>56708881579</v>
      </c>
      <c r="C61" s="32" t="s">
        <v>275</v>
      </c>
      <c r="D61" s="32">
        <v>387.8</v>
      </c>
      <c r="E61" s="32" t="s">
        <v>128</v>
      </c>
    </row>
    <row r="62" spans="1:5">
      <c r="A62" s="32" t="s">
        <v>47</v>
      </c>
      <c r="B62" s="32">
        <v>56708881318</v>
      </c>
      <c r="C62" s="32" t="s">
        <v>275</v>
      </c>
      <c r="D62" s="32">
        <v>377.8</v>
      </c>
      <c r="E62" s="32" t="s">
        <v>48</v>
      </c>
    </row>
    <row r="63" spans="1:5">
      <c r="A63" s="32" t="s">
        <v>71</v>
      </c>
      <c r="B63" s="32">
        <v>60590329504</v>
      </c>
      <c r="C63" s="32" t="s">
        <v>275</v>
      </c>
      <c r="D63" s="32">
        <v>910.80000000000007</v>
      </c>
      <c r="E63" s="32" t="s">
        <v>72</v>
      </c>
    </row>
    <row r="64" spans="1:5">
      <c r="A64" s="32" t="s">
        <v>228</v>
      </c>
      <c r="B64" s="32">
        <v>56708845942</v>
      </c>
      <c r="C64" s="32" t="s">
        <v>275</v>
      </c>
      <c r="D64" s="32">
        <v>3637.2000000000003</v>
      </c>
      <c r="E64" s="32" t="s">
        <v>229</v>
      </c>
    </row>
    <row r="65" spans="1:5">
      <c r="A65" s="32" t="s">
        <v>55</v>
      </c>
      <c r="B65" s="32">
        <v>56708881352</v>
      </c>
      <c r="C65" s="32" t="s">
        <v>275</v>
      </c>
      <c r="D65" s="32">
        <v>906</v>
      </c>
      <c r="E65" s="32" t="s">
        <v>56</v>
      </c>
    </row>
    <row r="66" spans="1:5">
      <c r="A66" s="32" t="s">
        <v>141</v>
      </c>
      <c r="B66" s="32">
        <v>60589627948</v>
      </c>
      <c r="C66" s="32" t="s">
        <v>275</v>
      </c>
      <c r="D66" s="32">
        <v>4577</v>
      </c>
      <c r="E66" s="32" t="s">
        <v>142</v>
      </c>
    </row>
    <row r="67" spans="1:5">
      <c r="A67" s="32" t="s">
        <v>59</v>
      </c>
      <c r="B67" s="32">
        <v>56708844964</v>
      </c>
      <c r="C67" s="32" t="s">
        <v>275</v>
      </c>
      <c r="D67" s="32">
        <v>3640.8</v>
      </c>
      <c r="E67" s="32" t="s">
        <v>60</v>
      </c>
    </row>
    <row r="68" spans="1:5">
      <c r="A68" s="32" t="s">
        <v>107</v>
      </c>
      <c r="B68" s="32">
        <v>60589552237</v>
      </c>
      <c r="C68" s="32" t="s">
        <v>275</v>
      </c>
      <c r="D68" s="32">
        <v>1984.6000000000001</v>
      </c>
      <c r="E68" s="32" t="s">
        <v>108</v>
      </c>
    </row>
    <row r="69" spans="1:5">
      <c r="A69" s="32" t="s">
        <v>210</v>
      </c>
      <c r="B69" s="32">
        <v>56708845882</v>
      </c>
      <c r="C69" s="32" t="s">
        <v>275</v>
      </c>
      <c r="D69" s="32">
        <v>2623.8</v>
      </c>
      <c r="E69" s="32" t="s">
        <v>211</v>
      </c>
    </row>
    <row r="70" spans="1:5">
      <c r="A70" s="32" t="s">
        <v>77</v>
      </c>
      <c r="B70" s="32">
        <v>56708845010</v>
      </c>
      <c r="C70" s="32" t="s">
        <v>275</v>
      </c>
      <c r="D70" s="32">
        <v>1839.4</v>
      </c>
      <c r="E70" s="32" t="s">
        <v>78</v>
      </c>
    </row>
    <row r="71" spans="1:5">
      <c r="A71" s="32" t="s">
        <v>119</v>
      </c>
      <c r="B71" s="32">
        <v>56708881551</v>
      </c>
      <c r="C71" s="32" t="s">
        <v>275</v>
      </c>
      <c r="D71" s="32">
        <v>2624.8</v>
      </c>
      <c r="E71" s="32" t="s">
        <v>120</v>
      </c>
    </row>
    <row r="72" spans="1:5">
      <c r="A72" s="32" t="s">
        <v>65</v>
      </c>
      <c r="B72" s="32">
        <v>56708844978</v>
      </c>
      <c r="C72" s="32" t="s">
        <v>275</v>
      </c>
      <c r="D72" s="32">
        <v>2743.6000000000004</v>
      </c>
      <c r="E72" s="32" t="s">
        <v>66</v>
      </c>
    </row>
    <row r="73" spans="1:5">
      <c r="A73" s="32" t="s">
        <v>73</v>
      </c>
      <c r="B73" s="32">
        <v>56708881426</v>
      </c>
      <c r="C73" s="32" t="s">
        <v>275</v>
      </c>
      <c r="D73" s="32">
        <v>4805.2</v>
      </c>
      <c r="E73" s="32" t="s">
        <v>74</v>
      </c>
    </row>
    <row r="74" spans="1:5">
      <c r="A74" s="32" t="s">
        <v>143</v>
      </c>
      <c r="B74" s="32">
        <v>2671903578</v>
      </c>
      <c r="C74" s="32" t="s">
        <v>275</v>
      </c>
      <c r="D74" s="32">
        <v>223.60000000000002</v>
      </c>
      <c r="E74" s="32" t="s">
        <v>144</v>
      </c>
    </row>
    <row r="75" spans="1:5">
      <c r="A75" s="32" t="s">
        <v>95</v>
      </c>
      <c r="B75" s="32">
        <v>56708845072</v>
      </c>
      <c r="C75" s="32" t="s">
        <v>275</v>
      </c>
      <c r="D75" s="32">
        <v>870</v>
      </c>
      <c r="E75" s="32" t="s">
        <v>96</v>
      </c>
    </row>
    <row r="76" spans="1:5">
      <c r="A76" s="32" t="s">
        <v>115</v>
      </c>
      <c r="B76" s="32">
        <v>60590340221</v>
      </c>
      <c r="C76" s="32" t="s">
        <v>275</v>
      </c>
      <c r="D76" s="32">
        <v>1270.6000000000001</v>
      </c>
      <c r="E76" s="32" t="s">
        <v>116</v>
      </c>
    </row>
    <row r="77" spans="1:5">
      <c r="A77" s="32" t="s">
        <v>155</v>
      </c>
      <c r="B77" s="32">
        <v>56708881838</v>
      </c>
      <c r="C77" s="32" t="s">
        <v>275</v>
      </c>
      <c r="D77" s="32">
        <v>3645.8</v>
      </c>
      <c r="E77" s="32" t="s">
        <v>156</v>
      </c>
    </row>
    <row r="78" spans="1:5">
      <c r="A78" s="32" t="s">
        <v>192</v>
      </c>
      <c r="B78" s="32">
        <v>56708845848</v>
      </c>
      <c r="C78" s="32" t="s">
        <v>275</v>
      </c>
      <c r="D78" s="32">
        <v>1312.2</v>
      </c>
      <c r="E78" s="32" t="s">
        <v>193</v>
      </c>
    </row>
    <row r="79" spans="1:5">
      <c r="A79" s="32" t="s">
        <v>250</v>
      </c>
      <c r="B79" s="32">
        <v>60590218306</v>
      </c>
      <c r="C79" s="32" t="s">
        <v>275</v>
      </c>
      <c r="D79" s="32">
        <v>977.2</v>
      </c>
      <c r="E79" s="32" t="s">
        <v>251</v>
      </c>
    </row>
    <row r="80" spans="1:5">
      <c r="A80" s="32" t="s">
        <v>159</v>
      </c>
      <c r="B80" s="32">
        <v>60589620126</v>
      </c>
      <c r="C80" s="32" t="s">
        <v>275</v>
      </c>
      <c r="D80" s="32">
        <v>931.2</v>
      </c>
      <c r="E80" s="32" t="s">
        <v>160</v>
      </c>
    </row>
    <row r="81" spans="1:5">
      <c r="A81" s="32" t="s">
        <v>234</v>
      </c>
      <c r="B81" s="32">
        <v>56708881608</v>
      </c>
      <c r="C81" s="32" t="s">
        <v>275</v>
      </c>
      <c r="D81" s="32">
        <v>1326.6000000000001</v>
      </c>
      <c r="E81" s="32" t="s">
        <v>235</v>
      </c>
    </row>
    <row r="82" spans="1:5">
      <c r="A82" s="32" t="s">
        <v>67</v>
      </c>
      <c r="B82" s="32">
        <v>56708881383</v>
      </c>
      <c r="C82" s="32" t="s">
        <v>275</v>
      </c>
      <c r="D82" s="32">
        <v>6411.8</v>
      </c>
      <c r="E82" s="32" t="s">
        <v>68</v>
      </c>
    </row>
    <row r="83" spans="1:5">
      <c r="A83" s="32" t="s">
        <v>131</v>
      </c>
      <c r="B83" s="32">
        <v>56708881582</v>
      </c>
      <c r="C83" s="32" t="s">
        <v>275</v>
      </c>
      <c r="D83" s="32">
        <v>1956.8000000000002</v>
      </c>
      <c r="E83" s="32" t="s">
        <v>132</v>
      </c>
    </row>
    <row r="84" spans="1:5">
      <c r="A84" s="32" t="s">
        <v>109</v>
      </c>
      <c r="B84" s="32">
        <v>56708845115</v>
      </c>
      <c r="C84" s="32" t="s">
        <v>275</v>
      </c>
      <c r="D84" s="32">
        <v>9124.8000000000011</v>
      </c>
      <c r="E84" s="32" t="s">
        <v>110</v>
      </c>
    </row>
    <row r="85" spans="1:5">
      <c r="A85" s="32" t="s">
        <v>75</v>
      </c>
      <c r="B85" s="32">
        <v>60589655838</v>
      </c>
      <c r="C85" s="32" t="s">
        <v>275</v>
      </c>
      <c r="D85" s="32">
        <v>971.80000000000007</v>
      </c>
      <c r="E85" s="32" t="s">
        <v>76</v>
      </c>
    </row>
    <row r="86" spans="1:5">
      <c r="A86" s="32" t="s">
        <v>184</v>
      </c>
      <c r="B86" s="32">
        <v>56710773131</v>
      </c>
      <c r="C86" s="32" t="s">
        <v>275</v>
      </c>
      <c r="D86" s="32">
        <v>1744.8000000000002</v>
      </c>
      <c r="E86" s="32" t="s">
        <v>185</v>
      </c>
    </row>
    <row r="87" spans="1:5">
      <c r="A87" s="32" t="s">
        <v>83</v>
      </c>
      <c r="B87" s="32">
        <v>56708881656</v>
      </c>
      <c r="C87" s="32" t="s">
        <v>275</v>
      </c>
      <c r="D87" s="32">
        <v>886.80000000000007</v>
      </c>
      <c r="E87" s="32" t="s">
        <v>84</v>
      </c>
    </row>
    <row r="88" spans="1:5">
      <c r="A88" s="32" t="s">
        <v>31</v>
      </c>
      <c r="B88" s="32">
        <v>60590331922</v>
      </c>
      <c r="C88" s="32" t="s">
        <v>275</v>
      </c>
      <c r="D88" s="32">
        <v>6010.8</v>
      </c>
      <c r="E88" s="32" t="s">
        <v>32</v>
      </c>
    </row>
    <row r="89" spans="1:5">
      <c r="A89" s="32" t="s">
        <v>111</v>
      </c>
      <c r="B89" s="32">
        <v>56708845530</v>
      </c>
      <c r="C89" s="32" t="s">
        <v>275</v>
      </c>
      <c r="D89" s="32">
        <v>959</v>
      </c>
      <c r="E89" s="32" t="s">
        <v>112</v>
      </c>
    </row>
    <row r="90" spans="1:5">
      <c r="A90" s="32" t="s">
        <v>157</v>
      </c>
      <c r="B90" s="32">
        <v>56710784605</v>
      </c>
      <c r="C90" s="32" t="s">
        <v>275</v>
      </c>
      <c r="D90" s="32">
        <v>2358.8000000000002</v>
      </c>
      <c r="E90" s="32" t="s">
        <v>158</v>
      </c>
    </row>
    <row r="91" spans="1:5">
      <c r="A91" s="32" t="s">
        <v>212</v>
      </c>
      <c r="B91" s="32">
        <v>60589845501</v>
      </c>
      <c r="C91" s="32" t="s">
        <v>275</v>
      </c>
      <c r="D91" s="32">
        <v>852.6</v>
      </c>
      <c r="E91" s="32" t="s">
        <v>213</v>
      </c>
    </row>
    <row r="92" spans="1:5">
      <c r="A92" s="32" t="s">
        <v>41</v>
      </c>
      <c r="B92" s="32">
        <v>60590124291</v>
      </c>
      <c r="C92" s="32" t="s">
        <v>275</v>
      </c>
      <c r="D92" s="32">
        <v>2080</v>
      </c>
      <c r="E92" s="32" t="s">
        <v>42</v>
      </c>
    </row>
    <row r="93" spans="1:5">
      <c r="A93" s="32" t="s">
        <v>37</v>
      </c>
      <c r="B93" s="32">
        <v>56708519619</v>
      </c>
      <c r="C93" s="32" t="s">
        <v>275</v>
      </c>
      <c r="D93" s="32">
        <v>2229.2000000000003</v>
      </c>
      <c r="E93" s="32" t="s">
        <v>38</v>
      </c>
    </row>
    <row r="94" spans="1:5">
      <c r="A94" s="32" t="s">
        <v>123</v>
      </c>
      <c r="B94" s="32">
        <v>60589669043</v>
      </c>
      <c r="C94" s="32" t="s">
        <v>275</v>
      </c>
      <c r="D94" s="32">
        <v>1782.2</v>
      </c>
      <c r="E94" s="32" t="s">
        <v>124</v>
      </c>
    </row>
    <row r="95" spans="1:5">
      <c r="A95" s="32" t="s">
        <v>121</v>
      </c>
      <c r="B95" s="32">
        <v>56678011103</v>
      </c>
      <c r="C95" s="32" t="s">
        <v>275</v>
      </c>
      <c r="D95" s="32">
        <v>890</v>
      </c>
      <c r="E95" s="32" t="s">
        <v>122</v>
      </c>
    </row>
    <row r="96" spans="1:5">
      <c r="A96" s="32" t="s">
        <v>113</v>
      </c>
      <c r="B96" s="32">
        <v>60589665774</v>
      </c>
      <c r="C96" s="32" t="s">
        <v>275</v>
      </c>
      <c r="D96" s="32">
        <v>995</v>
      </c>
      <c r="E96" s="32" t="s">
        <v>114</v>
      </c>
    </row>
    <row r="97" spans="1:5">
      <c r="A97" s="32" t="s">
        <v>232</v>
      </c>
      <c r="B97" s="32">
        <v>60589825131</v>
      </c>
      <c r="C97" s="32" t="s">
        <v>275</v>
      </c>
      <c r="D97" s="32">
        <v>1012.6</v>
      </c>
      <c r="E97" s="32" t="s">
        <v>233</v>
      </c>
    </row>
    <row r="98" spans="1:5">
      <c r="A98" s="32" t="s">
        <v>246</v>
      </c>
      <c r="B98" s="32">
        <v>60589634536</v>
      </c>
      <c r="C98" s="32" t="s">
        <v>275</v>
      </c>
      <c r="D98" s="32">
        <v>1137.4000000000001</v>
      </c>
      <c r="E98" s="32" t="s">
        <v>247</v>
      </c>
    </row>
    <row r="99" spans="1:5">
      <c r="A99" s="32" t="s">
        <v>61</v>
      </c>
      <c r="B99" s="32">
        <v>56706751056</v>
      </c>
      <c r="C99" s="32" t="s">
        <v>275</v>
      </c>
      <c r="D99" s="32">
        <v>2544</v>
      </c>
      <c r="E99" s="32" t="s">
        <v>62</v>
      </c>
    </row>
    <row r="100" spans="1:5">
      <c r="A100" s="32" t="s">
        <v>222</v>
      </c>
      <c r="B100" s="32">
        <v>60589806088</v>
      </c>
      <c r="C100" s="32" t="s">
        <v>275</v>
      </c>
      <c r="D100" s="32">
        <v>1163</v>
      </c>
      <c r="E100" s="32" t="s">
        <v>223</v>
      </c>
    </row>
    <row r="101" spans="1:5">
      <c r="A101" s="32" t="s">
        <v>51</v>
      </c>
      <c r="B101" s="32">
        <v>60589631591</v>
      </c>
      <c r="C101" s="32" t="s">
        <v>275</v>
      </c>
      <c r="D101" s="32">
        <v>976</v>
      </c>
      <c r="E101" s="32" t="s">
        <v>52</v>
      </c>
    </row>
    <row r="102" spans="1:5">
      <c r="A102" s="32" t="s">
        <v>172</v>
      </c>
      <c r="B102" s="32">
        <v>60589582591</v>
      </c>
      <c r="C102" s="32" t="s">
        <v>275</v>
      </c>
      <c r="D102" s="32">
        <v>1558.4</v>
      </c>
      <c r="E102" s="32" t="s">
        <v>173</v>
      </c>
    </row>
    <row r="103" spans="1:5">
      <c r="A103" s="32" t="s">
        <v>153</v>
      </c>
      <c r="B103" s="32">
        <v>60589688725</v>
      </c>
      <c r="C103" s="32" t="s">
        <v>275</v>
      </c>
      <c r="D103" s="32">
        <v>1228.2</v>
      </c>
      <c r="E103" s="32" t="s">
        <v>154</v>
      </c>
    </row>
    <row r="104" spans="1:5">
      <c r="A104" s="32" t="s">
        <v>168</v>
      </c>
      <c r="B104" s="32">
        <v>56711602712</v>
      </c>
      <c r="C104" s="32" t="s">
        <v>275</v>
      </c>
      <c r="D104" s="32">
        <v>2628</v>
      </c>
      <c r="E104" s="32" t="s">
        <v>169</v>
      </c>
    </row>
    <row r="105" spans="1:5">
      <c r="A105" s="32" t="s">
        <v>39</v>
      </c>
      <c r="B105" s="32">
        <v>56676948556</v>
      </c>
      <c r="C105" s="32" t="s">
        <v>275</v>
      </c>
      <c r="D105" s="32">
        <v>827.6</v>
      </c>
      <c r="E105" s="32" t="s">
        <v>40</v>
      </c>
    </row>
    <row r="106" spans="1:5">
      <c r="A106" s="32" t="s">
        <v>174</v>
      </c>
      <c r="B106" s="32">
        <v>60589637961</v>
      </c>
      <c r="C106" s="32" t="s">
        <v>275</v>
      </c>
      <c r="D106" s="32">
        <v>1117.6000000000001</v>
      </c>
      <c r="E106" s="32" t="s">
        <v>175</v>
      </c>
    </row>
    <row r="107" spans="1:5">
      <c r="A107" s="32" t="s">
        <v>182</v>
      </c>
      <c r="B107" s="32">
        <v>60589642468</v>
      </c>
      <c r="C107" s="32" t="s">
        <v>275</v>
      </c>
      <c r="D107" s="32">
        <v>910.80000000000007</v>
      </c>
      <c r="E107" s="32" t="s">
        <v>183</v>
      </c>
    </row>
    <row r="108" spans="1:5">
      <c r="A108" s="32" t="s">
        <v>198</v>
      </c>
      <c r="B108" s="32">
        <v>60589597854</v>
      </c>
      <c r="C108" s="32" t="s">
        <v>275</v>
      </c>
      <c r="D108" s="32">
        <v>1163</v>
      </c>
      <c r="E108" s="32" t="s">
        <v>199</v>
      </c>
    </row>
    <row r="109" spans="1:5">
      <c r="A109" s="32" t="s">
        <v>238</v>
      </c>
      <c r="B109" s="32">
        <v>56684566360</v>
      </c>
      <c r="C109" s="32" t="s">
        <v>275</v>
      </c>
      <c r="D109" s="32">
        <v>2373.2000000000003</v>
      </c>
      <c r="E109" s="32" t="s">
        <v>239</v>
      </c>
    </row>
    <row r="110" spans="1:5">
      <c r="A110" s="32" t="s">
        <v>244</v>
      </c>
      <c r="B110" s="32">
        <v>60589597089</v>
      </c>
      <c r="C110" s="32" t="s">
        <v>275</v>
      </c>
      <c r="D110" s="32">
        <v>3353</v>
      </c>
      <c r="E110" s="32" t="s">
        <v>245</v>
      </c>
    </row>
    <row r="111" spans="1:5">
      <c r="A111" s="32" t="s">
        <v>226</v>
      </c>
      <c r="B111" s="32">
        <v>60589426888</v>
      </c>
      <c r="C111" s="32" t="s">
        <v>275</v>
      </c>
      <c r="D111" s="32">
        <v>2215.8000000000002</v>
      </c>
      <c r="E111" s="32" t="s">
        <v>227</v>
      </c>
    </row>
    <row r="112" spans="1:5">
      <c r="A112" s="32" t="s">
        <v>81</v>
      </c>
      <c r="B112" s="32">
        <v>60590035188</v>
      </c>
      <c r="C112" s="32" t="s">
        <v>275</v>
      </c>
      <c r="D112" s="32">
        <v>1708</v>
      </c>
      <c r="E112" s="32" t="s">
        <v>82</v>
      </c>
    </row>
    <row r="113" spans="1:5">
      <c r="A113" s="32" t="s">
        <v>99</v>
      </c>
      <c r="B113" s="32">
        <v>60589861092</v>
      </c>
      <c r="C113" s="32" t="s">
        <v>275</v>
      </c>
      <c r="D113" s="32">
        <v>1019.6</v>
      </c>
      <c r="E113" s="32" t="s">
        <v>100</v>
      </c>
    </row>
    <row r="114" spans="1:5">
      <c r="A114" s="32" t="s">
        <v>196</v>
      </c>
      <c r="B114" s="32">
        <v>60589993649</v>
      </c>
      <c r="C114" s="32" t="s">
        <v>275</v>
      </c>
      <c r="D114" s="32">
        <v>3839.6000000000004</v>
      </c>
      <c r="E114" s="32" t="s">
        <v>197</v>
      </c>
    </row>
    <row r="115" spans="1:5">
      <c r="A115" s="32" t="s">
        <v>204</v>
      </c>
      <c r="B115" s="32">
        <v>60589704184</v>
      </c>
      <c r="C115" s="32" t="s">
        <v>275</v>
      </c>
      <c r="D115" s="32">
        <v>3918.2000000000003</v>
      </c>
      <c r="E115" s="32" t="s">
        <v>205</v>
      </c>
    </row>
    <row r="116" spans="1:5">
      <c r="A116" s="32" t="s">
        <v>214</v>
      </c>
      <c r="B116" s="32">
        <v>60589796563</v>
      </c>
      <c r="C116" s="32" t="s">
        <v>275</v>
      </c>
      <c r="D116" s="32">
        <v>1808</v>
      </c>
      <c r="E116" s="32" t="s">
        <v>215</v>
      </c>
    </row>
    <row r="117" spans="1:5">
      <c r="A117" s="32" t="s">
        <v>149</v>
      </c>
      <c r="B117" s="32">
        <v>60590199370</v>
      </c>
      <c r="C117" s="32" t="s">
        <v>275</v>
      </c>
      <c r="D117" s="32">
        <v>366.20000000000005</v>
      </c>
      <c r="E117" s="32" t="s">
        <v>150</v>
      </c>
    </row>
    <row r="118" spans="1:5">
      <c r="A118" s="32" t="s">
        <v>190</v>
      </c>
      <c r="B118" s="32">
        <v>60590100738</v>
      </c>
      <c r="C118" s="32" t="s">
        <v>275</v>
      </c>
      <c r="D118" s="32">
        <v>633.6</v>
      </c>
      <c r="E118" s="32" t="s">
        <v>191</v>
      </c>
    </row>
    <row r="119" spans="1:5">
      <c r="A119" s="32"/>
      <c r="B119" s="32" t="s">
        <v>276</v>
      </c>
      <c r="C119" s="32"/>
      <c r="D119" s="41">
        <v>266210.59999999998</v>
      </c>
      <c r="E119" s="32" t="s">
        <v>277</v>
      </c>
    </row>
    <row r="121" spans="1:5">
      <c r="A121" s="32" t="s">
        <v>248</v>
      </c>
      <c r="B121" s="32">
        <v>2695890284</v>
      </c>
      <c r="C121" s="32" t="s">
        <v>278</v>
      </c>
      <c r="D121" s="32">
        <v>3643</v>
      </c>
      <c r="E121" s="32" t="s">
        <v>249</v>
      </c>
    </row>
    <row r="122" spans="1:5">
      <c r="A122" s="32" t="s">
        <v>151</v>
      </c>
      <c r="B122" s="32">
        <v>1179675078</v>
      </c>
      <c r="C122" s="32" t="s">
        <v>278</v>
      </c>
      <c r="D122" s="32">
        <v>4488.6000000000004</v>
      </c>
      <c r="E122" s="32" t="s">
        <v>152</v>
      </c>
    </row>
    <row r="123" spans="1:5">
      <c r="A123" s="32" t="s">
        <v>69</v>
      </c>
      <c r="B123" s="32">
        <v>1129000062</v>
      </c>
      <c r="C123" s="32" t="s">
        <v>278</v>
      </c>
      <c r="D123" s="32">
        <v>4502.6000000000004</v>
      </c>
      <c r="E123" s="32" t="s">
        <v>70</v>
      </c>
    </row>
    <row r="124" spans="1:5">
      <c r="A124" s="32"/>
      <c r="B124" s="32" t="s">
        <v>279</v>
      </c>
      <c r="C124" s="32"/>
      <c r="D124" s="41">
        <v>12634.2</v>
      </c>
      <c r="E124" s="32" t="s">
        <v>280</v>
      </c>
    </row>
    <row r="126" spans="1:5">
      <c r="A126" s="32"/>
      <c r="B126" s="42" t="s">
        <v>273</v>
      </c>
      <c r="C126" s="42"/>
      <c r="D126" s="43">
        <v>1532.4</v>
      </c>
      <c r="E126" s="42" t="s">
        <v>274</v>
      </c>
    </row>
    <row r="127" spans="1:5">
      <c r="A127" s="32"/>
      <c r="B127" s="42" t="s">
        <v>276</v>
      </c>
      <c r="C127" s="42"/>
      <c r="D127" s="43">
        <v>266210.59999999998</v>
      </c>
      <c r="E127" s="42" t="s">
        <v>277</v>
      </c>
    </row>
    <row r="128" spans="1:5">
      <c r="A128" s="32"/>
      <c r="B128" s="42" t="s">
        <v>279</v>
      </c>
      <c r="C128" s="42"/>
      <c r="D128" s="43">
        <v>12634.2</v>
      </c>
      <c r="E128" s="42" t="s">
        <v>280</v>
      </c>
    </row>
    <row r="129" spans="2:5">
      <c r="B129" s="42"/>
      <c r="C129" s="42"/>
      <c r="D129" s="43">
        <v>280377.2</v>
      </c>
      <c r="E129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7">
      <c r="A1" s="49" t="s">
        <v>281</v>
      </c>
      <c r="B1" s="49"/>
      <c r="C1" s="50"/>
      <c r="D1" s="51"/>
      <c r="E1" s="51"/>
      <c r="F1" s="52"/>
      <c r="G1" s="32"/>
    </row>
    <row r="2" spans="1:7">
      <c r="A2" s="49" t="s">
        <v>293</v>
      </c>
      <c r="B2" s="49"/>
      <c r="C2" s="50"/>
      <c r="D2" s="51"/>
      <c r="E2" s="51"/>
      <c r="F2" s="52"/>
      <c r="G2" s="32"/>
    </row>
    <row r="3" spans="1:7">
      <c r="A3" s="49" t="s">
        <v>282</v>
      </c>
      <c r="B3" s="53" t="s">
        <v>294</v>
      </c>
      <c r="C3" s="50"/>
      <c r="D3" s="51"/>
      <c r="E3" s="51"/>
      <c r="F3" s="52"/>
      <c r="G3" s="32"/>
    </row>
    <row r="4" spans="1:7">
      <c r="A4" s="50"/>
      <c r="B4" s="50"/>
      <c r="C4" s="50"/>
      <c r="D4" s="51"/>
      <c r="E4" s="51"/>
      <c r="F4" s="52"/>
      <c r="G4" s="32"/>
    </row>
    <row r="5" spans="1:7">
      <c r="A5" s="50" t="s">
        <v>283</v>
      </c>
      <c r="B5" s="50" t="s">
        <v>284</v>
      </c>
      <c r="C5" s="50"/>
      <c r="D5" s="51"/>
      <c r="E5" s="51"/>
      <c r="F5" s="52"/>
      <c r="G5" s="32"/>
    </row>
    <row r="6" spans="1:7">
      <c r="A6" s="51" t="s">
        <v>285</v>
      </c>
      <c r="B6" s="54">
        <v>175555.44</v>
      </c>
      <c r="C6" s="51"/>
      <c r="D6" s="51"/>
      <c r="E6" s="51"/>
      <c r="F6" s="52"/>
      <c r="G6" s="32"/>
    </row>
    <row r="7" spans="1:7">
      <c r="A7" s="51" t="s">
        <v>286</v>
      </c>
      <c r="B7" s="54">
        <v>12978.84</v>
      </c>
      <c r="C7" s="51"/>
      <c r="D7" s="51"/>
      <c r="E7" s="51"/>
      <c r="F7" s="52"/>
      <c r="G7" s="32"/>
    </row>
    <row r="8" spans="1:7">
      <c r="A8" s="51" t="s">
        <v>287</v>
      </c>
      <c r="B8" s="54">
        <v>0</v>
      </c>
      <c r="C8" s="51"/>
      <c r="D8" s="51"/>
      <c r="E8" s="51"/>
      <c r="F8" s="52"/>
      <c r="G8" s="32"/>
    </row>
    <row r="9" spans="1:7">
      <c r="A9" s="51" t="s">
        <v>288</v>
      </c>
      <c r="B9" s="54">
        <v>6099.28</v>
      </c>
      <c r="C9" s="51"/>
      <c r="D9" s="51"/>
      <c r="E9" s="51"/>
      <c r="F9" s="52"/>
      <c r="G9" s="32"/>
    </row>
    <row r="10" spans="1:7">
      <c r="A10" s="51" t="s">
        <v>289</v>
      </c>
      <c r="B10" s="54">
        <v>0</v>
      </c>
      <c r="C10" s="51"/>
      <c r="D10" s="51"/>
      <c r="E10" s="51"/>
      <c r="F10" s="52"/>
      <c r="G10" s="32"/>
    </row>
    <row r="11" spans="1:7">
      <c r="A11" s="51" t="s">
        <v>290</v>
      </c>
      <c r="B11" s="54">
        <v>52705.86</v>
      </c>
      <c r="C11" s="51"/>
      <c r="D11" s="51"/>
      <c r="E11" s="51"/>
      <c r="F11" s="52"/>
      <c r="G11" s="32"/>
    </row>
    <row r="12" spans="1:7">
      <c r="A12" s="51" t="s">
        <v>291</v>
      </c>
      <c r="B12" s="55">
        <v>0</v>
      </c>
      <c r="C12" s="51"/>
      <c r="D12" s="51"/>
      <c r="E12" s="51"/>
      <c r="F12" s="52"/>
      <c r="G12" s="32"/>
    </row>
    <row r="13" spans="1:7" ht="15.75" thickBot="1">
      <c r="A13" s="51" t="s">
        <v>292</v>
      </c>
      <c r="B13" s="56">
        <v>168557.05</v>
      </c>
      <c r="C13" s="51"/>
      <c r="D13" s="51"/>
      <c r="E13" s="51"/>
      <c r="F13" s="52"/>
      <c r="G13" s="32"/>
    </row>
    <row r="14" spans="1:7">
      <c r="A14" s="51"/>
      <c r="B14" s="57">
        <f>SUM(B6:B13)</f>
        <v>415896.47</v>
      </c>
      <c r="C14" s="51"/>
      <c r="D14" s="57"/>
      <c r="E14" s="51"/>
      <c r="F14" s="52"/>
      <c r="G14" s="32"/>
    </row>
    <row r="15" spans="1:7" ht="15.75" thickBot="1">
      <c r="A15" s="51"/>
      <c r="B15" s="58">
        <f>B14*0.16</f>
        <v>66543.435199999993</v>
      </c>
      <c r="C15" s="51"/>
      <c r="D15" s="52"/>
      <c r="E15" s="51"/>
      <c r="F15" s="52"/>
      <c r="G15" s="32"/>
    </row>
    <row r="16" spans="1:7" ht="15.75" thickTop="1">
      <c r="A16" s="51"/>
      <c r="B16" s="59">
        <f>+B14+B15</f>
        <v>482439.90519999998</v>
      </c>
      <c r="C16" s="51"/>
      <c r="D16" s="59"/>
      <c r="E16" s="51"/>
      <c r="F16" s="52"/>
      <c r="G16" s="32"/>
    </row>
    <row r="17" spans="1:7">
      <c r="A17" s="51"/>
      <c r="B17" s="54">
        <v>482439.91</v>
      </c>
      <c r="C17" s="51"/>
      <c r="D17" s="54"/>
      <c r="E17" s="51"/>
      <c r="F17" s="52"/>
      <c r="G17" s="32"/>
    </row>
    <row r="18" spans="1:7">
      <c r="A18" s="51"/>
      <c r="B18" s="54">
        <f>+B16-B17</f>
        <v>-4.7999999951571226E-3</v>
      </c>
      <c r="C18" s="51"/>
      <c r="D18" s="54"/>
      <c r="E18" s="51"/>
      <c r="F18" s="52"/>
      <c r="G18" s="32"/>
    </row>
    <row r="19" spans="1:7">
      <c r="A19" s="51"/>
      <c r="B19" s="54"/>
      <c r="C19" s="51"/>
      <c r="D19" s="51"/>
      <c r="E19" s="51"/>
      <c r="F19" s="52"/>
      <c r="G19" s="32"/>
    </row>
    <row r="20" spans="1:7">
      <c r="A20" s="51"/>
      <c r="B20" s="51"/>
      <c r="C20" s="51"/>
      <c r="D20" s="51"/>
      <c r="E20" s="51"/>
      <c r="F20" s="52"/>
      <c r="G20" s="32"/>
    </row>
    <row r="21" spans="1:7">
      <c r="A21" s="32"/>
      <c r="B21" s="32"/>
      <c r="C21" s="32"/>
      <c r="D21" s="32"/>
      <c r="E21" s="32"/>
      <c r="F21" s="32"/>
      <c r="G21" s="32"/>
    </row>
    <row r="22" spans="1:7">
      <c r="A22" s="32"/>
      <c r="B22" s="32"/>
      <c r="C22" s="32"/>
      <c r="D22" s="32"/>
      <c r="E22" s="32"/>
      <c r="F22" s="32"/>
      <c r="G2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2017-04-20T21:47:10Z</dcterms:created>
  <dcterms:modified xsi:type="dcterms:W3CDTF">2017-04-29T17:51:44Z</dcterms:modified>
</cp:coreProperties>
</file>