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FACTURACION!$A$11:$N$76</definedName>
    <definedName name="_xlnm._FilterDatabase" localSheetId="1" hidden="1">INGENIERIA!$A$11:$X$76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6" i="3" l="1"/>
  <c r="G126"/>
  <c r="E126"/>
  <c r="E80"/>
  <c r="F80" s="1"/>
  <c r="G80"/>
  <c r="H80"/>
  <c r="E81"/>
  <c r="G81" s="1"/>
  <c r="F81"/>
  <c r="H81"/>
  <c r="E82"/>
  <c r="G82" s="1"/>
  <c r="H82"/>
  <c r="E83"/>
  <c r="F83"/>
  <c r="G83"/>
  <c r="H83"/>
  <c r="E84"/>
  <c r="F84" s="1"/>
  <c r="G84"/>
  <c r="H84"/>
  <c r="E85"/>
  <c r="G85" s="1"/>
  <c r="F85"/>
  <c r="H85"/>
  <c r="E86"/>
  <c r="G86" s="1"/>
  <c r="H86"/>
  <c r="E87"/>
  <c r="F87"/>
  <c r="G87"/>
  <c r="H87"/>
  <c r="E88"/>
  <c r="F88" s="1"/>
  <c r="G88"/>
  <c r="H88"/>
  <c r="E89"/>
  <c r="G89" s="1"/>
  <c r="F89"/>
  <c r="H89"/>
  <c r="E90"/>
  <c r="G90" s="1"/>
  <c r="H90"/>
  <c r="E91"/>
  <c r="F91"/>
  <c r="G91"/>
  <c r="H91"/>
  <c r="E92"/>
  <c r="G92"/>
  <c r="H92"/>
  <c r="E93"/>
  <c r="G93" s="1"/>
  <c r="F93"/>
  <c r="H93"/>
  <c r="E94"/>
  <c r="G94" s="1"/>
  <c r="H94"/>
  <c r="E95"/>
  <c r="F95"/>
  <c r="G95"/>
  <c r="H95"/>
  <c r="E96"/>
  <c r="F96" s="1"/>
  <c r="G96"/>
  <c r="H96"/>
  <c r="E97"/>
  <c r="G97" s="1"/>
  <c r="F97"/>
  <c r="H97"/>
  <c r="E98"/>
  <c r="G98" s="1"/>
  <c r="H98"/>
  <c r="E99"/>
  <c r="F99"/>
  <c r="G99"/>
  <c r="H99"/>
  <c r="E100"/>
  <c r="F100" s="1"/>
  <c r="G100"/>
  <c r="H100"/>
  <c r="E101"/>
  <c r="G101" s="1"/>
  <c r="F101"/>
  <c r="H101"/>
  <c r="E102"/>
  <c r="G102" s="1"/>
  <c r="H102"/>
  <c r="E103"/>
  <c r="G103" s="1"/>
  <c r="F103"/>
  <c r="H103"/>
  <c r="E104"/>
  <c r="F104" s="1"/>
  <c r="I104" s="1"/>
  <c r="G104"/>
  <c r="H104"/>
  <c r="E105"/>
  <c r="F105"/>
  <c r="I105" s="1"/>
  <c r="G105"/>
  <c r="H105"/>
  <c r="E106"/>
  <c r="F106" s="1"/>
  <c r="H106"/>
  <c r="E107"/>
  <c r="G107" s="1"/>
  <c r="F107"/>
  <c r="H107"/>
  <c r="E108"/>
  <c r="F108" s="1"/>
  <c r="I108" s="1"/>
  <c r="G108"/>
  <c r="H108"/>
  <c r="E109"/>
  <c r="F109"/>
  <c r="I109" s="1"/>
  <c r="G109"/>
  <c r="H109"/>
  <c r="E110"/>
  <c r="G110" s="1"/>
  <c r="H110"/>
  <c r="E111"/>
  <c r="G111" s="1"/>
  <c r="F111"/>
  <c r="H111"/>
  <c r="E112"/>
  <c r="F112" s="1"/>
  <c r="I112" s="1"/>
  <c r="G112"/>
  <c r="H112"/>
  <c r="E113"/>
  <c r="F113"/>
  <c r="I113" s="1"/>
  <c r="G113"/>
  <c r="H113"/>
  <c r="E114"/>
  <c r="F114" s="1"/>
  <c r="H114"/>
  <c r="E115"/>
  <c r="G115" s="1"/>
  <c r="F115"/>
  <c r="H115"/>
  <c r="E116"/>
  <c r="F116" s="1"/>
  <c r="I116" s="1"/>
  <c r="G116"/>
  <c r="H116"/>
  <c r="E117"/>
  <c r="F117"/>
  <c r="I117" s="1"/>
  <c r="G117"/>
  <c r="H117"/>
  <c r="E118"/>
  <c r="G118" s="1"/>
  <c r="H118"/>
  <c r="E119"/>
  <c r="G119" s="1"/>
  <c r="F119"/>
  <c r="H119"/>
  <c r="E120"/>
  <c r="F120" s="1"/>
  <c r="I120" s="1"/>
  <c r="G120"/>
  <c r="H120"/>
  <c r="E121"/>
  <c r="F121"/>
  <c r="I121" s="1"/>
  <c r="G121"/>
  <c r="H121"/>
  <c r="E122"/>
  <c r="G122" s="1"/>
  <c r="H122"/>
  <c r="E123"/>
  <c r="G123" s="1"/>
  <c r="F123"/>
  <c r="H123"/>
  <c r="E124"/>
  <c r="F124" s="1"/>
  <c r="I124" s="1"/>
  <c r="G124"/>
  <c r="H124"/>
  <c r="H79"/>
  <c r="I79" s="1"/>
  <c r="G79"/>
  <c r="F79"/>
  <c r="E79"/>
  <c r="E13"/>
  <c r="G13" s="1"/>
  <c r="H13"/>
  <c r="E14"/>
  <c r="G14" s="1"/>
  <c r="H14"/>
  <c r="E15"/>
  <c r="H15"/>
  <c r="E16"/>
  <c r="G16" s="1"/>
  <c r="H16"/>
  <c r="E17"/>
  <c r="G17" s="1"/>
  <c r="H17"/>
  <c r="E18"/>
  <c r="G18" s="1"/>
  <c r="H18"/>
  <c r="E19"/>
  <c r="H19"/>
  <c r="E20"/>
  <c r="G20" s="1"/>
  <c r="H20"/>
  <c r="E21"/>
  <c r="G21" s="1"/>
  <c r="H21"/>
  <c r="E22"/>
  <c r="G22" s="1"/>
  <c r="H22"/>
  <c r="E23"/>
  <c r="H23"/>
  <c r="E24"/>
  <c r="G24" s="1"/>
  <c r="H24"/>
  <c r="E25"/>
  <c r="F25" s="1"/>
  <c r="H25"/>
  <c r="E26"/>
  <c r="F26" s="1"/>
  <c r="H26"/>
  <c r="E27"/>
  <c r="H27"/>
  <c r="E28"/>
  <c r="G28" s="1"/>
  <c r="H28"/>
  <c r="E29"/>
  <c r="G29" s="1"/>
  <c r="H29"/>
  <c r="E30"/>
  <c r="G30" s="1"/>
  <c r="H30"/>
  <c r="E31"/>
  <c r="H31"/>
  <c r="E32"/>
  <c r="G32" s="1"/>
  <c r="H32"/>
  <c r="E33"/>
  <c r="G33" s="1"/>
  <c r="H33"/>
  <c r="E34"/>
  <c r="G34" s="1"/>
  <c r="H34"/>
  <c r="E35"/>
  <c r="H35"/>
  <c r="E36"/>
  <c r="G36" s="1"/>
  <c r="H36"/>
  <c r="E37"/>
  <c r="G37" s="1"/>
  <c r="H37"/>
  <c r="E38"/>
  <c r="G38" s="1"/>
  <c r="H38"/>
  <c r="E39"/>
  <c r="H39"/>
  <c r="E40"/>
  <c r="G40" s="1"/>
  <c r="H40"/>
  <c r="E41"/>
  <c r="F41" s="1"/>
  <c r="H41"/>
  <c r="E42"/>
  <c r="F42" s="1"/>
  <c r="H42"/>
  <c r="E43"/>
  <c r="H43"/>
  <c r="E44"/>
  <c r="G44" s="1"/>
  <c r="H44"/>
  <c r="E45"/>
  <c r="G45" s="1"/>
  <c r="H45"/>
  <c r="E46"/>
  <c r="G46" s="1"/>
  <c r="H46"/>
  <c r="E47"/>
  <c r="H47"/>
  <c r="E48"/>
  <c r="G48" s="1"/>
  <c r="H48"/>
  <c r="E49"/>
  <c r="G49" s="1"/>
  <c r="H49"/>
  <c r="E50"/>
  <c r="G50" s="1"/>
  <c r="H50"/>
  <c r="E51"/>
  <c r="H51"/>
  <c r="E52"/>
  <c r="G52" s="1"/>
  <c r="H52"/>
  <c r="E53"/>
  <c r="G53" s="1"/>
  <c r="H53"/>
  <c r="E54"/>
  <c r="G54" s="1"/>
  <c r="H54"/>
  <c r="E55"/>
  <c r="H55"/>
  <c r="E56"/>
  <c r="G56" s="1"/>
  <c r="H56"/>
  <c r="E57"/>
  <c r="F57" s="1"/>
  <c r="H57"/>
  <c r="E58"/>
  <c r="F58" s="1"/>
  <c r="H58"/>
  <c r="E59"/>
  <c r="H59"/>
  <c r="E60"/>
  <c r="G60" s="1"/>
  <c r="H60"/>
  <c r="E61"/>
  <c r="G61" s="1"/>
  <c r="H61"/>
  <c r="E62"/>
  <c r="G62" s="1"/>
  <c r="H62"/>
  <c r="E63"/>
  <c r="H63"/>
  <c r="E64"/>
  <c r="G64" s="1"/>
  <c r="H64"/>
  <c r="E65"/>
  <c r="G65" s="1"/>
  <c r="H65"/>
  <c r="E66"/>
  <c r="G66" s="1"/>
  <c r="H66"/>
  <c r="E67"/>
  <c r="H67"/>
  <c r="E68"/>
  <c r="G68" s="1"/>
  <c r="H68"/>
  <c r="E69"/>
  <c r="G69" s="1"/>
  <c r="H69"/>
  <c r="E70"/>
  <c r="G70" s="1"/>
  <c r="H70"/>
  <c r="E71"/>
  <c r="H71"/>
  <c r="E72"/>
  <c r="G72" s="1"/>
  <c r="H72"/>
  <c r="E73"/>
  <c r="F73" s="1"/>
  <c r="H73"/>
  <c r="E74"/>
  <c r="F74" s="1"/>
  <c r="H74"/>
  <c r="H12"/>
  <c r="E12"/>
  <c r="E76" l="1"/>
  <c r="E129" s="1"/>
  <c r="G74"/>
  <c r="F69"/>
  <c r="F30"/>
  <c r="F48"/>
  <c r="I48" s="1"/>
  <c r="J48" s="1"/>
  <c r="G73"/>
  <c r="I73" s="1"/>
  <c r="G41"/>
  <c r="G57"/>
  <c r="G25"/>
  <c r="I25" s="1"/>
  <c r="F70"/>
  <c r="F14"/>
  <c r="F32"/>
  <c r="F29"/>
  <c r="I29" s="1"/>
  <c r="F22"/>
  <c r="F62"/>
  <c r="F61"/>
  <c r="F54"/>
  <c r="I54" s="1"/>
  <c r="F45"/>
  <c r="I45" s="1"/>
  <c r="F38"/>
  <c r="I38" s="1"/>
  <c r="J38" s="1"/>
  <c r="K38" s="1"/>
  <c r="F56"/>
  <c r="F53"/>
  <c r="I53" s="1"/>
  <c r="F46"/>
  <c r="I46" s="1"/>
  <c r="J46" s="1"/>
  <c r="K46" s="1"/>
  <c r="F40"/>
  <c r="I40" s="1"/>
  <c r="J40" s="1"/>
  <c r="K40" s="1"/>
  <c r="F37"/>
  <c r="F24"/>
  <c r="I24" s="1"/>
  <c r="J24" s="1"/>
  <c r="F21"/>
  <c r="F72"/>
  <c r="I72" s="1"/>
  <c r="J72" s="1"/>
  <c r="G12"/>
  <c r="F64"/>
  <c r="I64" s="1"/>
  <c r="J64" s="1"/>
  <c r="G58"/>
  <c r="I58" s="1"/>
  <c r="J58" s="1"/>
  <c r="K58" s="1"/>
  <c r="G42"/>
  <c r="I42" s="1"/>
  <c r="J42" s="1"/>
  <c r="K42" s="1"/>
  <c r="G26"/>
  <c r="F13"/>
  <c r="I13" s="1"/>
  <c r="F12"/>
  <c r="I12" s="1"/>
  <c r="J12" s="1"/>
  <c r="K12" s="1"/>
  <c r="F66"/>
  <c r="I66" s="1"/>
  <c r="J66" s="1"/>
  <c r="K66" s="1"/>
  <c r="F65"/>
  <c r="F60"/>
  <c r="I60" s="1"/>
  <c r="F50"/>
  <c r="I50" s="1"/>
  <c r="J50" s="1"/>
  <c r="K50" s="1"/>
  <c r="F49"/>
  <c r="I49" s="1"/>
  <c r="F44"/>
  <c r="I44" s="1"/>
  <c r="J44" s="1"/>
  <c r="F34"/>
  <c r="I34" s="1"/>
  <c r="J34" s="1"/>
  <c r="K34" s="1"/>
  <c r="F33"/>
  <c r="I33" s="1"/>
  <c r="F28"/>
  <c r="I28" s="1"/>
  <c r="J28" s="1"/>
  <c r="F18"/>
  <c r="I18" s="1"/>
  <c r="J18" s="1"/>
  <c r="K18" s="1"/>
  <c r="F17"/>
  <c r="I17" s="1"/>
  <c r="I22"/>
  <c r="J22" s="1"/>
  <c r="K22" s="1"/>
  <c r="F16"/>
  <c r="I16" s="1"/>
  <c r="J16" s="1"/>
  <c r="F68"/>
  <c r="I68" s="1"/>
  <c r="J68" s="1"/>
  <c r="F52"/>
  <c r="I52" s="1"/>
  <c r="J52" s="1"/>
  <c r="F36"/>
  <c r="I36" s="1"/>
  <c r="J36" s="1"/>
  <c r="F20"/>
  <c r="I20" s="1"/>
  <c r="J20" s="1"/>
  <c r="J79"/>
  <c r="I70"/>
  <c r="J70" s="1"/>
  <c r="K70" s="1"/>
  <c r="I32"/>
  <c r="J32" s="1"/>
  <c r="H76"/>
  <c r="H126"/>
  <c r="I101"/>
  <c r="J101" s="1"/>
  <c r="K101" s="1"/>
  <c r="I100"/>
  <c r="I97"/>
  <c r="J97" s="1"/>
  <c r="K97" s="1"/>
  <c r="I96"/>
  <c r="J96" s="1"/>
  <c r="K96" s="1"/>
  <c r="I93"/>
  <c r="J93" s="1"/>
  <c r="K93" s="1"/>
  <c r="I89"/>
  <c r="I88"/>
  <c r="I85"/>
  <c r="I84"/>
  <c r="J84" s="1"/>
  <c r="K84" s="1"/>
  <c r="I81"/>
  <c r="I80"/>
  <c r="I74"/>
  <c r="J74" s="1"/>
  <c r="I26"/>
  <c r="J26" s="1"/>
  <c r="K26" s="1"/>
  <c r="I62"/>
  <c r="J62" s="1"/>
  <c r="K62" s="1"/>
  <c r="I56"/>
  <c r="J56" s="1"/>
  <c r="K56" s="1"/>
  <c r="I30"/>
  <c r="J30" s="1"/>
  <c r="K30" s="1"/>
  <c r="I14"/>
  <c r="J14" s="1"/>
  <c r="K14" s="1"/>
  <c r="I123"/>
  <c r="J123" s="1"/>
  <c r="K123" s="1"/>
  <c r="I119"/>
  <c r="J119" s="1"/>
  <c r="K119" s="1"/>
  <c r="I115"/>
  <c r="I111"/>
  <c r="J111" s="1"/>
  <c r="K111" s="1"/>
  <c r="I107"/>
  <c r="J107" s="1"/>
  <c r="I103"/>
  <c r="J103" s="1"/>
  <c r="K103" s="1"/>
  <c r="I99"/>
  <c r="I95"/>
  <c r="J95" s="1"/>
  <c r="I91"/>
  <c r="J91" s="1"/>
  <c r="K91" s="1"/>
  <c r="I87"/>
  <c r="I83"/>
  <c r="J99"/>
  <c r="K99" s="1"/>
  <c r="J87"/>
  <c r="K87" s="1"/>
  <c r="J83"/>
  <c r="K83" s="1"/>
  <c r="J89"/>
  <c r="K89" s="1"/>
  <c r="J88"/>
  <c r="K88" s="1"/>
  <c r="J81"/>
  <c r="K81" s="1"/>
  <c r="J124"/>
  <c r="K124" s="1"/>
  <c r="J121"/>
  <c r="K121" s="1"/>
  <c r="J120"/>
  <c r="K120" s="1"/>
  <c r="J117"/>
  <c r="K117" s="1"/>
  <c r="J116"/>
  <c r="K116" s="1"/>
  <c r="J113"/>
  <c r="K113" s="1"/>
  <c r="J112"/>
  <c r="K112" s="1"/>
  <c r="J109"/>
  <c r="K109" s="1"/>
  <c r="J108"/>
  <c r="K108" s="1"/>
  <c r="J105"/>
  <c r="K105"/>
  <c r="J104"/>
  <c r="K104" s="1"/>
  <c r="J115"/>
  <c r="K115" s="1"/>
  <c r="J100"/>
  <c r="K100" s="1"/>
  <c r="J80"/>
  <c r="I114"/>
  <c r="G114"/>
  <c r="G106"/>
  <c r="I106" s="1"/>
  <c r="F122"/>
  <c r="I122" s="1"/>
  <c r="F118"/>
  <c r="I118" s="1"/>
  <c r="F110"/>
  <c r="I110" s="1"/>
  <c r="F102"/>
  <c r="I102" s="1"/>
  <c r="F98"/>
  <c r="I98" s="1"/>
  <c r="F94"/>
  <c r="I94" s="1"/>
  <c r="F90"/>
  <c r="I90" s="1"/>
  <c r="F86"/>
  <c r="I86" s="1"/>
  <c r="F82"/>
  <c r="I82" s="1"/>
  <c r="F92"/>
  <c r="I92" s="1"/>
  <c r="G71"/>
  <c r="F71"/>
  <c r="G67"/>
  <c r="F67"/>
  <c r="I69"/>
  <c r="I61"/>
  <c r="I57"/>
  <c r="G55"/>
  <c r="F55"/>
  <c r="G51"/>
  <c r="F51"/>
  <c r="G47"/>
  <c r="F47"/>
  <c r="K44"/>
  <c r="G43"/>
  <c r="F43"/>
  <c r="I41"/>
  <c r="G39"/>
  <c r="F39"/>
  <c r="G35"/>
  <c r="F35"/>
  <c r="G31"/>
  <c r="F31"/>
  <c r="G27"/>
  <c r="F27"/>
  <c r="G23"/>
  <c r="F23"/>
  <c r="I21"/>
  <c r="G19"/>
  <c r="F19"/>
  <c r="G15"/>
  <c r="F15"/>
  <c r="K68"/>
  <c r="I65"/>
  <c r="G63"/>
  <c r="F63"/>
  <c r="G59"/>
  <c r="F59"/>
  <c r="I37"/>
  <c r="I27" l="1"/>
  <c r="I15"/>
  <c r="I67"/>
  <c r="J67" s="1"/>
  <c r="K67" s="1"/>
  <c r="I63"/>
  <c r="I19"/>
  <c r="I23"/>
  <c r="K32"/>
  <c r="I59"/>
  <c r="J59" s="1"/>
  <c r="K59" s="1"/>
  <c r="G76"/>
  <c r="G129" s="1"/>
  <c r="K20"/>
  <c r="I31"/>
  <c r="J31" s="1"/>
  <c r="K31" s="1"/>
  <c r="I35"/>
  <c r="J35" s="1"/>
  <c r="K35" s="1"/>
  <c r="I71"/>
  <c r="J71" s="1"/>
  <c r="K71" s="1"/>
  <c r="K52"/>
  <c r="K64"/>
  <c r="K16"/>
  <c r="K24"/>
  <c r="K28"/>
  <c r="K36"/>
  <c r="I43"/>
  <c r="I47"/>
  <c r="J47" s="1"/>
  <c r="K47" s="1"/>
  <c r="I39"/>
  <c r="I55"/>
  <c r="J55" s="1"/>
  <c r="K55" s="1"/>
  <c r="I51"/>
  <c r="J51" s="1"/>
  <c r="K51" s="1"/>
  <c r="F76"/>
  <c r="F129" s="1"/>
  <c r="J54"/>
  <c r="K54" s="1"/>
  <c r="K95"/>
  <c r="I126"/>
  <c r="K80"/>
  <c r="K72"/>
  <c r="K48"/>
  <c r="K74"/>
  <c r="K107"/>
  <c r="H129"/>
  <c r="J85"/>
  <c r="K85" s="1"/>
  <c r="K79"/>
  <c r="J106"/>
  <c r="K106" s="1"/>
  <c r="J92"/>
  <c r="K92" s="1"/>
  <c r="J110"/>
  <c r="K110" s="1"/>
  <c r="K114"/>
  <c r="J114"/>
  <c r="J86"/>
  <c r="K86" s="1"/>
  <c r="J90"/>
  <c r="K90" s="1"/>
  <c r="J94"/>
  <c r="K94" s="1"/>
  <c r="J118"/>
  <c r="K118" s="1"/>
  <c r="J102"/>
  <c r="K102" s="1"/>
  <c r="J82"/>
  <c r="J98"/>
  <c r="K98" s="1"/>
  <c r="J122"/>
  <c r="K122" s="1"/>
  <c r="J15"/>
  <c r="K15" s="1"/>
  <c r="J23"/>
  <c r="K23" s="1"/>
  <c r="J27"/>
  <c r="K27" s="1"/>
  <c r="J39"/>
  <c r="K39" s="1"/>
  <c r="J19"/>
  <c r="K19" s="1"/>
  <c r="J60"/>
  <c r="K60" s="1"/>
  <c r="J65"/>
  <c r="K65" s="1"/>
  <c r="J57"/>
  <c r="K57" s="1"/>
  <c r="J37"/>
  <c r="K37" s="1"/>
  <c r="J13"/>
  <c r="J17"/>
  <c r="K17" s="1"/>
  <c r="J21"/>
  <c r="K21" s="1"/>
  <c r="J25"/>
  <c r="K25" s="1"/>
  <c r="J29"/>
  <c r="K29" s="1"/>
  <c r="J33"/>
  <c r="K33" s="1"/>
  <c r="J53"/>
  <c r="K53" s="1"/>
  <c r="J61"/>
  <c r="K61" s="1"/>
  <c r="J63"/>
  <c r="K63" s="1"/>
  <c r="J49"/>
  <c r="K49" s="1"/>
  <c r="J73"/>
  <c r="K73" s="1"/>
  <c r="J41"/>
  <c r="K41" s="1"/>
  <c r="J45"/>
  <c r="K45" s="1"/>
  <c r="J69"/>
  <c r="K69" s="1"/>
  <c r="I76" l="1"/>
  <c r="J43"/>
  <c r="K43" s="1"/>
  <c r="I129"/>
  <c r="J126"/>
  <c r="K13"/>
  <c r="K82"/>
  <c r="K126" s="1"/>
  <c r="K76" l="1"/>
  <c r="J76"/>
  <c r="J129" s="1"/>
  <c r="K129"/>
</calcChain>
</file>

<file path=xl/sharedStrings.xml><?xml version="1.0" encoding="utf-8"?>
<sst xmlns="http://schemas.openxmlformats.org/spreadsheetml/2006/main" count="1103" uniqueCount="362">
  <si>
    <t>CONTPAQ i</t>
  </si>
  <si>
    <t xml:space="preserve">      NÓMINAS</t>
  </si>
  <si>
    <t>011 INGENIERIA FISCAL LABORAL SC</t>
  </si>
  <si>
    <t>Lista de Raya (forma tabular)</t>
  </si>
  <si>
    <t>Periodo 15 al 15 Semanal del 05/04/2017 al 11/04/2017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</si>
  <si>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</si>
  <si>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</si>
  <si>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</si>
  <si>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</si>
  <si>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</si>
  <si>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</si>
  <si>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</si>
  <si>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</si>
  <si>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</si>
  <si>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</si>
  <si>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</si>
  <si>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</si>
  <si>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</si>
  <si>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</si>
  <si>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</si>
  <si>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Anticipo sueldo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</si>
  <si>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</si>
  <si>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</si>
  <si>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</si>
  <si>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</si>
  <si>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</si>
  <si>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</si>
  <si>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</si>
  <si>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</si>
  <si>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</si>
  <si>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</si>
  <si>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</si>
  <si>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</si>
  <si>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</si>
  <si>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</si>
  <si>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</si>
  <si>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</si>
  <si>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</si>
  <si>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</si>
  <si>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</si>
  <si>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</si>
  <si>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</si>
  <si>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</si>
  <si>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</si>
  <si>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</si>
  <si>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</si>
  <si>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</si>
  <si>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</si>
  <si>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</si>
  <si>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</si>
  <si>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</si>
  <si>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</si>
  <si>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</si>
  <si>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</si>
  <si>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</si>
  <si>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</si>
  <si>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</si>
  <si>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</si>
  <si>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</si>
  <si>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</si>
  <si>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</si>
  <si>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</si>
  <si>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</si>
  <si>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EDR09</t>
  </si>
  <si>
    <t>Escalona Domiguez Raul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</si>
  <si>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</si>
  <si>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</si>
  <si>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</si>
  <si>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</si>
  <si>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</si>
  <si>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</si>
  <si>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</si>
  <si>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</si>
  <si>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</si>
  <si>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</si>
  <si>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</si>
  <si>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</si>
  <si>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</si>
  <si>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</si>
  <si>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</si>
  <si>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</si>
  <si>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</si>
  <si>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</si>
  <si>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</si>
  <si>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</si>
  <si>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</si>
  <si>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</si>
  <si>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</si>
  <si>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</si>
  <si>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</si>
  <si>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</si>
  <si>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</si>
  <si>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</si>
  <si>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</si>
  <si>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</si>
  <si>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</si>
  <si>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</si>
  <si>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</si>
  <si>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</si>
  <si>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</si>
  <si>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</si>
  <si>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</si>
  <si>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</si>
  <si>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</si>
  <si>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</si>
  <si>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</si>
  <si>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</si>
  <si>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</si>
  <si>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</si>
  <si>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</si>
  <si>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</si>
  <si>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</si>
  <si>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</si>
  <si>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</si>
  <si>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</si>
  <si>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</si>
  <si>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</si>
  <si>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</si>
  <si>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</si>
  <si>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</si>
  <si>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</si>
  <si>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</si>
  <si>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</si>
  <si>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</si>
  <si>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</si>
  <si>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</si>
  <si>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</si>
  <si>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</si>
  <si>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</si>
  <si>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</si>
  <si>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</si>
  <si>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</si>
  <si>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</si>
  <si>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</si>
  <si>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</si>
  <si>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</si>
  <si>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</si>
  <si>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</si>
  <si>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</si>
  <si>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</si>
  <si>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</si>
  <si>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</si>
  <si>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</si>
  <si>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</si>
  <si>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</si>
  <si>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</si>
  <si>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</si>
  <si>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</si>
  <si>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</si>
  <si>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</si>
  <si>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</si>
  <si>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</si>
  <si>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</si>
  <si>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</si>
  <si>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</si>
  <si>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</si>
  <si>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</si>
  <si>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</si>
  <si>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</si>
  <si>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</si>
  <si>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</si>
  <si>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</si>
  <si>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</si>
  <si>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</si>
  <si>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</si>
  <si>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</si>
  <si>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</si>
  <si>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</si>
  <si>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</si>
  <si>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</si>
  <si>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</si>
  <si>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</si>
  <si>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CLJ10</t>
  </si>
  <si>
    <t>Campa Lopez Jose Abraham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</si>
  <si>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</si>
  <si>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</si>
  <si>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</si>
  <si>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</si>
  <si>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</si>
  <si>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</si>
  <si>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</si>
  <si>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</si>
  <si>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</si>
  <si>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</si>
  <si>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</si>
  <si>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</si>
  <si>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</si>
  <si>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</si>
  <si>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HAR22</t>
  </si>
  <si>
    <t>Hernandez Aguilar Roberto Carlos</t>
  </si>
  <si>
    <t>0HS11</t>
  </si>
  <si>
    <t>Hernandez Silva Edgar Samuel</t>
  </si>
  <si>
    <t>IRI29</t>
  </si>
  <si>
    <t>Ibarra Romero Ivan Andres</t>
  </si>
  <si>
    <t>LLD09</t>
  </si>
  <si>
    <t>Lopez Labrada Daniel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</si>
  <si>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</si>
  <si>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</si>
  <si>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</si>
  <si>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</si>
  <si>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</si>
  <si>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</si>
  <si>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</si>
  <si>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</si>
  <si>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</si>
  <si>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</si>
  <si>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</si>
  <si>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</si>
  <si>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</si>
  <si>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</si>
  <si>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</si>
  <si>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</si>
  <si>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NCJ31</t>
  </si>
  <si>
    <t>Nieto Crespo Jose Alberto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</si>
  <si>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</si>
  <si>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</si>
  <si>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</si>
  <si>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</si>
  <si>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</si>
  <si>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</si>
  <si>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</si>
  <si>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</si>
  <si>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</si>
  <si>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</si>
  <si>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</si>
  <si>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</si>
  <si>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</si>
  <si>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</si>
  <si>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</si>
  <si>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</si>
  <si>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RMG11</t>
  </si>
  <si>
    <t>Ruiz Miranda Gadiel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</si>
  <si>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</si>
  <si>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</si>
  <si>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</si>
  <si>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</si>
  <si>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</si>
  <si>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</si>
  <si>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</si>
  <si>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</si>
  <si>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</si>
  <si>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</si>
  <si>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</si>
  <si>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</si>
  <si>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</si>
  <si>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</si>
  <si>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</si>
  <si>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</si>
  <si>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</si>
  <si>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</si>
  <si>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</si>
  <si>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</si>
  <si>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</si>
  <si>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</si>
  <si>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</si>
  <si>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</si>
  <si>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</si>
  <si>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15 del 2017-04-05 al 2017-04-11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</si>
  <si>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</si>
  <si>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</si>
  <si>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</si>
  <si>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</si>
  <si>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</si>
  <si>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</si>
  <si>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</si>
  <si>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</si>
  <si>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</si>
  <si>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</si>
  <si>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96</t>
  </si>
  <si>
    <t>99 Otros</t>
  </si>
  <si>
    <t>Total Otros</t>
  </si>
  <si>
    <t>Total de movimientos 11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</si>
  <si>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</si>
  <si>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</si>
  <si>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</si>
  <si>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</si>
  <si>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</si>
  <si>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</si>
  <si>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</si>
  <si>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</si>
  <si>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</si>
  <si>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</si>
  <si>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</si>
  <si>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</si>
  <si>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</si>
  <si>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</si>
  <si>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</si>
  <si>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</si>
  <si>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</si>
  <si>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</si>
  <si>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</si>
  <si>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15</t>
  </si>
  <si>
    <t>05/04/2017 AL 11/04/2017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</si>
  <si>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</si>
  <si>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</si>
  <si>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</si>
  <si>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</si>
  <si>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</si>
  <si>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</si>
  <si>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</si>
  <si>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</si>
  <si>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</si>
  <si>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</si>
  <si>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SEMINUEVOS</t>
  </si>
  <si>
    <t>ARTEAGA SILVA ALFREDO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</si>
  <si>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</si>
  <si>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</si>
  <si>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</si>
  <si>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</si>
  <si>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</si>
  <si>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</si>
  <si>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</si>
  <si>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ADMINISTRACION</t>
  </si>
  <si>
    <t>ESCALONA DOMINGUEZ RAUL</t>
  </si>
  <si>
    <t>ADMON SERVICIO</t>
  </si>
  <si>
    <t>ESTRADA UNZUETA ALEJANDRA</t>
  </si>
  <si>
    <t>FLORES ALDRETE DANIEL</t>
  </si>
  <si>
    <t>GALLEGOS RAMIREZ JOSE</t>
  </si>
  <si>
    <t>GALLEGOS ROMERO CRISTIAN</t>
  </si>
  <si>
    <t>GONZALEZ RODRIGUEZ ERICK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</si>
  <si>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</si>
  <si>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</si>
  <si>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</si>
  <si>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</si>
  <si>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</si>
  <si>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HERNANDEZ MATA AURELIANO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</si>
  <si>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</si>
  <si>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</si>
  <si>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</si>
  <si>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</si>
  <si>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</si>
  <si>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</si>
  <si>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</si>
  <si>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</si>
  <si>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</si>
  <si>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</si>
  <si>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</si>
  <si>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</si>
  <si>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</si>
  <si>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</si>
  <si>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</si>
  <si>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</si>
  <si>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</si>
  <si>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</si>
  <si>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</si>
  <si>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</si>
  <si>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</si>
  <si>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</si>
  <si>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</si>
  <si>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</si>
  <si>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</si>
  <si>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</si>
  <si>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</si>
  <si>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</si>
  <si>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</si>
  <si>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TIRADO SAAVEDRA CARLOS ALEJANDRO</t>
  </si>
  <si>
    <t>TORIBIO DEL ANGEL OSCAR</t>
  </si>
  <si>
    <t>TRONCOSO PEÑA GERARDO</t>
  </si>
  <si>
    <t>URBINA SIERRA ANGELICA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</si>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</sst>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0" borderId="13" xfId="0" applyFont="1" applyFill="1" applyBorder="1"/>
    <xf numFmtId="0" fontId="26" fillId="4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workbookViewId="0">
      <pane xSplit="2" ySplit="11" topLeftCell="D113" activePane="bottomRight" state="frozen"/>
      <selection pane="topRight" activeCell="C1" sqref="C1"/>
      <selection pane="bottomLeft" activeCell="A12" sqref="A12"/>
      <selection pane="bottomRight" activeCell="K132" sqref="K132"/>
    </sheetView>
  </sheetViews>
  <sheetFormatPr baseColWidth="10" defaultRowHeight="11.25"/>
  <cols>
    <col min="1" max="1" width="9" style="2" customWidth="1"/>
    <col min="2" max="2" width="29.5703125" style="1" customWidth="1"/>
    <col min="3" max="3" width="14.5703125" style="1" customWidth="1"/>
    <col min="4" max="4" width="11.42578125" style="1"/>
    <col min="5" max="5" width="14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256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8" t="s">
        <v>272</v>
      </c>
      <c r="F7" s="49"/>
      <c r="G7" s="49"/>
      <c r="H7" s="49"/>
      <c r="I7" s="49"/>
      <c r="J7" s="49"/>
      <c r="K7" s="50"/>
    </row>
    <row r="8" spans="1:14" s="47" customFormat="1" ht="23.25" thickBot="1">
      <c r="A8" s="44" t="s">
        <v>7</v>
      </c>
      <c r="B8" s="45" t="s">
        <v>8</v>
      </c>
      <c r="C8" s="46" t="s">
        <v>12</v>
      </c>
      <c r="E8" s="40" t="s">
        <v>12</v>
      </c>
      <c r="F8" s="40" t="s">
        <v>273</v>
      </c>
      <c r="G8" s="40" t="s">
        <v>274</v>
      </c>
      <c r="H8" s="40" t="s">
        <v>275</v>
      </c>
      <c r="I8" s="40" t="s">
        <v>276</v>
      </c>
      <c r="J8" s="40" t="s">
        <v>277</v>
      </c>
      <c r="K8" s="40" t="s">
        <v>278</v>
      </c>
    </row>
    <row r="9" spans="1:14" ht="12" thickTop="1">
      <c r="A9" s="13" t="s">
        <v>31</v>
      </c>
    </row>
    <row r="11" spans="1:14">
      <c r="A11" s="12" t="s">
        <v>32</v>
      </c>
    </row>
    <row r="12" spans="1:14" ht="15">
      <c r="A12" s="2" t="s">
        <v>33</v>
      </c>
      <c r="B12" s="1" t="s">
        <v>34</v>
      </c>
      <c r="C12" s="14">
        <v>1026.69</v>
      </c>
      <c r="E12" s="41">
        <f>+C12</f>
        <v>1026.69</v>
      </c>
      <c r="F12" s="41">
        <f>+E12*2%</f>
        <v>20.533800000000003</v>
      </c>
      <c r="G12" s="41">
        <f>+E12*7.5%</f>
        <v>77.001750000000001</v>
      </c>
      <c r="H12" s="41">
        <f>+INGENIERIA!O12</f>
        <v>0</v>
      </c>
      <c r="I12" s="41">
        <f>SUM(E12:H12)</f>
        <v>1124.2255499999999</v>
      </c>
      <c r="J12" s="41">
        <f>+I12*16%</f>
        <v>179.87608799999998</v>
      </c>
      <c r="K12" s="41">
        <f>+I12+J12</f>
        <v>1304.1016379999999</v>
      </c>
      <c r="M12" s="64" t="s">
        <v>293</v>
      </c>
      <c r="N12" s="64" t="s">
        <v>294</v>
      </c>
    </row>
    <row r="13" spans="1:14" ht="15">
      <c r="A13" s="2" t="s">
        <v>35</v>
      </c>
      <c r="B13" s="1" t="s">
        <v>36</v>
      </c>
      <c r="C13" s="14">
        <v>2608.5</v>
      </c>
      <c r="E13" s="41">
        <f t="shared" ref="E13:E74" si="0">+C13</f>
        <v>2608.5</v>
      </c>
      <c r="F13" s="41">
        <f t="shared" ref="F13:F74" si="1">+E13*2%</f>
        <v>52.17</v>
      </c>
      <c r="G13" s="41">
        <f t="shared" ref="G13:G74" si="2">+E13*7.5%</f>
        <v>195.63749999999999</v>
      </c>
      <c r="H13" s="41">
        <f>+INGENIERIA!O13</f>
        <v>0</v>
      </c>
      <c r="I13" s="41">
        <f t="shared" ref="I13:I74" si="3">SUM(E13:H13)</f>
        <v>2856.3074999999999</v>
      </c>
      <c r="J13" s="41">
        <f t="shared" ref="J13:J74" si="4">+I13*16%</f>
        <v>457.00919999999996</v>
      </c>
      <c r="K13" s="41">
        <f t="shared" ref="K13:K74" si="5">+I13+J13</f>
        <v>3313.3166999999999</v>
      </c>
      <c r="M13" s="64" t="s">
        <v>295</v>
      </c>
      <c r="N13" s="64" t="s">
        <v>296</v>
      </c>
    </row>
    <row r="14" spans="1:14" ht="15">
      <c r="A14" s="2" t="s">
        <v>37</v>
      </c>
      <c r="B14" s="1" t="s">
        <v>38</v>
      </c>
      <c r="C14" s="14">
        <v>4666.6899999999996</v>
      </c>
      <c r="E14" s="41">
        <f t="shared" si="0"/>
        <v>4666.6899999999996</v>
      </c>
      <c r="F14" s="41">
        <f t="shared" si="1"/>
        <v>93.333799999999997</v>
      </c>
      <c r="G14" s="41">
        <f t="shared" si="2"/>
        <v>350.00174999999996</v>
      </c>
      <c r="H14" s="41">
        <f>+INGENIERIA!O14</f>
        <v>0</v>
      </c>
      <c r="I14" s="41">
        <f t="shared" si="3"/>
        <v>5110.0255500000003</v>
      </c>
      <c r="J14" s="41">
        <f t="shared" si="4"/>
        <v>817.60408800000005</v>
      </c>
      <c r="K14" s="41">
        <f t="shared" si="5"/>
        <v>5927.6296380000003</v>
      </c>
      <c r="M14" s="64" t="s">
        <v>293</v>
      </c>
      <c r="N14" s="64" t="s">
        <v>297</v>
      </c>
    </row>
    <row r="15" spans="1:14" ht="15">
      <c r="A15" s="2" t="s">
        <v>39</v>
      </c>
      <c r="B15" s="1" t="s">
        <v>40</v>
      </c>
      <c r="C15" s="14">
        <v>1861.48</v>
      </c>
      <c r="E15" s="41">
        <f t="shared" si="0"/>
        <v>1861.48</v>
      </c>
      <c r="F15" s="41">
        <f t="shared" si="1"/>
        <v>37.229599999999998</v>
      </c>
      <c r="G15" s="41">
        <f t="shared" si="2"/>
        <v>139.61099999999999</v>
      </c>
      <c r="H15" s="41">
        <f>+INGENIERIA!O15</f>
        <v>0</v>
      </c>
      <c r="I15" s="41">
        <f t="shared" si="3"/>
        <v>2038.3206</v>
      </c>
      <c r="J15" s="41">
        <f t="shared" si="4"/>
        <v>326.13129600000002</v>
      </c>
      <c r="K15" s="41">
        <f t="shared" si="5"/>
        <v>2364.451896</v>
      </c>
      <c r="M15" s="64" t="s">
        <v>295</v>
      </c>
      <c r="N15" s="64" t="s">
        <v>298</v>
      </c>
    </row>
    <row r="16" spans="1:14" ht="15">
      <c r="A16" s="2" t="s">
        <v>41</v>
      </c>
      <c r="B16" s="1" t="s">
        <v>42</v>
      </c>
      <c r="C16" s="14">
        <v>1026.69</v>
      </c>
      <c r="E16" s="41">
        <f t="shared" si="0"/>
        <v>1026.69</v>
      </c>
      <c r="F16" s="41">
        <f t="shared" si="1"/>
        <v>20.533800000000003</v>
      </c>
      <c r="G16" s="41">
        <f t="shared" si="2"/>
        <v>77.001750000000001</v>
      </c>
      <c r="H16" s="41">
        <f>+INGENIERIA!O16</f>
        <v>0</v>
      </c>
      <c r="I16" s="41">
        <f t="shared" si="3"/>
        <v>1124.2255499999999</v>
      </c>
      <c r="J16" s="41">
        <f t="shared" si="4"/>
        <v>179.87608799999998</v>
      </c>
      <c r="K16" s="41">
        <f t="shared" si="5"/>
        <v>1304.1016379999999</v>
      </c>
      <c r="M16" s="64" t="s">
        <v>293</v>
      </c>
      <c r="N16" s="64" t="s">
        <v>299</v>
      </c>
    </row>
    <row r="17" spans="1:14" ht="15">
      <c r="A17" s="2" t="s">
        <v>43</v>
      </c>
      <c r="B17" s="1" t="s">
        <v>44</v>
      </c>
      <c r="C17" s="14">
        <v>3283.38</v>
      </c>
      <c r="E17" s="41">
        <f t="shared" si="0"/>
        <v>3283.38</v>
      </c>
      <c r="F17" s="41">
        <f t="shared" si="1"/>
        <v>65.667600000000007</v>
      </c>
      <c r="G17" s="41">
        <f t="shared" si="2"/>
        <v>246.2535</v>
      </c>
      <c r="H17" s="41">
        <f>+INGENIERIA!O17</f>
        <v>0</v>
      </c>
      <c r="I17" s="41">
        <f t="shared" si="3"/>
        <v>3595.3011000000001</v>
      </c>
      <c r="J17" s="41">
        <f t="shared" si="4"/>
        <v>575.24817600000006</v>
      </c>
      <c r="K17" s="41">
        <f t="shared" si="5"/>
        <v>4170.5492759999997</v>
      </c>
      <c r="M17" s="64" t="s">
        <v>295</v>
      </c>
      <c r="N17" s="64" t="s">
        <v>300</v>
      </c>
    </row>
    <row r="18" spans="1:14" ht="15">
      <c r="A18" s="2" t="s">
        <v>45</v>
      </c>
      <c r="B18" s="1" t="s">
        <v>46</v>
      </c>
      <c r="C18" s="14">
        <v>4666.6899999999996</v>
      </c>
      <c r="E18" s="41">
        <f t="shared" si="0"/>
        <v>4666.6899999999996</v>
      </c>
      <c r="F18" s="41">
        <f t="shared" si="1"/>
        <v>93.333799999999997</v>
      </c>
      <c r="G18" s="41">
        <f t="shared" si="2"/>
        <v>350.00174999999996</v>
      </c>
      <c r="H18" s="41">
        <f>+INGENIERIA!O18</f>
        <v>0</v>
      </c>
      <c r="I18" s="41">
        <f t="shared" si="3"/>
        <v>5110.0255500000003</v>
      </c>
      <c r="J18" s="41">
        <f t="shared" si="4"/>
        <v>817.60408800000005</v>
      </c>
      <c r="K18" s="41">
        <f t="shared" si="5"/>
        <v>5927.6296380000003</v>
      </c>
      <c r="M18" s="64" t="s">
        <v>293</v>
      </c>
      <c r="N18" s="64" t="s">
        <v>301</v>
      </c>
    </row>
    <row r="19" spans="1:14" ht="15">
      <c r="A19" s="2" t="s">
        <v>47</v>
      </c>
      <c r="B19" s="1" t="s">
        <v>48</v>
      </c>
      <c r="C19" s="14">
        <v>1026.69</v>
      </c>
      <c r="E19" s="41">
        <f t="shared" si="0"/>
        <v>1026.69</v>
      </c>
      <c r="F19" s="41">
        <f t="shared" si="1"/>
        <v>20.533800000000003</v>
      </c>
      <c r="G19" s="41">
        <f t="shared" si="2"/>
        <v>77.001750000000001</v>
      </c>
      <c r="H19" s="41">
        <f>+INGENIERIA!O19</f>
        <v>0</v>
      </c>
      <c r="I19" s="41">
        <f t="shared" si="3"/>
        <v>1124.2255499999999</v>
      </c>
      <c r="J19" s="41">
        <f t="shared" si="4"/>
        <v>179.87608799999998</v>
      </c>
      <c r="K19" s="41">
        <f t="shared" si="5"/>
        <v>1304.1016379999999</v>
      </c>
      <c r="M19" s="64" t="s">
        <v>293</v>
      </c>
      <c r="N19" s="64" t="s">
        <v>302</v>
      </c>
    </row>
    <row r="20" spans="1:14" ht="15">
      <c r="A20" s="2" t="s">
        <v>49</v>
      </c>
      <c r="B20" s="1" t="s">
        <v>50</v>
      </c>
      <c r="C20" s="14">
        <v>1026.69</v>
      </c>
      <c r="E20" s="41">
        <f t="shared" si="0"/>
        <v>1026.69</v>
      </c>
      <c r="F20" s="41">
        <f t="shared" si="1"/>
        <v>20.533800000000003</v>
      </c>
      <c r="G20" s="41">
        <f t="shared" si="2"/>
        <v>77.001750000000001</v>
      </c>
      <c r="H20" s="41">
        <f>+INGENIERIA!O20</f>
        <v>0</v>
      </c>
      <c r="I20" s="41">
        <f t="shared" si="3"/>
        <v>1124.2255499999999</v>
      </c>
      <c r="J20" s="41">
        <f t="shared" si="4"/>
        <v>179.87608799999998</v>
      </c>
      <c r="K20" s="41">
        <f t="shared" si="5"/>
        <v>1304.1016379999999</v>
      </c>
      <c r="M20" s="64" t="s">
        <v>303</v>
      </c>
      <c r="N20" s="64" t="s">
        <v>304</v>
      </c>
    </row>
    <row r="21" spans="1:14" ht="15">
      <c r="A21" s="2" t="s">
        <v>51</v>
      </c>
      <c r="B21" s="1" t="s">
        <v>52</v>
      </c>
      <c r="C21" s="14">
        <v>4666.6899999999996</v>
      </c>
      <c r="E21" s="41">
        <f t="shared" si="0"/>
        <v>4666.6899999999996</v>
      </c>
      <c r="F21" s="41">
        <f t="shared" si="1"/>
        <v>93.333799999999997</v>
      </c>
      <c r="G21" s="41">
        <f t="shared" si="2"/>
        <v>350.00174999999996</v>
      </c>
      <c r="H21" s="41">
        <f>+INGENIERIA!O21</f>
        <v>0</v>
      </c>
      <c r="I21" s="41">
        <f t="shared" si="3"/>
        <v>5110.0255500000003</v>
      </c>
      <c r="J21" s="41">
        <f t="shared" si="4"/>
        <v>817.60408800000005</v>
      </c>
      <c r="K21" s="41">
        <f t="shared" si="5"/>
        <v>5927.6296380000003</v>
      </c>
      <c r="M21" s="64" t="s">
        <v>293</v>
      </c>
      <c r="N21" s="64" t="s">
        <v>305</v>
      </c>
    </row>
    <row r="22" spans="1:14" ht="15">
      <c r="A22" s="2" t="s">
        <v>53</v>
      </c>
      <c r="B22" s="1" t="s">
        <v>54</v>
      </c>
      <c r="C22" s="14">
        <v>1026.69</v>
      </c>
      <c r="E22" s="41">
        <f t="shared" si="0"/>
        <v>1026.69</v>
      </c>
      <c r="F22" s="41">
        <f t="shared" si="1"/>
        <v>20.533800000000003</v>
      </c>
      <c r="G22" s="41">
        <f t="shared" si="2"/>
        <v>77.001750000000001</v>
      </c>
      <c r="H22" s="41">
        <f>+INGENIERIA!O22</f>
        <v>0</v>
      </c>
      <c r="I22" s="41">
        <f t="shared" si="3"/>
        <v>1124.2255499999999</v>
      </c>
      <c r="J22" s="41">
        <f t="shared" si="4"/>
        <v>179.87608799999998</v>
      </c>
      <c r="K22" s="41">
        <f t="shared" si="5"/>
        <v>1304.1016379999999</v>
      </c>
      <c r="M22" s="64" t="s">
        <v>293</v>
      </c>
      <c r="N22" s="64" t="s">
        <v>306</v>
      </c>
    </row>
    <row r="23" spans="1:14" ht="15">
      <c r="A23" s="2" t="s">
        <v>55</v>
      </c>
      <c r="B23" s="1" t="s">
        <v>56</v>
      </c>
      <c r="C23" s="14">
        <v>1026.69</v>
      </c>
      <c r="E23" s="41">
        <f t="shared" si="0"/>
        <v>1026.69</v>
      </c>
      <c r="F23" s="41">
        <f t="shared" si="1"/>
        <v>20.533800000000003</v>
      </c>
      <c r="G23" s="41">
        <f t="shared" si="2"/>
        <v>77.001750000000001</v>
      </c>
      <c r="H23" s="41">
        <f>+INGENIERIA!O23</f>
        <v>0</v>
      </c>
      <c r="I23" s="41">
        <f t="shared" si="3"/>
        <v>1124.2255499999999</v>
      </c>
      <c r="J23" s="41">
        <f t="shared" si="4"/>
        <v>179.87608799999998</v>
      </c>
      <c r="K23" s="41">
        <f t="shared" si="5"/>
        <v>1304.1016379999999</v>
      </c>
      <c r="M23" s="64" t="s">
        <v>303</v>
      </c>
      <c r="N23" s="64" t="s">
        <v>307</v>
      </c>
    </row>
    <row r="24" spans="1:14" ht="15">
      <c r="A24" s="2" t="s">
        <v>57</v>
      </c>
      <c r="B24" s="1" t="s">
        <v>58</v>
      </c>
      <c r="C24" s="14">
        <v>1026.69</v>
      </c>
      <c r="E24" s="41">
        <f t="shared" si="0"/>
        <v>1026.69</v>
      </c>
      <c r="F24" s="41">
        <f t="shared" si="1"/>
        <v>20.533800000000003</v>
      </c>
      <c r="G24" s="41">
        <f t="shared" si="2"/>
        <v>77.001750000000001</v>
      </c>
      <c r="H24" s="41">
        <f>+INGENIERIA!O24</f>
        <v>0</v>
      </c>
      <c r="I24" s="41">
        <f t="shared" si="3"/>
        <v>1124.2255499999999</v>
      </c>
      <c r="J24" s="41">
        <f t="shared" si="4"/>
        <v>179.87608799999998</v>
      </c>
      <c r="K24" s="41">
        <f t="shared" si="5"/>
        <v>1304.1016379999999</v>
      </c>
      <c r="M24" s="64" t="s">
        <v>293</v>
      </c>
      <c r="N24" s="64" t="s">
        <v>308</v>
      </c>
    </row>
    <row r="25" spans="1:14" ht="15">
      <c r="A25" s="2" t="s">
        <v>59</v>
      </c>
      <c r="B25" s="1" t="s">
        <v>60</v>
      </c>
      <c r="C25" s="14">
        <v>1869</v>
      </c>
      <c r="E25" s="41">
        <f t="shared" si="0"/>
        <v>1869</v>
      </c>
      <c r="F25" s="41">
        <f t="shared" si="1"/>
        <v>37.380000000000003</v>
      </c>
      <c r="G25" s="41">
        <f t="shared" si="2"/>
        <v>140.17499999999998</v>
      </c>
      <c r="H25" s="41">
        <f>+INGENIERIA!O25</f>
        <v>0</v>
      </c>
      <c r="I25" s="41">
        <f t="shared" si="3"/>
        <v>2046.5550000000001</v>
      </c>
      <c r="J25" s="41">
        <f t="shared" si="4"/>
        <v>327.44880000000001</v>
      </c>
      <c r="K25" s="41">
        <f t="shared" si="5"/>
        <v>2374.0038</v>
      </c>
      <c r="M25" s="64" t="s">
        <v>309</v>
      </c>
      <c r="N25" s="64" t="s">
        <v>310</v>
      </c>
    </row>
    <row r="26" spans="1:14" ht="15">
      <c r="A26" s="2" t="s">
        <v>61</v>
      </c>
      <c r="B26" s="1" t="s">
        <v>62</v>
      </c>
      <c r="C26" s="14">
        <v>2719</v>
      </c>
      <c r="E26" s="41">
        <f t="shared" si="0"/>
        <v>2719</v>
      </c>
      <c r="F26" s="41">
        <f t="shared" si="1"/>
        <v>54.38</v>
      </c>
      <c r="G26" s="41">
        <f t="shared" si="2"/>
        <v>203.92499999999998</v>
      </c>
      <c r="H26" s="41">
        <f>+INGENIERIA!O26</f>
        <v>0</v>
      </c>
      <c r="I26" s="41">
        <f t="shared" si="3"/>
        <v>2977.3050000000003</v>
      </c>
      <c r="J26" s="41">
        <f t="shared" si="4"/>
        <v>476.36880000000008</v>
      </c>
      <c r="K26" s="41">
        <f t="shared" si="5"/>
        <v>3453.6738000000005</v>
      </c>
      <c r="M26" s="64" t="s">
        <v>309</v>
      </c>
      <c r="N26" s="64" t="s">
        <v>311</v>
      </c>
    </row>
    <row r="27" spans="1:14" ht="15">
      <c r="A27" s="2" t="s">
        <v>63</v>
      </c>
      <c r="B27" s="1" t="s">
        <v>64</v>
      </c>
      <c r="C27" s="14">
        <v>649.98</v>
      </c>
      <c r="E27" s="41">
        <f t="shared" si="0"/>
        <v>649.98</v>
      </c>
      <c r="F27" s="41">
        <f t="shared" si="1"/>
        <v>12.999600000000001</v>
      </c>
      <c r="G27" s="41">
        <f t="shared" si="2"/>
        <v>48.7485</v>
      </c>
      <c r="H27" s="41">
        <f>+INGENIERIA!O27</f>
        <v>0</v>
      </c>
      <c r="I27" s="41">
        <f t="shared" si="3"/>
        <v>711.72810000000004</v>
      </c>
      <c r="J27" s="41">
        <f t="shared" si="4"/>
        <v>113.876496</v>
      </c>
      <c r="K27" s="41">
        <f t="shared" si="5"/>
        <v>825.60459600000002</v>
      </c>
      <c r="M27" s="65" t="s">
        <v>312</v>
      </c>
      <c r="N27" s="65" t="s">
        <v>313</v>
      </c>
    </row>
    <row r="28" spans="1:14" ht="15">
      <c r="A28" s="2" t="s">
        <v>65</v>
      </c>
      <c r="B28" s="1" t="s">
        <v>66</v>
      </c>
      <c r="C28" s="14">
        <v>2313.31</v>
      </c>
      <c r="E28" s="41">
        <f t="shared" si="0"/>
        <v>2313.31</v>
      </c>
      <c r="F28" s="41">
        <f t="shared" si="1"/>
        <v>46.266199999999998</v>
      </c>
      <c r="G28" s="41">
        <f t="shared" si="2"/>
        <v>173.49824999999998</v>
      </c>
      <c r="H28" s="41">
        <f>+INGENIERIA!O28</f>
        <v>0</v>
      </c>
      <c r="I28" s="41">
        <f t="shared" si="3"/>
        <v>2533.0744500000001</v>
      </c>
      <c r="J28" s="41">
        <f t="shared" si="4"/>
        <v>405.29191200000002</v>
      </c>
      <c r="K28" s="41">
        <f t="shared" si="5"/>
        <v>2938.3663620000002</v>
      </c>
      <c r="M28" s="64" t="s">
        <v>314</v>
      </c>
      <c r="N28" s="64" t="s">
        <v>315</v>
      </c>
    </row>
    <row r="29" spans="1:14" ht="15">
      <c r="A29" s="2" t="s">
        <v>67</v>
      </c>
      <c r="B29" s="1" t="s">
        <v>68</v>
      </c>
      <c r="C29" s="14">
        <v>2491.4299999999998</v>
      </c>
      <c r="E29" s="41">
        <f t="shared" si="0"/>
        <v>2491.4299999999998</v>
      </c>
      <c r="F29" s="41">
        <f t="shared" si="1"/>
        <v>49.828599999999994</v>
      </c>
      <c r="G29" s="41">
        <f t="shared" si="2"/>
        <v>186.85724999999999</v>
      </c>
      <c r="H29" s="41">
        <f>+INGENIERIA!O29</f>
        <v>0</v>
      </c>
      <c r="I29" s="41">
        <f t="shared" si="3"/>
        <v>2728.1158499999997</v>
      </c>
      <c r="J29" s="41">
        <f t="shared" si="4"/>
        <v>436.49853599999994</v>
      </c>
      <c r="K29" s="41">
        <f t="shared" si="5"/>
        <v>3164.6143859999997</v>
      </c>
      <c r="M29" s="64" t="s">
        <v>295</v>
      </c>
      <c r="N29" s="64" t="s">
        <v>316</v>
      </c>
    </row>
    <row r="30" spans="1:14" ht="15">
      <c r="A30" s="2" t="s">
        <v>69</v>
      </c>
      <c r="B30" s="1" t="s">
        <v>70</v>
      </c>
      <c r="C30" s="14">
        <v>1930.08</v>
      </c>
      <c r="E30" s="41">
        <f t="shared" si="0"/>
        <v>1930.08</v>
      </c>
      <c r="F30" s="41">
        <f t="shared" si="1"/>
        <v>38.601599999999998</v>
      </c>
      <c r="G30" s="41">
        <f t="shared" si="2"/>
        <v>144.756</v>
      </c>
      <c r="H30" s="41">
        <f>+INGENIERIA!O30</f>
        <v>0</v>
      </c>
      <c r="I30" s="41">
        <f t="shared" si="3"/>
        <v>2113.4375999999997</v>
      </c>
      <c r="J30" s="41">
        <f t="shared" si="4"/>
        <v>338.15001599999999</v>
      </c>
      <c r="K30" s="41">
        <f t="shared" si="5"/>
        <v>2451.5876159999998</v>
      </c>
      <c r="M30" s="64" t="s">
        <v>295</v>
      </c>
      <c r="N30" s="64" t="s">
        <v>317</v>
      </c>
    </row>
    <row r="31" spans="1:14" ht="15">
      <c r="A31" s="2" t="s">
        <v>71</v>
      </c>
      <c r="B31" s="1" t="s">
        <v>72</v>
      </c>
      <c r="C31" s="14">
        <v>5135.3100000000004</v>
      </c>
      <c r="E31" s="41">
        <f t="shared" si="0"/>
        <v>5135.3100000000004</v>
      </c>
      <c r="F31" s="41">
        <f t="shared" si="1"/>
        <v>102.70620000000001</v>
      </c>
      <c r="G31" s="41">
        <f t="shared" si="2"/>
        <v>385.14825000000002</v>
      </c>
      <c r="H31" s="41">
        <f>+INGENIERIA!O31</f>
        <v>0</v>
      </c>
      <c r="I31" s="41">
        <f t="shared" si="3"/>
        <v>5623.1644500000002</v>
      </c>
      <c r="J31" s="41">
        <f t="shared" si="4"/>
        <v>899.70631200000003</v>
      </c>
      <c r="K31" s="41">
        <f t="shared" si="5"/>
        <v>6522.8707620000005</v>
      </c>
      <c r="M31" s="64" t="s">
        <v>293</v>
      </c>
      <c r="N31" s="64" t="s">
        <v>318</v>
      </c>
    </row>
    <row r="32" spans="1:14" ht="15">
      <c r="A32" s="2" t="s">
        <v>73</v>
      </c>
      <c r="B32" s="1" t="s">
        <v>74</v>
      </c>
      <c r="C32" s="14">
        <v>1026.69</v>
      </c>
      <c r="E32" s="41">
        <f t="shared" si="0"/>
        <v>1026.69</v>
      </c>
      <c r="F32" s="41">
        <f t="shared" si="1"/>
        <v>20.533800000000003</v>
      </c>
      <c r="G32" s="41">
        <f t="shared" si="2"/>
        <v>77.001750000000001</v>
      </c>
      <c r="H32" s="41">
        <f>+INGENIERIA!O32</f>
        <v>0</v>
      </c>
      <c r="I32" s="41">
        <f t="shared" si="3"/>
        <v>1124.2255499999999</v>
      </c>
      <c r="J32" s="41">
        <f t="shared" si="4"/>
        <v>179.87608799999998</v>
      </c>
      <c r="K32" s="41">
        <f t="shared" si="5"/>
        <v>1304.1016379999999</v>
      </c>
      <c r="M32" s="64" t="s">
        <v>293</v>
      </c>
      <c r="N32" s="64" t="s">
        <v>319</v>
      </c>
    </row>
    <row r="33" spans="1:14" ht="15">
      <c r="A33" s="2" t="s">
        <v>75</v>
      </c>
      <c r="B33" s="1" t="s">
        <v>76</v>
      </c>
      <c r="C33" s="14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+INGENIERIA!O33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64" t="s">
        <v>293</v>
      </c>
      <c r="N33" s="64" t="s">
        <v>320</v>
      </c>
    </row>
    <row r="34" spans="1:14" ht="15">
      <c r="A34" s="2" t="s">
        <v>77</v>
      </c>
      <c r="B34" s="1" t="s">
        <v>78</v>
      </c>
      <c r="C34" s="14">
        <v>7712.36</v>
      </c>
      <c r="E34" s="41">
        <f t="shared" si="0"/>
        <v>7712.36</v>
      </c>
      <c r="F34" s="41">
        <f t="shared" si="1"/>
        <v>154.24719999999999</v>
      </c>
      <c r="G34" s="41">
        <f t="shared" si="2"/>
        <v>578.42699999999991</v>
      </c>
      <c r="H34" s="41">
        <f>+INGENIERIA!O34</f>
        <v>0</v>
      </c>
      <c r="I34" s="41">
        <f t="shared" si="3"/>
        <v>8445.0342000000001</v>
      </c>
      <c r="J34" s="41">
        <f t="shared" si="4"/>
        <v>1351.2054720000001</v>
      </c>
      <c r="K34" s="41">
        <f t="shared" si="5"/>
        <v>9796.2396719999997</v>
      </c>
      <c r="M34" s="64" t="s">
        <v>293</v>
      </c>
      <c r="N34" s="64" t="s">
        <v>321</v>
      </c>
    </row>
    <row r="35" spans="1:14" ht="15">
      <c r="A35" s="2" t="s">
        <v>79</v>
      </c>
      <c r="B35" s="1" t="s">
        <v>80</v>
      </c>
      <c r="C35" s="14">
        <v>1026.69</v>
      </c>
      <c r="E35" s="41">
        <f t="shared" si="0"/>
        <v>1026.69</v>
      </c>
      <c r="F35" s="41">
        <f t="shared" si="1"/>
        <v>20.533800000000003</v>
      </c>
      <c r="G35" s="41">
        <f t="shared" si="2"/>
        <v>77.001750000000001</v>
      </c>
      <c r="H35" s="41">
        <f>+INGENIERIA!O35</f>
        <v>0</v>
      </c>
      <c r="I35" s="41">
        <f t="shared" si="3"/>
        <v>1124.2255499999999</v>
      </c>
      <c r="J35" s="41">
        <f t="shared" si="4"/>
        <v>179.87608799999998</v>
      </c>
      <c r="K35" s="41">
        <f t="shared" si="5"/>
        <v>1304.1016379999999</v>
      </c>
      <c r="M35" s="64" t="s">
        <v>303</v>
      </c>
      <c r="N35" s="64" t="s">
        <v>322</v>
      </c>
    </row>
    <row r="36" spans="1:14" ht="15">
      <c r="A36" s="2" t="s">
        <v>81</v>
      </c>
      <c r="B36" s="1" t="s">
        <v>82</v>
      </c>
      <c r="C36" s="14">
        <v>2100</v>
      </c>
      <c r="E36" s="41">
        <f t="shared" si="0"/>
        <v>2100</v>
      </c>
      <c r="F36" s="41">
        <f t="shared" si="1"/>
        <v>42</v>
      </c>
      <c r="G36" s="41">
        <f t="shared" si="2"/>
        <v>157.5</v>
      </c>
      <c r="H36" s="41">
        <f>+INGENIERIA!O36</f>
        <v>0</v>
      </c>
      <c r="I36" s="41">
        <f t="shared" si="3"/>
        <v>2299.5</v>
      </c>
      <c r="J36" s="41">
        <f t="shared" si="4"/>
        <v>367.92</v>
      </c>
      <c r="K36" s="41">
        <f t="shared" si="5"/>
        <v>2667.42</v>
      </c>
      <c r="M36" s="64" t="s">
        <v>293</v>
      </c>
      <c r="N36" s="64" t="s">
        <v>323</v>
      </c>
    </row>
    <row r="37" spans="1:14" ht="15">
      <c r="A37" s="2" t="s">
        <v>83</v>
      </c>
      <c r="B37" s="1" t="s">
        <v>84</v>
      </c>
      <c r="C37" s="14">
        <v>2902.96</v>
      </c>
      <c r="E37" s="41">
        <f t="shared" si="0"/>
        <v>2902.96</v>
      </c>
      <c r="F37" s="41">
        <f t="shared" si="1"/>
        <v>58.059200000000004</v>
      </c>
      <c r="G37" s="41">
        <f t="shared" si="2"/>
        <v>217.72200000000001</v>
      </c>
      <c r="H37" s="41">
        <f>+INGENIERIA!O37</f>
        <v>0</v>
      </c>
      <c r="I37" s="41">
        <f t="shared" si="3"/>
        <v>3178.7412000000004</v>
      </c>
      <c r="J37" s="41">
        <f t="shared" si="4"/>
        <v>508.59859200000005</v>
      </c>
      <c r="K37" s="41">
        <f t="shared" si="5"/>
        <v>3687.3397920000007</v>
      </c>
      <c r="M37" s="64" t="s">
        <v>293</v>
      </c>
      <c r="N37" s="64" t="s">
        <v>324</v>
      </c>
    </row>
    <row r="38" spans="1:14" ht="15">
      <c r="A38" s="2" t="s">
        <v>85</v>
      </c>
      <c r="B38" s="1" t="s">
        <v>86</v>
      </c>
      <c r="C38" s="14">
        <v>1516.62</v>
      </c>
      <c r="E38" s="41">
        <f t="shared" si="0"/>
        <v>1516.62</v>
      </c>
      <c r="F38" s="41">
        <f t="shared" si="1"/>
        <v>30.3324</v>
      </c>
      <c r="G38" s="41">
        <f t="shared" si="2"/>
        <v>113.74649999999998</v>
      </c>
      <c r="H38" s="41">
        <f>+INGENIERIA!O38</f>
        <v>0</v>
      </c>
      <c r="I38" s="41">
        <f t="shared" si="3"/>
        <v>1660.6988999999999</v>
      </c>
      <c r="J38" s="41">
        <f t="shared" si="4"/>
        <v>265.71182399999998</v>
      </c>
      <c r="K38" s="41">
        <f t="shared" si="5"/>
        <v>1926.4107239999998</v>
      </c>
      <c r="M38" s="64" t="s">
        <v>312</v>
      </c>
      <c r="N38" s="64" t="s">
        <v>325</v>
      </c>
    </row>
    <row r="39" spans="1:14" ht="15">
      <c r="A39" s="2" t="s">
        <v>87</v>
      </c>
      <c r="B39" s="1" t="s">
        <v>88</v>
      </c>
      <c r="C39" s="14">
        <v>1575.59</v>
      </c>
      <c r="E39" s="41">
        <f t="shared" si="0"/>
        <v>1575.59</v>
      </c>
      <c r="F39" s="41">
        <f t="shared" si="1"/>
        <v>31.511799999999997</v>
      </c>
      <c r="G39" s="41">
        <f t="shared" si="2"/>
        <v>118.16924999999999</v>
      </c>
      <c r="H39" s="41">
        <f>+INGENIERIA!O39</f>
        <v>0</v>
      </c>
      <c r="I39" s="41">
        <f t="shared" si="3"/>
        <v>1725.2710499999998</v>
      </c>
      <c r="J39" s="41">
        <f t="shared" si="4"/>
        <v>276.04336799999999</v>
      </c>
      <c r="K39" s="41">
        <f t="shared" si="5"/>
        <v>2001.3144179999999</v>
      </c>
      <c r="M39" s="64" t="s">
        <v>293</v>
      </c>
      <c r="N39" s="64" t="s">
        <v>326</v>
      </c>
    </row>
    <row r="40" spans="1:14" ht="15">
      <c r="A40" s="2" t="s">
        <v>89</v>
      </c>
      <c r="B40" s="1" t="s">
        <v>90</v>
      </c>
      <c r="C40" s="14">
        <v>3580.9</v>
      </c>
      <c r="E40" s="41">
        <f t="shared" si="0"/>
        <v>3580.9</v>
      </c>
      <c r="F40" s="41">
        <f t="shared" si="1"/>
        <v>71.618000000000009</v>
      </c>
      <c r="G40" s="41">
        <f t="shared" si="2"/>
        <v>268.5675</v>
      </c>
      <c r="H40" s="41">
        <f>+INGENIERIA!O40</f>
        <v>0</v>
      </c>
      <c r="I40" s="41">
        <f t="shared" si="3"/>
        <v>3921.0855000000001</v>
      </c>
      <c r="J40" s="41">
        <f t="shared" si="4"/>
        <v>627.37368000000004</v>
      </c>
      <c r="K40" s="41">
        <f t="shared" si="5"/>
        <v>4548.4591799999998</v>
      </c>
      <c r="M40" s="64" t="s">
        <v>293</v>
      </c>
      <c r="N40" s="64" t="s">
        <v>327</v>
      </c>
    </row>
    <row r="41" spans="1:14" ht="15">
      <c r="A41" s="2" t="s">
        <v>91</v>
      </c>
      <c r="B41" s="1" t="s">
        <v>92</v>
      </c>
      <c r="C41" s="14">
        <v>4634.43</v>
      </c>
      <c r="E41" s="41">
        <f t="shared" si="0"/>
        <v>4634.43</v>
      </c>
      <c r="F41" s="41">
        <f t="shared" si="1"/>
        <v>92.688600000000008</v>
      </c>
      <c r="G41" s="41">
        <f t="shared" si="2"/>
        <v>347.58224999999999</v>
      </c>
      <c r="H41" s="41">
        <f>+INGENIERIA!O41</f>
        <v>0</v>
      </c>
      <c r="I41" s="41">
        <f t="shared" si="3"/>
        <v>5074.7008500000011</v>
      </c>
      <c r="J41" s="41">
        <f t="shared" si="4"/>
        <v>811.95213600000022</v>
      </c>
      <c r="K41" s="41">
        <f t="shared" si="5"/>
        <v>5886.652986000001</v>
      </c>
      <c r="M41" s="64" t="s">
        <v>314</v>
      </c>
      <c r="N41" s="64" t="s">
        <v>328</v>
      </c>
    </row>
    <row r="42" spans="1:14" ht="15">
      <c r="A42" s="2" t="s">
        <v>93</v>
      </c>
      <c r="B42" s="1" t="s">
        <v>94</v>
      </c>
      <c r="C42" s="14">
        <v>1026.69</v>
      </c>
      <c r="E42" s="41">
        <f t="shared" si="0"/>
        <v>1026.69</v>
      </c>
      <c r="F42" s="41">
        <f t="shared" si="1"/>
        <v>20.533800000000003</v>
      </c>
      <c r="G42" s="41">
        <f t="shared" si="2"/>
        <v>77.001750000000001</v>
      </c>
      <c r="H42" s="41">
        <f>+INGENIERIA!O42</f>
        <v>0</v>
      </c>
      <c r="I42" s="41">
        <f t="shared" si="3"/>
        <v>1124.2255499999999</v>
      </c>
      <c r="J42" s="41">
        <f t="shared" si="4"/>
        <v>179.87608799999998</v>
      </c>
      <c r="K42" s="41">
        <f t="shared" si="5"/>
        <v>1304.1016379999999</v>
      </c>
      <c r="M42" s="64" t="s">
        <v>293</v>
      </c>
      <c r="N42" s="64" t="s">
        <v>329</v>
      </c>
    </row>
    <row r="43" spans="1:14" ht="15">
      <c r="A43" s="2" t="s">
        <v>95</v>
      </c>
      <c r="B43" s="1" t="s">
        <v>96</v>
      </c>
      <c r="C43" s="14">
        <v>4037.59</v>
      </c>
      <c r="E43" s="41">
        <f t="shared" si="0"/>
        <v>4037.59</v>
      </c>
      <c r="F43" s="41">
        <f t="shared" si="1"/>
        <v>80.751800000000003</v>
      </c>
      <c r="G43" s="41">
        <f t="shared" si="2"/>
        <v>302.81925000000001</v>
      </c>
      <c r="H43" s="41">
        <f>+INGENIERIA!O43</f>
        <v>0</v>
      </c>
      <c r="I43" s="41">
        <f t="shared" si="3"/>
        <v>4421.1610500000006</v>
      </c>
      <c r="J43" s="41">
        <f t="shared" si="4"/>
        <v>707.3857680000001</v>
      </c>
      <c r="K43" s="41">
        <f t="shared" si="5"/>
        <v>5128.5468180000007</v>
      </c>
      <c r="M43" s="64" t="s">
        <v>303</v>
      </c>
      <c r="N43" s="64" t="s">
        <v>330</v>
      </c>
    </row>
    <row r="44" spans="1:14" ht="15">
      <c r="A44" s="2" t="s">
        <v>97</v>
      </c>
      <c r="B44" s="1" t="s">
        <v>98</v>
      </c>
      <c r="C44" s="14">
        <v>1026.69</v>
      </c>
      <c r="E44" s="41">
        <f t="shared" si="0"/>
        <v>1026.69</v>
      </c>
      <c r="F44" s="41">
        <f t="shared" si="1"/>
        <v>20.533800000000003</v>
      </c>
      <c r="G44" s="41">
        <f t="shared" si="2"/>
        <v>77.001750000000001</v>
      </c>
      <c r="H44" s="41">
        <f>+INGENIERIA!O44</f>
        <v>0</v>
      </c>
      <c r="I44" s="41">
        <f t="shared" si="3"/>
        <v>1124.2255499999999</v>
      </c>
      <c r="J44" s="41">
        <f t="shared" si="4"/>
        <v>179.87608799999998</v>
      </c>
      <c r="K44" s="41">
        <f t="shared" si="5"/>
        <v>1304.1016379999999</v>
      </c>
      <c r="M44" s="64" t="s">
        <v>293</v>
      </c>
      <c r="N44" s="64" t="s">
        <v>331</v>
      </c>
    </row>
    <row r="45" spans="1:14" ht="15">
      <c r="A45" s="2" t="s">
        <v>99</v>
      </c>
      <c r="B45" s="1" t="s">
        <v>100</v>
      </c>
      <c r="C45" s="14">
        <v>1989.79</v>
      </c>
      <c r="E45" s="41">
        <f t="shared" si="0"/>
        <v>1989.79</v>
      </c>
      <c r="F45" s="41">
        <f t="shared" si="1"/>
        <v>39.7958</v>
      </c>
      <c r="G45" s="41">
        <f t="shared" si="2"/>
        <v>149.23425</v>
      </c>
      <c r="H45" s="41">
        <f>+INGENIERIA!O45</f>
        <v>0</v>
      </c>
      <c r="I45" s="41">
        <f t="shared" si="3"/>
        <v>2178.8200500000003</v>
      </c>
      <c r="J45" s="41">
        <f t="shared" si="4"/>
        <v>348.61120800000003</v>
      </c>
      <c r="K45" s="41">
        <f t="shared" si="5"/>
        <v>2527.4312580000005</v>
      </c>
      <c r="M45" s="64" t="s">
        <v>303</v>
      </c>
      <c r="N45" s="64" t="s">
        <v>332</v>
      </c>
    </row>
    <row r="46" spans="1:14" ht="15">
      <c r="A46" s="2" t="s">
        <v>101</v>
      </c>
      <c r="B46" s="1" t="s">
        <v>102</v>
      </c>
      <c r="C46" s="14">
        <v>1026.69</v>
      </c>
      <c r="E46" s="41">
        <f t="shared" si="0"/>
        <v>1026.69</v>
      </c>
      <c r="F46" s="41">
        <f t="shared" si="1"/>
        <v>20.533800000000003</v>
      </c>
      <c r="G46" s="41">
        <f t="shared" si="2"/>
        <v>77.001750000000001</v>
      </c>
      <c r="H46" s="41">
        <f>+INGENIERIA!O46</f>
        <v>0</v>
      </c>
      <c r="I46" s="41">
        <f t="shared" si="3"/>
        <v>1124.2255499999999</v>
      </c>
      <c r="J46" s="41">
        <f t="shared" si="4"/>
        <v>179.87608799999998</v>
      </c>
      <c r="K46" s="41">
        <f t="shared" si="5"/>
        <v>1304.1016379999999</v>
      </c>
      <c r="M46" s="64" t="s">
        <v>293</v>
      </c>
      <c r="N46" s="64" t="s">
        <v>333</v>
      </c>
    </row>
    <row r="47" spans="1:14" ht="15">
      <c r="A47" s="2" t="s">
        <v>103</v>
      </c>
      <c r="B47" s="1" t="s">
        <v>104</v>
      </c>
      <c r="C47" s="14">
        <v>1026.69</v>
      </c>
      <c r="E47" s="41">
        <f t="shared" si="0"/>
        <v>1026.69</v>
      </c>
      <c r="F47" s="41">
        <f t="shared" si="1"/>
        <v>20.533800000000003</v>
      </c>
      <c r="G47" s="41">
        <f t="shared" si="2"/>
        <v>77.001750000000001</v>
      </c>
      <c r="H47" s="41">
        <f>+INGENIERIA!O47</f>
        <v>0</v>
      </c>
      <c r="I47" s="41">
        <f t="shared" si="3"/>
        <v>1124.2255499999999</v>
      </c>
      <c r="J47" s="41">
        <f t="shared" si="4"/>
        <v>179.87608799999998</v>
      </c>
      <c r="K47" s="41">
        <f t="shared" si="5"/>
        <v>1304.1016379999999</v>
      </c>
      <c r="M47" s="64" t="s">
        <v>293</v>
      </c>
      <c r="N47" s="64" t="s">
        <v>334</v>
      </c>
    </row>
    <row r="48" spans="1:14" ht="15">
      <c r="A48" s="2" t="s">
        <v>105</v>
      </c>
      <c r="B48" s="1" t="s">
        <v>106</v>
      </c>
      <c r="C48" s="14">
        <v>2133.0700000000002</v>
      </c>
      <c r="E48" s="41">
        <f t="shared" si="0"/>
        <v>2133.0700000000002</v>
      </c>
      <c r="F48" s="41">
        <f t="shared" si="1"/>
        <v>42.661400000000008</v>
      </c>
      <c r="G48" s="41">
        <f t="shared" si="2"/>
        <v>159.98025000000001</v>
      </c>
      <c r="H48" s="41">
        <f>+INGENIERIA!O48</f>
        <v>0</v>
      </c>
      <c r="I48" s="41">
        <f t="shared" si="3"/>
        <v>2335.7116500000002</v>
      </c>
      <c r="J48" s="41">
        <f t="shared" si="4"/>
        <v>373.71386400000006</v>
      </c>
      <c r="K48" s="41">
        <f t="shared" si="5"/>
        <v>2709.4255140000005</v>
      </c>
      <c r="M48" s="64" t="s">
        <v>293</v>
      </c>
      <c r="N48" s="64" t="s">
        <v>335</v>
      </c>
    </row>
    <row r="49" spans="1:14" ht="15">
      <c r="A49" s="2" t="s">
        <v>107</v>
      </c>
      <c r="B49" s="1" t="s">
        <v>108</v>
      </c>
      <c r="C49" s="14">
        <v>1026.69</v>
      </c>
      <c r="E49" s="41">
        <f t="shared" si="0"/>
        <v>1026.69</v>
      </c>
      <c r="F49" s="41">
        <f t="shared" si="1"/>
        <v>20.533800000000003</v>
      </c>
      <c r="G49" s="41">
        <f t="shared" si="2"/>
        <v>77.001750000000001</v>
      </c>
      <c r="H49" s="41">
        <f>+INGENIERIA!O49</f>
        <v>0</v>
      </c>
      <c r="I49" s="41">
        <f t="shared" si="3"/>
        <v>1124.2255499999999</v>
      </c>
      <c r="J49" s="41">
        <f t="shared" si="4"/>
        <v>179.87608799999998</v>
      </c>
      <c r="K49" s="41">
        <f t="shared" si="5"/>
        <v>1304.1016379999999</v>
      </c>
      <c r="M49" s="64" t="s">
        <v>293</v>
      </c>
      <c r="N49" s="64" t="s">
        <v>336</v>
      </c>
    </row>
    <row r="50" spans="1:14" ht="15">
      <c r="A50" s="2" t="s">
        <v>109</v>
      </c>
      <c r="B50" s="1" t="s">
        <v>110</v>
      </c>
      <c r="C50" s="14">
        <v>1026.69</v>
      </c>
      <c r="E50" s="41">
        <f t="shared" si="0"/>
        <v>1026.69</v>
      </c>
      <c r="F50" s="41">
        <f t="shared" si="1"/>
        <v>20.533800000000003</v>
      </c>
      <c r="G50" s="41">
        <f t="shared" si="2"/>
        <v>77.001750000000001</v>
      </c>
      <c r="H50" s="41">
        <f>+INGENIERIA!O50</f>
        <v>0</v>
      </c>
      <c r="I50" s="41">
        <f t="shared" si="3"/>
        <v>1124.2255499999999</v>
      </c>
      <c r="J50" s="41">
        <f t="shared" si="4"/>
        <v>179.87608799999998</v>
      </c>
      <c r="K50" s="41">
        <f t="shared" si="5"/>
        <v>1304.1016379999999</v>
      </c>
      <c r="M50" s="64" t="s">
        <v>293</v>
      </c>
      <c r="N50" s="64" t="s">
        <v>337</v>
      </c>
    </row>
    <row r="51" spans="1:14" ht="15">
      <c r="A51" s="2" t="s">
        <v>111</v>
      </c>
      <c r="B51" s="1" t="s">
        <v>112</v>
      </c>
      <c r="C51" s="14">
        <v>1026.69</v>
      </c>
      <c r="E51" s="41">
        <f t="shared" si="0"/>
        <v>1026.69</v>
      </c>
      <c r="F51" s="41">
        <f t="shared" si="1"/>
        <v>20.533800000000003</v>
      </c>
      <c r="G51" s="41">
        <f t="shared" si="2"/>
        <v>77.001750000000001</v>
      </c>
      <c r="H51" s="41">
        <f>+INGENIERIA!O51</f>
        <v>0</v>
      </c>
      <c r="I51" s="41">
        <f t="shared" si="3"/>
        <v>1124.2255499999999</v>
      </c>
      <c r="J51" s="41">
        <f t="shared" si="4"/>
        <v>179.87608799999998</v>
      </c>
      <c r="K51" s="41">
        <f t="shared" si="5"/>
        <v>1304.1016379999999</v>
      </c>
      <c r="M51" s="64" t="s">
        <v>293</v>
      </c>
      <c r="N51" s="64" t="s">
        <v>338</v>
      </c>
    </row>
    <row r="52" spans="1:14" ht="15">
      <c r="A52" s="2" t="s">
        <v>113</v>
      </c>
      <c r="B52" s="1" t="s">
        <v>114</v>
      </c>
      <c r="C52" s="14">
        <v>1026.69</v>
      </c>
      <c r="E52" s="41">
        <f t="shared" si="0"/>
        <v>1026.69</v>
      </c>
      <c r="F52" s="41">
        <f t="shared" si="1"/>
        <v>20.533800000000003</v>
      </c>
      <c r="G52" s="41">
        <f t="shared" si="2"/>
        <v>77.001750000000001</v>
      </c>
      <c r="H52" s="41">
        <f>+INGENIERIA!O52</f>
        <v>0</v>
      </c>
      <c r="I52" s="41">
        <f t="shared" si="3"/>
        <v>1124.2255499999999</v>
      </c>
      <c r="J52" s="41">
        <f t="shared" si="4"/>
        <v>179.87608799999998</v>
      </c>
      <c r="K52" s="41">
        <f t="shared" si="5"/>
        <v>1304.1016379999999</v>
      </c>
      <c r="M52" s="64" t="s">
        <v>303</v>
      </c>
      <c r="N52" s="64" t="s">
        <v>339</v>
      </c>
    </row>
    <row r="53" spans="1:14" ht="15">
      <c r="A53" s="2" t="s">
        <v>115</v>
      </c>
      <c r="B53" s="1" t="s">
        <v>116</v>
      </c>
      <c r="C53" s="14">
        <v>1026.69</v>
      </c>
      <c r="E53" s="41">
        <f t="shared" si="0"/>
        <v>1026.69</v>
      </c>
      <c r="F53" s="41">
        <f t="shared" si="1"/>
        <v>20.533800000000003</v>
      </c>
      <c r="G53" s="41">
        <f t="shared" si="2"/>
        <v>77.001750000000001</v>
      </c>
      <c r="H53" s="41">
        <f>+INGENIERIA!O53</f>
        <v>0</v>
      </c>
      <c r="I53" s="41">
        <f t="shared" si="3"/>
        <v>1124.2255499999999</v>
      </c>
      <c r="J53" s="41">
        <f t="shared" si="4"/>
        <v>179.87608799999998</v>
      </c>
      <c r="K53" s="41">
        <f t="shared" si="5"/>
        <v>1304.1016379999999</v>
      </c>
      <c r="M53" s="64" t="s">
        <v>293</v>
      </c>
      <c r="N53" s="64" t="s">
        <v>340</v>
      </c>
    </row>
    <row r="54" spans="1:14" ht="15">
      <c r="A54" s="2" t="s">
        <v>117</v>
      </c>
      <c r="B54" s="1" t="s">
        <v>118</v>
      </c>
      <c r="C54" s="14">
        <v>1869</v>
      </c>
      <c r="E54" s="41">
        <f t="shared" si="0"/>
        <v>1869</v>
      </c>
      <c r="F54" s="41">
        <f t="shared" si="1"/>
        <v>37.380000000000003</v>
      </c>
      <c r="G54" s="41">
        <f t="shared" si="2"/>
        <v>140.17499999999998</v>
      </c>
      <c r="H54" s="41">
        <f>+INGENIERIA!O54</f>
        <v>0</v>
      </c>
      <c r="I54" s="41">
        <f t="shared" si="3"/>
        <v>2046.5550000000001</v>
      </c>
      <c r="J54" s="41">
        <f t="shared" si="4"/>
        <v>327.44880000000001</v>
      </c>
      <c r="K54" s="41">
        <f t="shared" si="5"/>
        <v>2374.0038</v>
      </c>
      <c r="M54" s="64" t="s">
        <v>312</v>
      </c>
      <c r="N54" s="64" t="s">
        <v>341</v>
      </c>
    </row>
    <row r="55" spans="1:14" ht="15">
      <c r="A55" s="2" t="s">
        <v>119</v>
      </c>
      <c r="B55" s="1" t="s">
        <v>120</v>
      </c>
      <c r="C55" s="14">
        <v>1026.69</v>
      </c>
      <c r="E55" s="41">
        <f t="shared" si="0"/>
        <v>1026.69</v>
      </c>
      <c r="F55" s="41">
        <f t="shared" si="1"/>
        <v>20.533800000000003</v>
      </c>
      <c r="G55" s="41">
        <f t="shared" si="2"/>
        <v>77.001750000000001</v>
      </c>
      <c r="H55" s="41">
        <f>+INGENIERIA!O55</f>
        <v>0</v>
      </c>
      <c r="I55" s="41">
        <f t="shared" si="3"/>
        <v>1124.2255499999999</v>
      </c>
      <c r="J55" s="41">
        <f t="shared" si="4"/>
        <v>179.87608799999998</v>
      </c>
      <c r="K55" s="41">
        <f t="shared" si="5"/>
        <v>1304.1016379999999</v>
      </c>
      <c r="M55" s="64" t="s">
        <v>293</v>
      </c>
      <c r="N55" s="64" t="s">
        <v>342</v>
      </c>
    </row>
    <row r="56" spans="1:14" ht="15">
      <c r="A56" s="2" t="s">
        <v>121</v>
      </c>
      <c r="B56" s="1" t="s">
        <v>122</v>
      </c>
      <c r="C56" s="14">
        <v>2315.2600000000002</v>
      </c>
      <c r="E56" s="41">
        <f t="shared" si="0"/>
        <v>2315.2600000000002</v>
      </c>
      <c r="F56" s="41">
        <f t="shared" si="1"/>
        <v>46.305200000000006</v>
      </c>
      <c r="G56" s="41">
        <f t="shared" si="2"/>
        <v>173.64450000000002</v>
      </c>
      <c r="H56" s="41">
        <f>+INGENIERIA!O56</f>
        <v>0</v>
      </c>
      <c r="I56" s="41">
        <f t="shared" si="3"/>
        <v>2535.2096999999999</v>
      </c>
      <c r="J56" s="41">
        <f t="shared" si="4"/>
        <v>405.63355200000001</v>
      </c>
      <c r="K56" s="41">
        <f t="shared" si="5"/>
        <v>2940.8432519999997</v>
      </c>
      <c r="M56" s="64" t="s">
        <v>295</v>
      </c>
      <c r="N56" s="64" t="s">
        <v>343</v>
      </c>
    </row>
    <row r="57" spans="1:14" ht="15">
      <c r="A57" s="2" t="s">
        <v>123</v>
      </c>
      <c r="B57" s="1" t="s">
        <v>124</v>
      </c>
      <c r="C57" s="14">
        <v>1025.99</v>
      </c>
      <c r="E57" s="41">
        <f t="shared" si="0"/>
        <v>1025.99</v>
      </c>
      <c r="F57" s="41">
        <f t="shared" si="1"/>
        <v>20.5198</v>
      </c>
      <c r="G57" s="41">
        <f t="shared" si="2"/>
        <v>76.949249999999992</v>
      </c>
      <c r="H57" s="41">
        <f>+INGENIERIA!O57</f>
        <v>0</v>
      </c>
      <c r="I57" s="41">
        <f t="shared" si="3"/>
        <v>1123.4590499999999</v>
      </c>
      <c r="J57" s="41">
        <f t="shared" si="4"/>
        <v>179.75344799999999</v>
      </c>
      <c r="K57" s="41">
        <f t="shared" si="5"/>
        <v>1303.2124979999999</v>
      </c>
      <c r="M57" s="64" t="s">
        <v>303</v>
      </c>
      <c r="N57" s="64" t="s">
        <v>344</v>
      </c>
    </row>
    <row r="58" spans="1:14" ht="15">
      <c r="A58" s="2" t="s">
        <v>125</v>
      </c>
      <c r="B58" s="1" t="s">
        <v>126</v>
      </c>
      <c r="C58" s="14">
        <v>1026.69</v>
      </c>
      <c r="E58" s="41">
        <f t="shared" si="0"/>
        <v>1026.69</v>
      </c>
      <c r="F58" s="41">
        <f t="shared" si="1"/>
        <v>20.533800000000003</v>
      </c>
      <c r="G58" s="41">
        <f t="shared" si="2"/>
        <v>77.001750000000001</v>
      </c>
      <c r="H58" s="41">
        <f>+INGENIERIA!O58</f>
        <v>0</v>
      </c>
      <c r="I58" s="41">
        <f t="shared" si="3"/>
        <v>1124.2255499999999</v>
      </c>
      <c r="J58" s="41">
        <f t="shared" si="4"/>
        <v>179.87608799999998</v>
      </c>
      <c r="K58" s="41">
        <f t="shared" si="5"/>
        <v>1304.1016379999999</v>
      </c>
      <c r="M58" s="64" t="s">
        <v>293</v>
      </c>
      <c r="N58" s="64" t="s">
        <v>345</v>
      </c>
    </row>
    <row r="59" spans="1:14" ht="15">
      <c r="A59" s="2" t="s">
        <v>127</v>
      </c>
      <c r="B59" s="1" t="s">
        <v>128</v>
      </c>
      <c r="C59" s="14">
        <v>1026.69</v>
      </c>
      <c r="E59" s="41">
        <f t="shared" si="0"/>
        <v>1026.69</v>
      </c>
      <c r="F59" s="41">
        <f t="shared" si="1"/>
        <v>20.533800000000003</v>
      </c>
      <c r="G59" s="41">
        <f t="shared" si="2"/>
        <v>77.001750000000001</v>
      </c>
      <c r="H59" s="41">
        <f>+INGENIERIA!O59</f>
        <v>0</v>
      </c>
      <c r="I59" s="41">
        <f t="shared" si="3"/>
        <v>1124.2255499999999</v>
      </c>
      <c r="J59" s="41">
        <f t="shared" si="4"/>
        <v>179.87608799999998</v>
      </c>
      <c r="K59" s="41">
        <f t="shared" si="5"/>
        <v>1304.1016379999999</v>
      </c>
      <c r="M59" s="64" t="s">
        <v>293</v>
      </c>
      <c r="N59" s="64" t="s">
        <v>346</v>
      </c>
    </row>
    <row r="60" spans="1:14" ht="15">
      <c r="A60" s="2" t="s">
        <v>129</v>
      </c>
      <c r="B60" s="1" t="s">
        <v>130</v>
      </c>
      <c r="C60" s="14">
        <v>1026.69</v>
      </c>
      <c r="E60" s="41">
        <f t="shared" si="0"/>
        <v>1026.69</v>
      </c>
      <c r="F60" s="41">
        <f t="shared" si="1"/>
        <v>20.533800000000003</v>
      </c>
      <c r="G60" s="41">
        <f t="shared" si="2"/>
        <v>77.001750000000001</v>
      </c>
      <c r="H60" s="41">
        <f>+INGENIERIA!O60</f>
        <v>0</v>
      </c>
      <c r="I60" s="41">
        <f t="shared" si="3"/>
        <v>1124.2255499999999</v>
      </c>
      <c r="J60" s="41">
        <f t="shared" si="4"/>
        <v>179.87608799999998</v>
      </c>
      <c r="K60" s="41">
        <f t="shared" si="5"/>
        <v>1304.1016379999999</v>
      </c>
      <c r="M60" s="64" t="s">
        <v>293</v>
      </c>
      <c r="N60" s="64" t="s">
        <v>347</v>
      </c>
    </row>
    <row r="61" spans="1:14" ht="15">
      <c r="A61" s="2" t="s">
        <v>131</v>
      </c>
      <c r="B61" s="1" t="s">
        <v>132</v>
      </c>
      <c r="C61" s="14">
        <v>1869</v>
      </c>
      <c r="E61" s="41">
        <f t="shared" si="0"/>
        <v>1869</v>
      </c>
      <c r="F61" s="41">
        <f t="shared" si="1"/>
        <v>37.380000000000003</v>
      </c>
      <c r="G61" s="41">
        <f t="shared" si="2"/>
        <v>140.17499999999998</v>
      </c>
      <c r="H61" s="41">
        <f>+INGENIERIA!O61</f>
        <v>0</v>
      </c>
      <c r="I61" s="41">
        <f t="shared" si="3"/>
        <v>2046.5550000000001</v>
      </c>
      <c r="J61" s="41">
        <f t="shared" si="4"/>
        <v>327.44880000000001</v>
      </c>
      <c r="K61" s="41">
        <f t="shared" si="5"/>
        <v>2374.0038</v>
      </c>
      <c r="M61" s="64" t="s">
        <v>295</v>
      </c>
      <c r="N61" s="64" t="s">
        <v>348</v>
      </c>
    </row>
    <row r="62" spans="1:14" ht="15">
      <c r="A62" s="2" t="s">
        <v>133</v>
      </c>
      <c r="B62" s="1" t="s">
        <v>134</v>
      </c>
      <c r="C62" s="14">
        <v>1626.34</v>
      </c>
      <c r="E62" s="41">
        <f t="shared" si="0"/>
        <v>1626.34</v>
      </c>
      <c r="F62" s="41">
        <f t="shared" si="1"/>
        <v>32.526800000000001</v>
      </c>
      <c r="G62" s="41">
        <f t="shared" si="2"/>
        <v>121.97549999999998</v>
      </c>
      <c r="H62" s="41">
        <f>+INGENIERIA!O62</f>
        <v>0</v>
      </c>
      <c r="I62" s="41">
        <f t="shared" si="3"/>
        <v>1780.8423</v>
      </c>
      <c r="J62" s="41">
        <f t="shared" si="4"/>
        <v>284.93476800000002</v>
      </c>
      <c r="K62" s="41">
        <f t="shared" si="5"/>
        <v>2065.7770679999999</v>
      </c>
      <c r="M62" s="64" t="s">
        <v>295</v>
      </c>
      <c r="N62" s="64" t="s">
        <v>349</v>
      </c>
    </row>
    <row r="63" spans="1:14" ht="15">
      <c r="A63" s="2" t="s">
        <v>135</v>
      </c>
      <c r="B63" s="1" t="s">
        <v>136</v>
      </c>
      <c r="C63" s="14">
        <v>3912.8</v>
      </c>
      <c r="E63" s="41">
        <f t="shared" si="0"/>
        <v>3912.8</v>
      </c>
      <c r="F63" s="41">
        <f t="shared" si="1"/>
        <v>78.256</v>
      </c>
      <c r="G63" s="41">
        <f t="shared" si="2"/>
        <v>293.45999999999998</v>
      </c>
      <c r="H63" s="41">
        <f>+INGENIERIA!O63</f>
        <v>0</v>
      </c>
      <c r="I63" s="41">
        <f t="shared" si="3"/>
        <v>4284.5159999999996</v>
      </c>
      <c r="J63" s="41">
        <f t="shared" si="4"/>
        <v>685.52256</v>
      </c>
      <c r="K63" s="41">
        <f t="shared" si="5"/>
        <v>4970.03856</v>
      </c>
      <c r="M63" s="64" t="s">
        <v>295</v>
      </c>
      <c r="N63" s="64" t="s">
        <v>350</v>
      </c>
    </row>
    <row r="64" spans="1:14" ht="15">
      <c r="A64" s="2" t="s">
        <v>137</v>
      </c>
      <c r="B64" s="1" t="s">
        <v>138</v>
      </c>
      <c r="C64" s="14">
        <v>5273.78</v>
      </c>
      <c r="E64" s="41">
        <f t="shared" si="0"/>
        <v>5273.78</v>
      </c>
      <c r="F64" s="41">
        <f t="shared" si="1"/>
        <v>105.4756</v>
      </c>
      <c r="G64" s="41">
        <f t="shared" si="2"/>
        <v>395.53349999999995</v>
      </c>
      <c r="H64" s="41">
        <f>+INGENIERIA!O64</f>
        <v>0</v>
      </c>
      <c r="I64" s="41">
        <f t="shared" si="3"/>
        <v>5774.7890999999991</v>
      </c>
      <c r="J64" s="41">
        <f t="shared" si="4"/>
        <v>923.96625599999982</v>
      </c>
      <c r="K64" s="41">
        <f t="shared" si="5"/>
        <v>6698.7553559999988</v>
      </c>
      <c r="M64" s="64" t="s">
        <v>293</v>
      </c>
      <c r="N64" s="64" t="s">
        <v>351</v>
      </c>
    </row>
    <row r="65" spans="1:14" ht="15">
      <c r="A65" s="2" t="s">
        <v>139</v>
      </c>
      <c r="B65" s="1" t="s">
        <v>140</v>
      </c>
      <c r="C65" s="14">
        <v>1500.03</v>
      </c>
      <c r="E65" s="41">
        <f t="shared" si="0"/>
        <v>1500.03</v>
      </c>
      <c r="F65" s="41">
        <f t="shared" si="1"/>
        <v>30.000599999999999</v>
      </c>
      <c r="G65" s="41">
        <f t="shared" si="2"/>
        <v>112.50224999999999</v>
      </c>
      <c r="H65" s="41">
        <f>+INGENIERIA!O65</f>
        <v>0</v>
      </c>
      <c r="I65" s="41">
        <f t="shared" si="3"/>
        <v>1642.5328500000001</v>
      </c>
      <c r="J65" s="41">
        <f t="shared" si="4"/>
        <v>262.80525599999999</v>
      </c>
      <c r="K65" s="41">
        <f t="shared" si="5"/>
        <v>1905.3381060000002</v>
      </c>
      <c r="M65" s="64" t="s">
        <v>314</v>
      </c>
      <c r="N65" s="64" t="s">
        <v>352</v>
      </c>
    </row>
    <row r="66" spans="1:14" ht="15">
      <c r="A66" s="2" t="s">
        <v>141</v>
      </c>
      <c r="B66" s="1" t="s">
        <v>142</v>
      </c>
      <c r="C66" s="14">
        <v>2669</v>
      </c>
      <c r="E66" s="41">
        <f t="shared" si="0"/>
        <v>2669</v>
      </c>
      <c r="F66" s="41">
        <f t="shared" si="1"/>
        <v>53.38</v>
      </c>
      <c r="G66" s="41">
        <f t="shared" si="2"/>
        <v>200.17499999999998</v>
      </c>
      <c r="H66" s="41">
        <f>+INGENIERIA!O66</f>
        <v>0</v>
      </c>
      <c r="I66" s="41">
        <f t="shared" si="3"/>
        <v>2922.5550000000003</v>
      </c>
      <c r="J66" s="41">
        <f t="shared" si="4"/>
        <v>467.60880000000003</v>
      </c>
      <c r="K66" s="41">
        <f t="shared" si="5"/>
        <v>3390.1638000000003</v>
      </c>
      <c r="M66" s="64" t="s">
        <v>312</v>
      </c>
      <c r="N66" s="64" t="s">
        <v>353</v>
      </c>
    </row>
    <row r="67" spans="1:14" ht="15">
      <c r="A67" s="2" t="s">
        <v>143</v>
      </c>
      <c r="B67" s="1" t="s">
        <v>144</v>
      </c>
      <c r="C67" s="14">
        <v>1026.69</v>
      </c>
      <c r="E67" s="41">
        <f t="shared" si="0"/>
        <v>1026.69</v>
      </c>
      <c r="F67" s="41">
        <f t="shared" si="1"/>
        <v>20.533800000000003</v>
      </c>
      <c r="G67" s="41">
        <f t="shared" si="2"/>
        <v>77.001750000000001</v>
      </c>
      <c r="H67" s="41">
        <f>+INGENIERIA!O67</f>
        <v>0</v>
      </c>
      <c r="I67" s="41">
        <f t="shared" si="3"/>
        <v>1124.2255499999999</v>
      </c>
      <c r="J67" s="41">
        <f t="shared" si="4"/>
        <v>179.87608799999998</v>
      </c>
      <c r="K67" s="41">
        <f t="shared" si="5"/>
        <v>1304.1016379999999</v>
      </c>
      <c r="M67" s="64" t="s">
        <v>293</v>
      </c>
      <c r="N67" s="64" t="s">
        <v>354</v>
      </c>
    </row>
    <row r="68" spans="1:14" ht="15">
      <c r="A68" s="2" t="s">
        <v>145</v>
      </c>
      <c r="B68" s="1" t="s">
        <v>146</v>
      </c>
      <c r="C68" s="14">
        <v>855.57</v>
      </c>
      <c r="E68" s="41">
        <f t="shared" si="0"/>
        <v>855.57</v>
      </c>
      <c r="F68" s="41">
        <f t="shared" si="1"/>
        <v>17.1114</v>
      </c>
      <c r="G68" s="41">
        <f t="shared" si="2"/>
        <v>64.167749999999998</v>
      </c>
      <c r="H68" s="41">
        <f>+INGENIERIA!O68</f>
        <v>0</v>
      </c>
      <c r="I68" s="41">
        <f t="shared" si="3"/>
        <v>936.84915000000001</v>
      </c>
      <c r="J68" s="41">
        <f t="shared" si="4"/>
        <v>149.89586400000002</v>
      </c>
      <c r="K68" s="41">
        <f t="shared" si="5"/>
        <v>1086.7450140000001</v>
      </c>
      <c r="M68" s="64" t="s">
        <v>293</v>
      </c>
      <c r="N68" s="64" t="s">
        <v>355</v>
      </c>
    </row>
    <row r="69" spans="1:14" ht="15">
      <c r="A69" s="2" t="s">
        <v>147</v>
      </c>
      <c r="B69" s="1" t="s">
        <v>148</v>
      </c>
      <c r="C69" s="14">
        <v>5204.58</v>
      </c>
      <c r="E69" s="41">
        <f t="shared" si="0"/>
        <v>5204.58</v>
      </c>
      <c r="F69" s="41">
        <f t="shared" si="1"/>
        <v>104.0916</v>
      </c>
      <c r="G69" s="41">
        <f t="shared" si="2"/>
        <v>390.34350000000001</v>
      </c>
      <c r="H69" s="41">
        <f>+INGENIERIA!O69</f>
        <v>0</v>
      </c>
      <c r="I69" s="41">
        <f t="shared" si="3"/>
        <v>5699.0150999999996</v>
      </c>
      <c r="J69" s="41">
        <f t="shared" si="4"/>
        <v>911.84241599999996</v>
      </c>
      <c r="K69" s="41">
        <f t="shared" si="5"/>
        <v>6610.857516</v>
      </c>
      <c r="M69" s="64" t="s">
        <v>303</v>
      </c>
      <c r="N69" s="64" t="s">
        <v>356</v>
      </c>
    </row>
    <row r="70" spans="1:14" ht="15">
      <c r="A70" s="2" t="s">
        <v>149</v>
      </c>
      <c r="B70" s="1" t="s">
        <v>150</v>
      </c>
      <c r="C70" s="14">
        <v>1026.69</v>
      </c>
      <c r="E70" s="41">
        <f t="shared" si="0"/>
        <v>1026.69</v>
      </c>
      <c r="F70" s="41">
        <f t="shared" si="1"/>
        <v>20.533800000000003</v>
      </c>
      <c r="G70" s="41">
        <f t="shared" si="2"/>
        <v>77.001750000000001</v>
      </c>
      <c r="H70" s="41">
        <f>+INGENIERIA!O70</f>
        <v>0</v>
      </c>
      <c r="I70" s="41">
        <f t="shared" si="3"/>
        <v>1124.2255499999999</v>
      </c>
      <c r="J70" s="41">
        <f t="shared" si="4"/>
        <v>179.87608799999998</v>
      </c>
      <c r="K70" s="41">
        <f t="shared" si="5"/>
        <v>1304.1016379999999</v>
      </c>
      <c r="M70" s="64" t="s">
        <v>293</v>
      </c>
      <c r="N70" s="64" t="s">
        <v>357</v>
      </c>
    </row>
    <row r="71" spans="1:14" ht="15">
      <c r="A71" s="2" t="s">
        <v>151</v>
      </c>
      <c r="B71" s="1" t="s">
        <v>152</v>
      </c>
      <c r="C71" s="14">
        <v>1283.31</v>
      </c>
      <c r="E71" s="41">
        <f t="shared" si="0"/>
        <v>1283.31</v>
      </c>
      <c r="F71" s="41">
        <f t="shared" si="1"/>
        <v>25.6662</v>
      </c>
      <c r="G71" s="41">
        <f t="shared" si="2"/>
        <v>96.248249999999999</v>
      </c>
      <c r="H71" s="41">
        <f>+INGENIERIA!O71</f>
        <v>0</v>
      </c>
      <c r="I71" s="41">
        <f t="shared" si="3"/>
        <v>1405.2244499999999</v>
      </c>
      <c r="J71" s="41">
        <f t="shared" si="4"/>
        <v>224.83591200000001</v>
      </c>
      <c r="K71" s="41">
        <f t="shared" si="5"/>
        <v>1630.0603619999999</v>
      </c>
      <c r="M71" s="64" t="s">
        <v>293</v>
      </c>
      <c r="N71" s="64" t="s">
        <v>358</v>
      </c>
    </row>
    <row r="72" spans="1:14" ht="15">
      <c r="A72" s="2" t="s">
        <v>153</v>
      </c>
      <c r="B72" s="1" t="s">
        <v>154</v>
      </c>
      <c r="C72" s="14">
        <v>1983.31</v>
      </c>
      <c r="E72" s="41">
        <f t="shared" si="0"/>
        <v>1983.31</v>
      </c>
      <c r="F72" s="41">
        <f t="shared" si="1"/>
        <v>39.666199999999996</v>
      </c>
      <c r="G72" s="41">
        <f t="shared" si="2"/>
        <v>148.74824999999998</v>
      </c>
      <c r="H72" s="41">
        <f>+INGENIERIA!O72</f>
        <v>0</v>
      </c>
      <c r="I72" s="41">
        <f t="shared" si="3"/>
        <v>2171.7244499999997</v>
      </c>
      <c r="J72" s="41">
        <f t="shared" si="4"/>
        <v>347.47591199999994</v>
      </c>
      <c r="K72" s="41">
        <f t="shared" si="5"/>
        <v>2519.2003619999996</v>
      </c>
      <c r="M72" s="64" t="s">
        <v>314</v>
      </c>
      <c r="N72" s="64" t="s">
        <v>359</v>
      </c>
    </row>
    <row r="73" spans="1:14" ht="15">
      <c r="A73" s="2" t="s">
        <v>155</v>
      </c>
      <c r="B73" s="1" t="s">
        <v>156</v>
      </c>
      <c r="C73" s="14">
        <v>3129.74</v>
      </c>
      <c r="E73" s="41">
        <f t="shared" si="0"/>
        <v>3129.74</v>
      </c>
      <c r="F73" s="41">
        <f t="shared" si="1"/>
        <v>62.594799999999999</v>
      </c>
      <c r="G73" s="41">
        <f t="shared" si="2"/>
        <v>234.73049999999998</v>
      </c>
      <c r="H73" s="41">
        <f>+INGENIERIA!O73</f>
        <v>0</v>
      </c>
      <c r="I73" s="41">
        <f t="shared" si="3"/>
        <v>3427.0652999999998</v>
      </c>
      <c r="J73" s="41">
        <f t="shared" si="4"/>
        <v>548.33044799999993</v>
      </c>
      <c r="K73" s="41">
        <f t="shared" si="5"/>
        <v>3975.3957479999999</v>
      </c>
      <c r="M73" s="64" t="s">
        <v>295</v>
      </c>
      <c r="N73" s="64" t="s">
        <v>360</v>
      </c>
    </row>
    <row r="74" spans="1:14" ht="15">
      <c r="A74" s="2" t="s">
        <v>157</v>
      </c>
      <c r="B74" s="1" t="s">
        <v>158</v>
      </c>
      <c r="C74" s="14">
        <v>5227.38</v>
      </c>
      <c r="E74" s="41">
        <f t="shared" si="0"/>
        <v>5227.38</v>
      </c>
      <c r="F74" s="41">
        <f t="shared" si="1"/>
        <v>104.5476</v>
      </c>
      <c r="G74" s="41">
        <f t="shared" si="2"/>
        <v>392.05349999999999</v>
      </c>
      <c r="H74" s="41">
        <f>+INGENIERIA!O74</f>
        <v>0</v>
      </c>
      <c r="I74" s="41">
        <f t="shared" si="3"/>
        <v>5723.9811</v>
      </c>
      <c r="J74" s="41">
        <f t="shared" si="4"/>
        <v>915.83697600000005</v>
      </c>
      <c r="K74" s="41">
        <f t="shared" si="5"/>
        <v>6639.8180759999996</v>
      </c>
      <c r="M74" s="64" t="s">
        <v>293</v>
      </c>
      <c r="N74" s="64" t="s">
        <v>361</v>
      </c>
    </row>
    <row r="75" spans="1:14" s="7" customFormat="1">
      <c r="A75" s="17" t="s">
        <v>159</v>
      </c>
      <c r="C75" s="7" t="s">
        <v>160</v>
      </c>
      <c r="E75" s="39" t="s">
        <v>160</v>
      </c>
      <c r="F75" s="39" t="s">
        <v>160</v>
      </c>
      <c r="G75" s="39" t="s">
        <v>160</v>
      </c>
      <c r="H75" s="39" t="s">
        <v>160</v>
      </c>
      <c r="I75" s="39" t="s">
        <v>160</v>
      </c>
      <c r="J75" s="39" t="s">
        <v>160</v>
      </c>
      <c r="K75" s="39" t="s">
        <v>160</v>
      </c>
    </row>
    <row r="76" spans="1:14">
      <c r="C76" s="19">
        <v>136457.19</v>
      </c>
      <c r="E76" s="42">
        <f>SUM(E12:E74)</f>
        <v>136457.19000000003</v>
      </c>
      <c r="F76" s="42">
        <f t="shared" ref="F76:K76" si="6">SUM(F12:F74)</f>
        <v>2729.1437999999994</v>
      </c>
      <c r="G76" s="42">
        <f t="shared" si="6"/>
        <v>10234.289250000005</v>
      </c>
      <c r="H76" s="42">
        <f t="shared" si="6"/>
        <v>0</v>
      </c>
      <c r="I76" s="42">
        <f t="shared" si="6"/>
        <v>149420.62305000002</v>
      </c>
      <c r="J76" s="42">
        <f t="shared" si="6"/>
        <v>23907.299688000003</v>
      </c>
      <c r="K76" s="42">
        <f t="shared" si="6"/>
        <v>173327.92273799991</v>
      </c>
    </row>
    <row r="78" spans="1:14">
      <c r="A78" s="12" t="s">
        <v>161</v>
      </c>
    </row>
    <row r="79" spans="1:14">
      <c r="A79" s="2" t="s">
        <v>162</v>
      </c>
      <c r="B79" s="1" t="s">
        <v>163</v>
      </c>
      <c r="C79" s="14">
        <v>1235.97</v>
      </c>
      <c r="E79" s="41">
        <f>+C79</f>
        <v>1235.97</v>
      </c>
      <c r="F79" s="41">
        <f>+E79*2%</f>
        <v>24.7194</v>
      </c>
      <c r="G79" s="41">
        <f>+E79*7.5%</f>
        <v>92.697749999999999</v>
      </c>
      <c r="H79" s="41">
        <f>+INGENIERIA!O79</f>
        <v>60.56</v>
      </c>
      <c r="I79" s="41">
        <f>SUM(E79:H79)</f>
        <v>1413.94715</v>
      </c>
      <c r="J79" s="41">
        <f>+I79*16%</f>
        <v>226.23154399999999</v>
      </c>
      <c r="K79" s="41">
        <f>+I79+J79</f>
        <v>1640.178694</v>
      </c>
    </row>
    <row r="80" spans="1:14">
      <c r="A80" s="2" t="s">
        <v>164</v>
      </c>
      <c r="B80" s="1" t="s">
        <v>165</v>
      </c>
      <c r="C80" s="14">
        <v>3386.81</v>
      </c>
      <c r="E80" s="41">
        <f t="shared" ref="E80:E124" si="7">+C80</f>
        <v>3386.81</v>
      </c>
      <c r="F80" s="41">
        <f t="shared" ref="F80:F124" si="8">+E80*2%</f>
        <v>67.736199999999997</v>
      </c>
      <c r="G80" s="41">
        <f t="shared" ref="G80:G124" si="9">+E80*7.5%</f>
        <v>254.01074999999997</v>
      </c>
      <c r="H80" s="41">
        <f>+INGENIERIA!O80</f>
        <v>165.95</v>
      </c>
      <c r="I80" s="41">
        <f t="shared" ref="I80:I124" si="10">SUM(E80:H80)</f>
        <v>3874.5069499999995</v>
      </c>
      <c r="J80" s="41">
        <f t="shared" ref="J80:J124" si="11">+I80*16%</f>
        <v>619.92111199999988</v>
      </c>
      <c r="K80" s="41">
        <f t="shared" ref="K80:K124" si="12">+I80+J80</f>
        <v>4494.428061999999</v>
      </c>
    </row>
    <row r="81" spans="1:11">
      <c r="A81" s="2" t="s">
        <v>166</v>
      </c>
      <c r="B81" s="1" t="s">
        <v>167</v>
      </c>
      <c r="C81" s="14">
        <v>2004.8</v>
      </c>
      <c r="E81" s="41">
        <f t="shared" si="7"/>
        <v>2004.8</v>
      </c>
      <c r="F81" s="41">
        <f t="shared" si="8"/>
        <v>40.095999999999997</v>
      </c>
      <c r="G81" s="41">
        <f t="shared" si="9"/>
        <v>150.35999999999999</v>
      </c>
      <c r="H81" s="41">
        <f>+INGENIERIA!O81</f>
        <v>0</v>
      </c>
      <c r="I81" s="41">
        <f t="shared" si="10"/>
        <v>2195.2559999999999</v>
      </c>
      <c r="J81" s="41">
        <f t="shared" si="11"/>
        <v>351.24095999999997</v>
      </c>
      <c r="K81" s="41">
        <f t="shared" si="12"/>
        <v>2546.4969599999999</v>
      </c>
    </row>
    <row r="82" spans="1:11">
      <c r="A82" s="2" t="s">
        <v>168</v>
      </c>
      <c r="B82" s="1" t="s">
        <v>169</v>
      </c>
      <c r="C82" s="14">
        <v>2368.04</v>
      </c>
      <c r="E82" s="41">
        <f t="shared" si="7"/>
        <v>2368.04</v>
      </c>
      <c r="F82" s="41">
        <f t="shared" si="8"/>
        <v>47.360799999999998</v>
      </c>
      <c r="G82" s="41">
        <f t="shared" si="9"/>
        <v>177.60299999999998</v>
      </c>
      <c r="H82" s="41">
        <f>+INGENIERIA!O82</f>
        <v>116.03</v>
      </c>
      <c r="I82" s="41">
        <f t="shared" si="10"/>
        <v>2709.0338000000002</v>
      </c>
      <c r="J82" s="41">
        <f t="shared" si="11"/>
        <v>433.44540800000004</v>
      </c>
      <c r="K82" s="41">
        <f t="shared" si="12"/>
        <v>3142.4792080000002</v>
      </c>
    </row>
    <row r="83" spans="1:11">
      <c r="A83" s="2" t="s">
        <v>170</v>
      </c>
      <c r="B83" s="1" t="s">
        <v>171</v>
      </c>
      <c r="C83" s="14">
        <v>1076.3900000000001</v>
      </c>
      <c r="E83" s="41">
        <f t="shared" si="7"/>
        <v>1076.3900000000001</v>
      </c>
      <c r="F83" s="41">
        <f t="shared" si="8"/>
        <v>21.527800000000003</v>
      </c>
      <c r="G83" s="41">
        <f t="shared" si="9"/>
        <v>80.729250000000008</v>
      </c>
      <c r="H83" s="41">
        <f>+INGENIERIA!O83</f>
        <v>0</v>
      </c>
      <c r="I83" s="41">
        <f t="shared" si="10"/>
        <v>1178.6470500000003</v>
      </c>
      <c r="J83" s="41">
        <f t="shared" si="11"/>
        <v>188.58352800000006</v>
      </c>
      <c r="K83" s="41">
        <f t="shared" si="12"/>
        <v>1367.2305780000004</v>
      </c>
    </row>
    <row r="84" spans="1:11">
      <c r="A84" s="2" t="s">
        <v>172</v>
      </c>
      <c r="B84" s="1" t="s">
        <v>173</v>
      </c>
      <c r="C84" s="14">
        <v>1016.44</v>
      </c>
      <c r="E84" s="41">
        <f t="shared" si="7"/>
        <v>1016.44</v>
      </c>
      <c r="F84" s="41">
        <f t="shared" si="8"/>
        <v>20.328800000000001</v>
      </c>
      <c r="G84" s="41">
        <f t="shared" si="9"/>
        <v>76.233000000000004</v>
      </c>
      <c r="H84" s="41">
        <f>+INGENIERIA!O84</f>
        <v>0</v>
      </c>
      <c r="I84" s="41">
        <f t="shared" si="10"/>
        <v>1113.0018</v>
      </c>
      <c r="J84" s="41">
        <f t="shared" si="11"/>
        <v>178.080288</v>
      </c>
      <c r="K84" s="41">
        <f t="shared" si="12"/>
        <v>1291.0820880000001</v>
      </c>
    </row>
    <row r="85" spans="1:11">
      <c r="A85" s="2" t="s">
        <v>174</v>
      </c>
      <c r="B85" s="1" t="s">
        <v>175</v>
      </c>
      <c r="C85" s="14">
        <v>1942.79</v>
      </c>
      <c r="E85" s="41">
        <f t="shared" si="7"/>
        <v>1942.79</v>
      </c>
      <c r="F85" s="41">
        <f t="shared" si="8"/>
        <v>38.855800000000002</v>
      </c>
      <c r="G85" s="41">
        <f t="shared" si="9"/>
        <v>145.70925</v>
      </c>
      <c r="H85" s="41">
        <f>+INGENIERIA!O85</f>
        <v>95.2</v>
      </c>
      <c r="I85" s="41">
        <f t="shared" si="10"/>
        <v>2222.5550499999999</v>
      </c>
      <c r="J85" s="41">
        <f t="shared" si="11"/>
        <v>355.60880800000001</v>
      </c>
      <c r="K85" s="41">
        <f t="shared" si="12"/>
        <v>2578.1638579999999</v>
      </c>
    </row>
    <row r="86" spans="1:11">
      <c r="A86" s="2" t="s">
        <v>176</v>
      </c>
      <c r="B86" s="1" t="s">
        <v>177</v>
      </c>
      <c r="C86" s="14">
        <v>560.28</v>
      </c>
      <c r="E86" s="41">
        <f t="shared" si="7"/>
        <v>560.28</v>
      </c>
      <c r="F86" s="41">
        <f t="shared" si="8"/>
        <v>11.2056</v>
      </c>
      <c r="G86" s="41">
        <f t="shared" si="9"/>
        <v>42.020999999999994</v>
      </c>
      <c r="H86" s="41">
        <f>+INGENIERIA!O86</f>
        <v>27.45</v>
      </c>
      <c r="I86" s="41">
        <f t="shared" si="10"/>
        <v>640.95659999999998</v>
      </c>
      <c r="J86" s="41">
        <f t="shared" si="11"/>
        <v>102.553056</v>
      </c>
      <c r="K86" s="41">
        <f t="shared" si="12"/>
        <v>743.50965599999995</v>
      </c>
    </row>
    <row r="87" spans="1:11">
      <c r="A87" s="2" t="s">
        <v>178</v>
      </c>
      <c r="B87" s="1" t="s">
        <v>179</v>
      </c>
      <c r="C87" s="14">
        <v>2358.5700000000002</v>
      </c>
      <c r="E87" s="41">
        <f t="shared" si="7"/>
        <v>2358.5700000000002</v>
      </c>
      <c r="F87" s="41">
        <f t="shared" si="8"/>
        <v>47.171400000000006</v>
      </c>
      <c r="G87" s="41">
        <f t="shared" si="9"/>
        <v>176.89275000000001</v>
      </c>
      <c r="H87" s="41">
        <f>+INGENIERIA!O87</f>
        <v>0</v>
      </c>
      <c r="I87" s="41">
        <f t="shared" si="10"/>
        <v>2582.6341500000003</v>
      </c>
      <c r="J87" s="41">
        <f t="shared" si="11"/>
        <v>413.22146400000008</v>
      </c>
      <c r="K87" s="41">
        <f t="shared" si="12"/>
        <v>2995.8556140000005</v>
      </c>
    </row>
    <row r="88" spans="1:11">
      <c r="A88" s="2" t="s">
        <v>180</v>
      </c>
      <c r="B88" s="1" t="s">
        <v>181</v>
      </c>
      <c r="C88" s="14">
        <v>788.7</v>
      </c>
      <c r="E88" s="41">
        <f t="shared" si="7"/>
        <v>788.7</v>
      </c>
      <c r="F88" s="41">
        <f t="shared" si="8"/>
        <v>15.774000000000001</v>
      </c>
      <c r="G88" s="41">
        <f t="shared" si="9"/>
        <v>59.152500000000003</v>
      </c>
      <c r="H88" s="41">
        <f>+INGENIERIA!O88</f>
        <v>0</v>
      </c>
      <c r="I88" s="41">
        <f t="shared" si="10"/>
        <v>863.62650000000008</v>
      </c>
      <c r="J88" s="41">
        <f t="shared" si="11"/>
        <v>138.18024000000003</v>
      </c>
      <c r="K88" s="41">
        <f t="shared" si="12"/>
        <v>1001.8067400000001</v>
      </c>
    </row>
    <row r="89" spans="1:11">
      <c r="A89" s="2" t="s">
        <v>182</v>
      </c>
      <c r="B89" s="1" t="s">
        <v>183</v>
      </c>
      <c r="C89" s="14">
        <v>3364.84</v>
      </c>
      <c r="E89" s="41">
        <f t="shared" si="7"/>
        <v>3364.84</v>
      </c>
      <c r="F89" s="41">
        <f t="shared" si="8"/>
        <v>67.296800000000005</v>
      </c>
      <c r="G89" s="41">
        <f t="shared" si="9"/>
        <v>252.363</v>
      </c>
      <c r="H89" s="41">
        <f>+INGENIERIA!O89</f>
        <v>0</v>
      </c>
      <c r="I89" s="41">
        <f t="shared" si="10"/>
        <v>3684.4998000000001</v>
      </c>
      <c r="J89" s="41">
        <f t="shared" si="11"/>
        <v>589.51996800000006</v>
      </c>
      <c r="K89" s="41">
        <f t="shared" si="12"/>
        <v>4274.0197680000001</v>
      </c>
    </row>
    <row r="90" spans="1:11">
      <c r="A90" s="2" t="s">
        <v>184</v>
      </c>
      <c r="B90" s="1" t="s">
        <v>185</v>
      </c>
      <c r="C90" s="14">
        <v>2223.5500000000002</v>
      </c>
      <c r="E90" s="41">
        <f t="shared" si="7"/>
        <v>2223.5500000000002</v>
      </c>
      <c r="F90" s="41">
        <f t="shared" si="8"/>
        <v>44.471000000000004</v>
      </c>
      <c r="G90" s="41">
        <f t="shared" si="9"/>
        <v>166.76625000000001</v>
      </c>
      <c r="H90" s="41">
        <f>+INGENIERIA!O90</f>
        <v>108.95</v>
      </c>
      <c r="I90" s="41">
        <f t="shared" si="10"/>
        <v>2543.7372500000001</v>
      </c>
      <c r="J90" s="41">
        <f t="shared" si="11"/>
        <v>406.99796000000003</v>
      </c>
      <c r="K90" s="41">
        <f t="shared" si="12"/>
        <v>2950.7352100000003</v>
      </c>
    </row>
    <row r="91" spans="1:11">
      <c r="A91" s="2" t="s">
        <v>186</v>
      </c>
      <c r="B91" s="1" t="s">
        <v>187</v>
      </c>
      <c r="C91" s="14">
        <v>5281.24</v>
      </c>
      <c r="E91" s="41">
        <f t="shared" si="7"/>
        <v>5281.24</v>
      </c>
      <c r="F91" s="41">
        <f t="shared" si="8"/>
        <v>105.62479999999999</v>
      </c>
      <c r="G91" s="41">
        <f t="shared" si="9"/>
        <v>396.09299999999996</v>
      </c>
      <c r="H91" s="41">
        <f>+INGENIERIA!O91</f>
        <v>258.77999999999997</v>
      </c>
      <c r="I91" s="41">
        <f t="shared" si="10"/>
        <v>6041.737799999999</v>
      </c>
      <c r="J91" s="41">
        <f t="shared" si="11"/>
        <v>966.67804799999988</v>
      </c>
      <c r="K91" s="41">
        <f t="shared" si="12"/>
        <v>7008.4158479999987</v>
      </c>
    </row>
    <row r="92" spans="1:11">
      <c r="A92" s="2" t="s">
        <v>188</v>
      </c>
      <c r="B92" s="1" t="s">
        <v>189</v>
      </c>
      <c r="C92" s="14">
        <v>633.02</v>
      </c>
      <c r="E92" s="41">
        <f t="shared" si="7"/>
        <v>633.02</v>
      </c>
      <c r="F92" s="41">
        <f t="shared" si="8"/>
        <v>12.660399999999999</v>
      </c>
      <c r="G92" s="41">
        <f t="shared" si="9"/>
        <v>47.476499999999994</v>
      </c>
      <c r="H92" s="41">
        <f>+INGENIERIA!O92</f>
        <v>0</v>
      </c>
      <c r="I92" s="41">
        <f t="shared" si="10"/>
        <v>693.15689999999995</v>
      </c>
      <c r="J92" s="41">
        <f t="shared" si="11"/>
        <v>110.90510399999999</v>
      </c>
      <c r="K92" s="41">
        <f t="shared" si="12"/>
        <v>804.06200399999989</v>
      </c>
    </row>
    <row r="93" spans="1:11">
      <c r="A93" s="2" t="s">
        <v>190</v>
      </c>
      <c r="B93" s="1" t="s">
        <v>191</v>
      </c>
      <c r="C93" s="14">
        <v>3702.17</v>
      </c>
      <c r="E93" s="41">
        <f t="shared" si="7"/>
        <v>3702.17</v>
      </c>
      <c r="F93" s="41">
        <f t="shared" si="8"/>
        <v>74.043400000000005</v>
      </c>
      <c r="G93" s="41">
        <f t="shared" si="9"/>
        <v>277.66275000000002</v>
      </c>
      <c r="H93" s="41">
        <f>+INGENIERIA!O93</f>
        <v>0</v>
      </c>
      <c r="I93" s="41">
        <f t="shared" si="10"/>
        <v>4053.8761500000001</v>
      </c>
      <c r="J93" s="41">
        <f t="shared" si="11"/>
        <v>648.62018399999999</v>
      </c>
      <c r="K93" s="41">
        <f t="shared" si="12"/>
        <v>4702.4963340000004</v>
      </c>
    </row>
    <row r="94" spans="1:11">
      <c r="A94" s="2" t="s">
        <v>192</v>
      </c>
      <c r="B94" s="1" t="s">
        <v>193</v>
      </c>
      <c r="C94" s="14">
        <v>3978.34</v>
      </c>
      <c r="E94" s="41">
        <f t="shared" si="7"/>
        <v>3978.34</v>
      </c>
      <c r="F94" s="41">
        <f t="shared" si="8"/>
        <v>79.566800000000001</v>
      </c>
      <c r="G94" s="41">
        <f t="shared" si="9"/>
        <v>298.37549999999999</v>
      </c>
      <c r="H94" s="41">
        <f>+INGENIERIA!O94</f>
        <v>0</v>
      </c>
      <c r="I94" s="41">
        <f t="shared" si="10"/>
        <v>4356.2822999999999</v>
      </c>
      <c r="J94" s="41">
        <f t="shared" si="11"/>
        <v>697.00516800000003</v>
      </c>
      <c r="K94" s="41">
        <f t="shared" si="12"/>
        <v>5053.2874679999995</v>
      </c>
    </row>
    <row r="95" spans="1:11">
      <c r="A95" s="2" t="s">
        <v>194</v>
      </c>
      <c r="B95" s="1" t="s">
        <v>195</v>
      </c>
      <c r="C95" s="14">
        <v>1200.01</v>
      </c>
      <c r="E95" s="41">
        <f t="shared" si="7"/>
        <v>1200.01</v>
      </c>
      <c r="F95" s="41">
        <f t="shared" si="8"/>
        <v>24.0002</v>
      </c>
      <c r="G95" s="41">
        <f t="shared" si="9"/>
        <v>90.000749999999996</v>
      </c>
      <c r="H95" s="41">
        <f>+INGENIERIA!O95</f>
        <v>0</v>
      </c>
      <c r="I95" s="41">
        <f t="shared" si="10"/>
        <v>1314.0109499999999</v>
      </c>
      <c r="J95" s="41">
        <f t="shared" si="11"/>
        <v>210.24175199999999</v>
      </c>
      <c r="K95" s="41">
        <f t="shared" si="12"/>
        <v>1524.2527019999998</v>
      </c>
    </row>
    <row r="96" spans="1:11">
      <c r="A96" s="2" t="s">
        <v>196</v>
      </c>
      <c r="B96" s="1" t="s">
        <v>197</v>
      </c>
      <c r="C96" s="14">
        <v>560.28</v>
      </c>
      <c r="E96" s="41">
        <f t="shared" si="7"/>
        <v>560.28</v>
      </c>
      <c r="F96" s="41">
        <f t="shared" si="8"/>
        <v>11.2056</v>
      </c>
      <c r="G96" s="41">
        <f t="shared" si="9"/>
        <v>42.020999999999994</v>
      </c>
      <c r="H96" s="41">
        <f>+INGENIERIA!O96</f>
        <v>27.45</v>
      </c>
      <c r="I96" s="41">
        <f t="shared" si="10"/>
        <v>640.95659999999998</v>
      </c>
      <c r="J96" s="41">
        <f t="shared" si="11"/>
        <v>102.553056</v>
      </c>
      <c r="K96" s="41">
        <f t="shared" si="12"/>
        <v>743.50965599999995</v>
      </c>
    </row>
    <row r="97" spans="1:11">
      <c r="A97" s="2" t="s">
        <v>198</v>
      </c>
      <c r="B97" s="1" t="s">
        <v>199</v>
      </c>
      <c r="C97" s="14">
        <v>2082.66</v>
      </c>
      <c r="E97" s="41">
        <f t="shared" si="7"/>
        <v>2082.66</v>
      </c>
      <c r="F97" s="41">
        <f t="shared" si="8"/>
        <v>41.653199999999998</v>
      </c>
      <c r="G97" s="41">
        <f t="shared" si="9"/>
        <v>156.19949999999997</v>
      </c>
      <c r="H97" s="41">
        <f>+INGENIERIA!O97</f>
        <v>102.05</v>
      </c>
      <c r="I97" s="41">
        <f t="shared" si="10"/>
        <v>2382.5627000000004</v>
      </c>
      <c r="J97" s="41">
        <f t="shared" si="11"/>
        <v>381.21003200000007</v>
      </c>
      <c r="K97" s="41">
        <f t="shared" si="12"/>
        <v>2763.7727320000004</v>
      </c>
    </row>
    <row r="98" spans="1:11">
      <c r="A98" s="2" t="s">
        <v>200</v>
      </c>
      <c r="B98" s="1" t="s">
        <v>201</v>
      </c>
      <c r="C98" s="14">
        <v>4322.1099999999997</v>
      </c>
      <c r="E98" s="41">
        <f t="shared" si="7"/>
        <v>4322.1099999999997</v>
      </c>
      <c r="F98" s="41">
        <f t="shared" si="8"/>
        <v>86.4422</v>
      </c>
      <c r="G98" s="41">
        <f t="shared" si="9"/>
        <v>324.15824999999995</v>
      </c>
      <c r="H98" s="41">
        <f>+INGENIERIA!O98</f>
        <v>0</v>
      </c>
      <c r="I98" s="41">
        <f t="shared" si="10"/>
        <v>4732.7104500000005</v>
      </c>
      <c r="J98" s="41">
        <f t="shared" si="11"/>
        <v>757.23367200000007</v>
      </c>
      <c r="K98" s="41">
        <f t="shared" si="12"/>
        <v>5489.9441220000008</v>
      </c>
    </row>
    <row r="99" spans="1:11">
      <c r="A99" s="2" t="s">
        <v>202</v>
      </c>
      <c r="B99" s="1" t="s">
        <v>203</v>
      </c>
      <c r="C99" s="14">
        <v>1679.86</v>
      </c>
      <c r="E99" s="41">
        <f t="shared" si="7"/>
        <v>1679.86</v>
      </c>
      <c r="F99" s="41">
        <f t="shared" si="8"/>
        <v>33.597200000000001</v>
      </c>
      <c r="G99" s="41">
        <f t="shared" si="9"/>
        <v>125.98949999999999</v>
      </c>
      <c r="H99" s="41">
        <f>+INGENIERIA!O99</f>
        <v>82.31</v>
      </c>
      <c r="I99" s="41">
        <f t="shared" si="10"/>
        <v>1921.7566999999997</v>
      </c>
      <c r="J99" s="41">
        <f t="shared" si="11"/>
        <v>307.48107199999998</v>
      </c>
      <c r="K99" s="41">
        <f t="shared" si="12"/>
        <v>2229.2377719999995</v>
      </c>
    </row>
    <row r="100" spans="1:11">
      <c r="A100" s="2" t="s">
        <v>204</v>
      </c>
      <c r="B100" s="1" t="s">
        <v>205</v>
      </c>
      <c r="C100" s="14">
        <v>4183.45</v>
      </c>
      <c r="E100" s="41">
        <f t="shared" si="7"/>
        <v>4183.45</v>
      </c>
      <c r="F100" s="41">
        <f t="shared" si="8"/>
        <v>83.668999999999997</v>
      </c>
      <c r="G100" s="41">
        <f t="shared" si="9"/>
        <v>313.75874999999996</v>
      </c>
      <c r="H100" s="41">
        <f>+INGENIERIA!O100</f>
        <v>0</v>
      </c>
      <c r="I100" s="41">
        <f t="shared" si="10"/>
        <v>4580.8777499999997</v>
      </c>
      <c r="J100" s="41">
        <f t="shared" si="11"/>
        <v>732.94043999999997</v>
      </c>
      <c r="K100" s="41">
        <f t="shared" si="12"/>
        <v>5313.81819</v>
      </c>
    </row>
    <row r="101" spans="1:11">
      <c r="A101" s="2" t="s">
        <v>206</v>
      </c>
      <c r="B101" s="1" t="s">
        <v>207</v>
      </c>
      <c r="C101" s="14">
        <v>560.28</v>
      </c>
      <c r="E101" s="41">
        <f t="shared" si="7"/>
        <v>560.28</v>
      </c>
      <c r="F101" s="41">
        <f t="shared" si="8"/>
        <v>11.2056</v>
      </c>
      <c r="G101" s="41">
        <f t="shared" si="9"/>
        <v>42.020999999999994</v>
      </c>
      <c r="H101" s="41">
        <f>+INGENIERIA!O101</f>
        <v>27.45</v>
      </c>
      <c r="I101" s="41">
        <f t="shared" si="10"/>
        <v>640.95659999999998</v>
      </c>
      <c r="J101" s="41">
        <f t="shared" si="11"/>
        <v>102.553056</v>
      </c>
      <c r="K101" s="41">
        <f t="shared" si="12"/>
        <v>743.50965599999995</v>
      </c>
    </row>
    <row r="102" spans="1:11">
      <c r="A102" s="2" t="s">
        <v>208</v>
      </c>
      <c r="B102" s="1" t="s">
        <v>209</v>
      </c>
      <c r="C102" s="14">
        <v>2619</v>
      </c>
      <c r="E102" s="41">
        <f t="shared" si="7"/>
        <v>2619</v>
      </c>
      <c r="F102" s="41">
        <f t="shared" si="8"/>
        <v>52.38</v>
      </c>
      <c r="G102" s="41">
        <f t="shared" si="9"/>
        <v>196.42499999999998</v>
      </c>
      <c r="H102" s="41">
        <f>+INGENIERIA!O102</f>
        <v>0</v>
      </c>
      <c r="I102" s="41">
        <f t="shared" si="10"/>
        <v>2867.8050000000003</v>
      </c>
      <c r="J102" s="41">
        <f t="shared" si="11"/>
        <v>458.84880000000004</v>
      </c>
      <c r="K102" s="41">
        <f t="shared" si="12"/>
        <v>3326.6538000000005</v>
      </c>
    </row>
    <row r="103" spans="1:11">
      <c r="A103" s="2" t="s">
        <v>210</v>
      </c>
      <c r="B103" s="1" t="s">
        <v>211</v>
      </c>
      <c r="C103" s="14">
        <v>1200.01</v>
      </c>
      <c r="E103" s="41">
        <f t="shared" si="7"/>
        <v>1200.01</v>
      </c>
      <c r="F103" s="41">
        <f t="shared" si="8"/>
        <v>24.0002</v>
      </c>
      <c r="G103" s="41">
        <f t="shared" si="9"/>
        <v>90.000749999999996</v>
      </c>
      <c r="H103" s="41">
        <f>+INGENIERIA!O103</f>
        <v>0</v>
      </c>
      <c r="I103" s="41">
        <f t="shared" si="10"/>
        <v>1314.0109499999999</v>
      </c>
      <c r="J103" s="41">
        <f t="shared" si="11"/>
        <v>210.24175199999999</v>
      </c>
      <c r="K103" s="41">
        <f t="shared" si="12"/>
        <v>1524.2527019999998</v>
      </c>
    </row>
    <row r="104" spans="1:11">
      <c r="A104" s="2" t="s">
        <v>212</v>
      </c>
      <c r="B104" s="1" t="s">
        <v>213</v>
      </c>
      <c r="C104" s="14">
        <v>2612.9299999999998</v>
      </c>
      <c r="E104" s="41">
        <f t="shared" si="7"/>
        <v>2612.9299999999998</v>
      </c>
      <c r="F104" s="41">
        <f t="shared" si="8"/>
        <v>52.258600000000001</v>
      </c>
      <c r="G104" s="41">
        <f t="shared" si="9"/>
        <v>195.96974999999998</v>
      </c>
      <c r="H104" s="41">
        <f>+INGENIERIA!O104</f>
        <v>0</v>
      </c>
      <c r="I104" s="41">
        <f t="shared" si="10"/>
        <v>2861.1583499999997</v>
      </c>
      <c r="J104" s="41">
        <f t="shared" si="11"/>
        <v>457.78533599999997</v>
      </c>
      <c r="K104" s="41">
        <f t="shared" si="12"/>
        <v>3318.9436859999996</v>
      </c>
    </row>
    <row r="105" spans="1:11">
      <c r="A105" s="2" t="s">
        <v>214</v>
      </c>
      <c r="B105" s="1" t="s">
        <v>215</v>
      </c>
      <c r="C105" s="14">
        <v>3596.86</v>
      </c>
      <c r="E105" s="41">
        <f t="shared" si="7"/>
        <v>3596.86</v>
      </c>
      <c r="F105" s="41">
        <f t="shared" si="8"/>
        <v>71.937200000000004</v>
      </c>
      <c r="G105" s="41">
        <f t="shared" si="9"/>
        <v>269.7645</v>
      </c>
      <c r="H105" s="41">
        <f>+INGENIERIA!O105</f>
        <v>0</v>
      </c>
      <c r="I105" s="41">
        <f t="shared" si="10"/>
        <v>3938.5617000000002</v>
      </c>
      <c r="J105" s="41">
        <f t="shared" si="11"/>
        <v>630.16987200000005</v>
      </c>
      <c r="K105" s="41">
        <f t="shared" si="12"/>
        <v>4568.7315720000006</v>
      </c>
    </row>
    <row r="106" spans="1:11">
      <c r="A106" s="2" t="s">
        <v>216</v>
      </c>
      <c r="B106" s="1" t="s">
        <v>217</v>
      </c>
      <c r="C106" s="14">
        <v>644.96</v>
      </c>
      <c r="E106" s="41">
        <f t="shared" si="7"/>
        <v>644.96</v>
      </c>
      <c r="F106" s="41">
        <f t="shared" si="8"/>
        <v>12.8992</v>
      </c>
      <c r="G106" s="41">
        <f t="shared" si="9"/>
        <v>48.372</v>
      </c>
      <c r="H106" s="41">
        <f>+INGENIERIA!O106</f>
        <v>31.6</v>
      </c>
      <c r="I106" s="41">
        <f t="shared" si="10"/>
        <v>737.83119999999997</v>
      </c>
      <c r="J106" s="41">
        <f t="shared" si="11"/>
        <v>118.052992</v>
      </c>
      <c r="K106" s="41">
        <f t="shared" si="12"/>
        <v>855.88419199999998</v>
      </c>
    </row>
    <row r="107" spans="1:11">
      <c r="A107" s="2" t="s">
        <v>218</v>
      </c>
      <c r="B107" s="1" t="s">
        <v>219</v>
      </c>
      <c r="C107" s="14">
        <v>2616.31</v>
      </c>
      <c r="E107" s="41">
        <f t="shared" si="7"/>
        <v>2616.31</v>
      </c>
      <c r="F107" s="41">
        <f t="shared" si="8"/>
        <v>52.3262</v>
      </c>
      <c r="G107" s="41">
        <f t="shared" si="9"/>
        <v>196.22324999999998</v>
      </c>
      <c r="H107" s="41">
        <f>+INGENIERIA!O107</f>
        <v>128.19999999999999</v>
      </c>
      <c r="I107" s="41">
        <f t="shared" si="10"/>
        <v>2993.0594499999997</v>
      </c>
      <c r="J107" s="41">
        <f t="shared" si="11"/>
        <v>478.88951199999997</v>
      </c>
      <c r="K107" s="41">
        <f t="shared" si="12"/>
        <v>3471.9489619999995</v>
      </c>
    </row>
    <row r="108" spans="1:11">
      <c r="A108" s="2" t="s">
        <v>220</v>
      </c>
      <c r="B108" s="1" t="s">
        <v>221</v>
      </c>
      <c r="C108" s="14">
        <v>1199.94</v>
      </c>
      <c r="E108" s="41">
        <f t="shared" si="7"/>
        <v>1199.94</v>
      </c>
      <c r="F108" s="41">
        <f t="shared" si="8"/>
        <v>23.998800000000003</v>
      </c>
      <c r="G108" s="41">
        <f t="shared" si="9"/>
        <v>89.995500000000007</v>
      </c>
      <c r="H108" s="41">
        <f>+INGENIERIA!O108</f>
        <v>0</v>
      </c>
      <c r="I108" s="41">
        <f t="shared" si="10"/>
        <v>1313.9343000000001</v>
      </c>
      <c r="J108" s="41">
        <f t="shared" si="11"/>
        <v>210.22948800000003</v>
      </c>
      <c r="K108" s="41">
        <f t="shared" si="12"/>
        <v>1524.1637880000001</v>
      </c>
    </row>
    <row r="109" spans="1:11">
      <c r="A109" s="2" t="s">
        <v>222</v>
      </c>
      <c r="B109" s="1" t="s">
        <v>223</v>
      </c>
      <c r="C109" s="14">
        <v>4713.84</v>
      </c>
      <c r="E109" s="41">
        <f t="shared" si="7"/>
        <v>4713.84</v>
      </c>
      <c r="F109" s="41">
        <f t="shared" si="8"/>
        <v>94.276800000000009</v>
      </c>
      <c r="G109" s="41">
        <f t="shared" si="9"/>
        <v>353.53800000000001</v>
      </c>
      <c r="H109" s="41">
        <f>+INGENIERIA!O109</f>
        <v>0</v>
      </c>
      <c r="I109" s="41">
        <f t="shared" si="10"/>
        <v>5161.6548000000003</v>
      </c>
      <c r="J109" s="41">
        <f t="shared" si="11"/>
        <v>825.86476800000003</v>
      </c>
      <c r="K109" s="41">
        <f t="shared" si="12"/>
        <v>5987.5195680000006</v>
      </c>
    </row>
    <row r="110" spans="1:11">
      <c r="A110" s="2" t="s">
        <v>224</v>
      </c>
      <c r="B110" s="1" t="s">
        <v>225</v>
      </c>
      <c r="C110" s="14">
        <v>2105.63</v>
      </c>
      <c r="E110" s="41">
        <f t="shared" si="7"/>
        <v>2105.63</v>
      </c>
      <c r="F110" s="41">
        <f t="shared" si="8"/>
        <v>42.1126</v>
      </c>
      <c r="G110" s="41">
        <f t="shared" si="9"/>
        <v>157.92224999999999</v>
      </c>
      <c r="H110" s="41">
        <f>+INGENIERIA!O110</f>
        <v>0</v>
      </c>
      <c r="I110" s="41">
        <f t="shared" si="10"/>
        <v>2305.6648500000001</v>
      </c>
      <c r="J110" s="41">
        <f t="shared" si="11"/>
        <v>368.90637600000002</v>
      </c>
      <c r="K110" s="41">
        <f t="shared" si="12"/>
        <v>2674.571226</v>
      </c>
    </row>
    <row r="111" spans="1:11">
      <c r="A111" s="2" t="s">
        <v>226</v>
      </c>
      <c r="B111" s="1" t="s">
        <v>227</v>
      </c>
      <c r="C111" s="14">
        <v>4628.72</v>
      </c>
      <c r="E111" s="41">
        <f t="shared" si="7"/>
        <v>4628.72</v>
      </c>
      <c r="F111" s="41">
        <f t="shared" si="8"/>
        <v>92.574400000000011</v>
      </c>
      <c r="G111" s="41">
        <f t="shared" si="9"/>
        <v>347.154</v>
      </c>
      <c r="H111" s="41">
        <f>+INGENIERIA!O111</f>
        <v>0</v>
      </c>
      <c r="I111" s="41">
        <f t="shared" si="10"/>
        <v>5068.4484000000011</v>
      </c>
      <c r="J111" s="41">
        <f t="shared" si="11"/>
        <v>810.95174400000019</v>
      </c>
      <c r="K111" s="41">
        <f t="shared" si="12"/>
        <v>5879.4001440000011</v>
      </c>
    </row>
    <row r="112" spans="1:11">
      <c r="A112" s="2" t="s">
        <v>228</v>
      </c>
      <c r="B112" s="1" t="s">
        <v>229</v>
      </c>
      <c r="C112" s="14">
        <v>2491.81</v>
      </c>
      <c r="E112" s="41">
        <f t="shared" si="7"/>
        <v>2491.81</v>
      </c>
      <c r="F112" s="41">
        <f t="shared" si="8"/>
        <v>49.836199999999998</v>
      </c>
      <c r="G112" s="41">
        <f t="shared" si="9"/>
        <v>186.88575</v>
      </c>
      <c r="H112" s="41">
        <f>+INGENIERIA!O112</f>
        <v>122.1</v>
      </c>
      <c r="I112" s="41">
        <f t="shared" si="10"/>
        <v>2850.63195</v>
      </c>
      <c r="J112" s="41">
        <f t="shared" si="11"/>
        <v>456.101112</v>
      </c>
      <c r="K112" s="41">
        <f t="shared" si="12"/>
        <v>3306.7330619999998</v>
      </c>
    </row>
    <row r="113" spans="1:11">
      <c r="A113" s="2" t="s">
        <v>230</v>
      </c>
      <c r="B113" s="1" t="s">
        <v>231</v>
      </c>
      <c r="C113" s="14">
        <v>769.73</v>
      </c>
      <c r="E113" s="41">
        <f t="shared" si="7"/>
        <v>769.73</v>
      </c>
      <c r="F113" s="41">
        <f t="shared" si="8"/>
        <v>15.394600000000001</v>
      </c>
      <c r="G113" s="41">
        <f t="shared" si="9"/>
        <v>57.729749999999996</v>
      </c>
      <c r="H113" s="41">
        <f>+INGENIERIA!O113</f>
        <v>0</v>
      </c>
      <c r="I113" s="41">
        <f t="shared" si="10"/>
        <v>842.85434999999995</v>
      </c>
      <c r="J113" s="41">
        <f t="shared" si="11"/>
        <v>134.856696</v>
      </c>
      <c r="K113" s="41">
        <f t="shared" si="12"/>
        <v>977.7110459999999</v>
      </c>
    </row>
    <row r="114" spans="1:11">
      <c r="A114" s="2" t="s">
        <v>232</v>
      </c>
      <c r="B114" s="1" t="s">
        <v>233</v>
      </c>
      <c r="C114" s="14">
        <v>1225.28</v>
      </c>
      <c r="E114" s="41">
        <f t="shared" si="7"/>
        <v>1225.28</v>
      </c>
      <c r="F114" s="41">
        <f t="shared" si="8"/>
        <v>24.505600000000001</v>
      </c>
      <c r="G114" s="41">
        <f t="shared" si="9"/>
        <v>91.896000000000001</v>
      </c>
      <c r="H114" s="41">
        <f>+INGENIERIA!O114</f>
        <v>0</v>
      </c>
      <c r="I114" s="41">
        <f t="shared" si="10"/>
        <v>1341.6815999999999</v>
      </c>
      <c r="J114" s="41">
        <f t="shared" si="11"/>
        <v>214.66905599999998</v>
      </c>
      <c r="K114" s="41">
        <f t="shared" si="12"/>
        <v>1556.3506559999998</v>
      </c>
    </row>
    <row r="115" spans="1:11">
      <c r="A115" s="2" t="s">
        <v>234</v>
      </c>
      <c r="B115" s="1" t="s">
        <v>235</v>
      </c>
      <c r="C115" s="14">
        <v>1054.22</v>
      </c>
      <c r="E115" s="41">
        <f t="shared" si="7"/>
        <v>1054.22</v>
      </c>
      <c r="F115" s="41">
        <f t="shared" si="8"/>
        <v>21.084400000000002</v>
      </c>
      <c r="G115" s="41">
        <f t="shared" si="9"/>
        <v>79.066500000000005</v>
      </c>
      <c r="H115" s="41">
        <f>+INGENIERIA!O115</f>
        <v>51.66</v>
      </c>
      <c r="I115" s="41">
        <f t="shared" si="10"/>
        <v>1206.0309</v>
      </c>
      <c r="J115" s="41">
        <f t="shared" si="11"/>
        <v>192.964944</v>
      </c>
      <c r="K115" s="41">
        <f t="shared" si="12"/>
        <v>1398.995844</v>
      </c>
    </row>
    <row r="116" spans="1:11">
      <c r="A116" s="2" t="s">
        <v>236</v>
      </c>
      <c r="B116" s="1" t="s">
        <v>237</v>
      </c>
      <c r="C116" s="14">
        <v>560.28</v>
      </c>
      <c r="E116" s="41">
        <f t="shared" si="7"/>
        <v>560.28</v>
      </c>
      <c r="F116" s="41">
        <f t="shared" si="8"/>
        <v>11.2056</v>
      </c>
      <c r="G116" s="41">
        <f t="shared" si="9"/>
        <v>42.020999999999994</v>
      </c>
      <c r="H116" s="41">
        <f>+INGENIERIA!O116</f>
        <v>0</v>
      </c>
      <c r="I116" s="41">
        <f t="shared" si="10"/>
        <v>613.50659999999993</v>
      </c>
      <c r="J116" s="41">
        <f t="shared" si="11"/>
        <v>98.161055999999988</v>
      </c>
      <c r="K116" s="41">
        <f t="shared" si="12"/>
        <v>711.66765599999997</v>
      </c>
    </row>
    <row r="117" spans="1:11">
      <c r="A117" s="2" t="s">
        <v>238</v>
      </c>
      <c r="B117" s="1" t="s">
        <v>239</v>
      </c>
      <c r="C117" s="14">
        <v>1832.68</v>
      </c>
      <c r="E117" s="41">
        <f t="shared" si="7"/>
        <v>1832.68</v>
      </c>
      <c r="F117" s="41">
        <f t="shared" si="8"/>
        <v>36.653600000000004</v>
      </c>
      <c r="G117" s="41">
        <f t="shared" si="9"/>
        <v>137.45099999999999</v>
      </c>
      <c r="H117" s="41">
        <f>+INGENIERIA!O117</f>
        <v>89.8</v>
      </c>
      <c r="I117" s="41">
        <f t="shared" si="10"/>
        <v>2096.5846000000001</v>
      </c>
      <c r="J117" s="41">
        <f t="shared" si="11"/>
        <v>335.45353600000004</v>
      </c>
      <c r="K117" s="41">
        <f t="shared" si="12"/>
        <v>2432.0381360000001</v>
      </c>
    </row>
    <row r="118" spans="1:11">
      <c r="A118" s="2" t="s">
        <v>240</v>
      </c>
      <c r="B118" s="1" t="s">
        <v>241</v>
      </c>
      <c r="C118" s="14">
        <v>3365.9</v>
      </c>
      <c r="E118" s="41">
        <f t="shared" si="7"/>
        <v>3365.9</v>
      </c>
      <c r="F118" s="41">
        <f t="shared" si="8"/>
        <v>67.317999999999998</v>
      </c>
      <c r="G118" s="41">
        <f t="shared" si="9"/>
        <v>252.4425</v>
      </c>
      <c r="H118" s="41">
        <f>+INGENIERIA!O118</f>
        <v>0</v>
      </c>
      <c r="I118" s="41">
        <f t="shared" si="10"/>
        <v>3685.6605000000004</v>
      </c>
      <c r="J118" s="41">
        <f t="shared" si="11"/>
        <v>589.70568000000003</v>
      </c>
      <c r="K118" s="41">
        <f t="shared" si="12"/>
        <v>4275.3661800000009</v>
      </c>
    </row>
    <row r="119" spans="1:11">
      <c r="A119" s="2" t="s">
        <v>242</v>
      </c>
      <c r="B119" s="1" t="s">
        <v>243</v>
      </c>
      <c r="C119" s="14">
        <v>4606.95</v>
      </c>
      <c r="E119" s="41">
        <f t="shared" si="7"/>
        <v>4606.95</v>
      </c>
      <c r="F119" s="41">
        <f t="shared" si="8"/>
        <v>92.138999999999996</v>
      </c>
      <c r="G119" s="41">
        <f t="shared" si="9"/>
        <v>345.52124999999995</v>
      </c>
      <c r="H119" s="41">
        <f>+INGENIERIA!O119</f>
        <v>0</v>
      </c>
      <c r="I119" s="41">
        <f t="shared" si="10"/>
        <v>5044.6102499999997</v>
      </c>
      <c r="J119" s="41">
        <f t="shared" si="11"/>
        <v>807.13763999999992</v>
      </c>
      <c r="K119" s="41">
        <f t="shared" si="12"/>
        <v>5851.7478899999996</v>
      </c>
    </row>
    <row r="120" spans="1:11">
      <c r="A120" s="2" t="s">
        <v>244</v>
      </c>
      <c r="B120" s="1" t="s">
        <v>245</v>
      </c>
      <c r="C120" s="14">
        <v>886.13</v>
      </c>
      <c r="E120" s="41">
        <f t="shared" si="7"/>
        <v>886.13</v>
      </c>
      <c r="F120" s="41">
        <f t="shared" si="8"/>
        <v>17.7226</v>
      </c>
      <c r="G120" s="41">
        <f t="shared" si="9"/>
        <v>66.45975</v>
      </c>
      <c r="H120" s="41">
        <f>+INGENIERIA!O120</f>
        <v>0</v>
      </c>
      <c r="I120" s="41">
        <f t="shared" si="10"/>
        <v>970.31234999999992</v>
      </c>
      <c r="J120" s="41">
        <f t="shared" si="11"/>
        <v>155.249976</v>
      </c>
      <c r="K120" s="41">
        <f t="shared" si="12"/>
        <v>1125.562326</v>
      </c>
    </row>
    <row r="121" spans="1:11">
      <c r="A121" s="2" t="s">
        <v>246</v>
      </c>
      <c r="B121" s="1" t="s">
        <v>247</v>
      </c>
      <c r="C121" s="14">
        <v>2906.83</v>
      </c>
      <c r="E121" s="41">
        <f t="shared" si="7"/>
        <v>2906.83</v>
      </c>
      <c r="F121" s="41">
        <f t="shared" si="8"/>
        <v>58.136600000000001</v>
      </c>
      <c r="G121" s="41">
        <f t="shared" si="9"/>
        <v>218.01224999999999</v>
      </c>
      <c r="H121" s="41">
        <f>+INGENIERIA!O121</f>
        <v>142.43</v>
      </c>
      <c r="I121" s="41">
        <f t="shared" si="10"/>
        <v>3325.4088499999993</v>
      </c>
      <c r="J121" s="41">
        <f t="shared" si="11"/>
        <v>532.06541599999991</v>
      </c>
      <c r="K121" s="41">
        <f t="shared" si="12"/>
        <v>3857.4742659999993</v>
      </c>
    </row>
    <row r="122" spans="1:11">
      <c r="A122" s="2" t="s">
        <v>248</v>
      </c>
      <c r="B122" s="1" t="s">
        <v>249</v>
      </c>
      <c r="C122" s="14">
        <v>719.66</v>
      </c>
      <c r="E122" s="41">
        <f t="shared" si="7"/>
        <v>719.66</v>
      </c>
      <c r="F122" s="41">
        <f t="shared" si="8"/>
        <v>14.3932</v>
      </c>
      <c r="G122" s="41">
        <f t="shared" si="9"/>
        <v>53.974499999999999</v>
      </c>
      <c r="H122" s="41">
        <f>+INGENIERIA!O122</f>
        <v>0</v>
      </c>
      <c r="I122" s="41">
        <f t="shared" si="10"/>
        <v>788.02769999999998</v>
      </c>
      <c r="J122" s="41">
        <f t="shared" si="11"/>
        <v>126.08443200000001</v>
      </c>
      <c r="K122" s="41">
        <f t="shared" si="12"/>
        <v>914.11213199999997</v>
      </c>
    </row>
    <row r="123" spans="1:11">
      <c r="A123" s="2" t="s">
        <v>250</v>
      </c>
      <c r="B123" s="1" t="s">
        <v>251</v>
      </c>
      <c r="C123" s="14">
        <v>2415.38</v>
      </c>
      <c r="E123" s="41">
        <f t="shared" si="7"/>
        <v>2415.38</v>
      </c>
      <c r="F123" s="41">
        <f t="shared" si="8"/>
        <v>48.307600000000001</v>
      </c>
      <c r="G123" s="41">
        <f t="shared" si="9"/>
        <v>181.15350000000001</v>
      </c>
      <c r="H123" s="41">
        <f>+INGENIERIA!O123</f>
        <v>0</v>
      </c>
      <c r="I123" s="41">
        <f t="shared" si="10"/>
        <v>2644.8411000000001</v>
      </c>
      <c r="J123" s="41">
        <f t="shared" si="11"/>
        <v>423.174576</v>
      </c>
      <c r="K123" s="41">
        <f t="shared" si="12"/>
        <v>3068.015676</v>
      </c>
    </row>
    <row r="124" spans="1:11">
      <c r="A124" s="2" t="s">
        <v>252</v>
      </c>
      <c r="B124" s="1" t="s">
        <v>253</v>
      </c>
      <c r="C124" s="14">
        <v>4720.3900000000003</v>
      </c>
      <c r="E124" s="41">
        <f t="shared" si="7"/>
        <v>4720.3900000000003</v>
      </c>
      <c r="F124" s="41">
        <f t="shared" si="8"/>
        <v>94.407800000000009</v>
      </c>
      <c r="G124" s="41">
        <f t="shared" si="9"/>
        <v>354.02924999999999</v>
      </c>
      <c r="H124" s="41">
        <f>+INGENIERIA!O124</f>
        <v>0</v>
      </c>
      <c r="I124" s="41">
        <f t="shared" si="10"/>
        <v>5168.8270499999999</v>
      </c>
      <c r="J124" s="41">
        <f t="shared" si="11"/>
        <v>827.01232800000002</v>
      </c>
      <c r="K124" s="41">
        <f t="shared" si="12"/>
        <v>5995.8393779999997</v>
      </c>
    </row>
    <row r="125" spans="1:11" s="7" customFormat="1">
      <c r="A125" s="17" t="s">
        <v>159</v>
      </c>
      <c r="C125" s="7" t="s">
        <v>160</v>
      </c>
      <c r="E125" s="39" t="s">
        <v>160</v>
      </c>
      <c r="F125" s="39" t="s">
        <v>160</v>
      </c>
      <c r="G125" s="39" t="s">
        <v>160</v>
      </c>
      <c r="H125" s="39" t="s">
        <v>160</v>
      </c>
      <c r="I125" s="39" t="s">
        <v>160</v>
      </c>
      <c r="J125" s="39" t="s">
        <v>160</v>
      </c>
      <c r="K125" s="39" t="s">
        <v>160</v>
      </c>
    </row>
    <row r="126" spans="1:11">
      <c r="C126" s="19">
        <v>104004.04</v>
      </c>
      <c r="E126" s="42">
        <f>SUM(E79:E124)</f>
        <v>104004.04</v>
      </c>
      <c r="F126" s="42">
        <f t="shared" ref="F126:K126" si="13">SUM(F79:F124)</f>
        <v>2080.0808000000006</v>
      </c>
      <c r="G126" s="42">
        <f t="shared" si="13"/>
        <v>7800.3030000000017</v>
      </c>
      <c r="H126" s="42">
        <f t="shared" si="13"/>
        <v>1637.97</v>
      </c>
      <c r="I126" s="42">
        <f t="shared" si="13"/>
        <v>115522.39379999996</v>
      </c>
      <c r="J126" s="42">
        <f t="shared" si="13"/>
        <v>18483.583008000009</v>
      </c>
      <c r="K126" s="42">
        <f t="shared" si="13"/>
        <v>134005.97680800001</v>
      </c>
    </row>
    <row r="128" spans="1:11" s="7" customFormat="1">
      <c r="A128" s="16"/>
      <c r="C128" s="7" t="s">
        <v>254</v>
      </c>
      <c r="E128" s="39" t="s">
        <v>254</v>
      </c>
      <c r="F128" s="39" t="s">
        <v>254</v>
      </c>
      <c r="G128" s="39" t="s">
        <v>254</v>
      </c>
      <c r="H128" s="39" t="s">
        <v>254</v>
      </c>
      <c r="I128" s="39" t="s">
        <v>254</v>
      </c>
      <c r="J128" s="39" t="s">
        <v>254</v>
      </c>
      <c r="K128" s="39" t="s">
        <v>254</v>
      </c>
    </row>
    <row r="129" spans="1:11" ht="13.5" thickBot="1">
      <c r="A129" s="17" t="s">
        <v>255</v>
      </c>
      <c r="B129" s="1" t="s">
        <v>256</v>
      </c>
      <c r="C129" s="19">
        <v>240461.23</v>
      </c>
      <c r="E129" s="43">
        <f>+E76+E126</f>
        <v>240461.23000000004</v>
      </c>
      <c r="F129" s="43">
        <f t="shared" ref="F129:K129" si="14">+F76+F126</f>
        <v>4809.2245999999996</v>
      </c>
      <c r="G129" s="43">
        <f t="shared" si="14"/>
        <v>18034.592250000009</v>
      </c>
      <c r="H129" s="43">
        <f t="shared" si="14"/>
        <v>1637.97</v>
      </c>
      <c r="I129" s="43">
        <f t="shared" si="14"/>
        <v>264943.01685000001</v>
      </c>
      <c r="J129" s="43">
        <f t="shared" si="14"/>
        <v>42390.882696000015</v>
      </c>
      <c r="K129" s="43">
        <f t="shared" si="14"/>
        <v>307333.89954599994</v>
      </c>
    </row>
    <row r="130" spans="1:11" ht="12" thickTop="1"/>
    <row r="131" spans="1:11">
      <c r="C131" s="1" t="s">
        <v>256</v>
      </c>
    </row>
    <row r="132" spans="1:11">
      <c r="A132" s="2" t="s">
        <v>256</v>
      </c>
      <c r="B132" s="1" t="s">
        <v>256</v>
      </c>
      <c r="C132" s="18"/>
    </row>
  </sheetData>
  <autoFilter ref="A11:N76"/>
  <mergeCells count="1">
    <mergeCell ref="E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2"/>
  <sheetViews>
    <sheetView workbookViewId="0">
      <pane xSplit="2" ySplit="11" topLeftCell="C51" activePane="bottomRight" state="frozen"/>
      <selection pane="topRight" activeCell="C1" sqref="C1"/>
      <selection pane="bottomLeft" activeCell="A12" sqref="A12"/>
      <selection pane="bottomRight" activeCell="B64" sqref="B64"/>
    </sheetView>
  </sheetViews>
  <sheetFormatPr baseColWidth="10" defaultRowHeight="11.25"/>
  <cols>
    <col min="1" max="1" width="9" style="2" customWidth="1"/>
    <col min="2" max="2" width="29.5703125" style="1" customWidth="1"/>
    <col min="3" max="3" width="11.140625" style="1" customWidth="1"/>
    <col min="4" max="4" width="12" style="1" customWidth="1"/>
    <col min="5" max="5" width="13.28515625" style="1" customWidth="1"/>
    <col min="6" max="6" width="14.5703125" style="1" customWidth="1"/>
    <col min="7" max="7" width="13.85546875" style="1" customWidth="1"/>
    <col min="8" max="8" width="12.85546875" style="1" customWidth="1"/>
    <col min="9" max="9" width="12.5703125" style="1" customWidth="1"/>
    <col min="10" max="10" width="11.140625" style="1" customWidth="1"/>
    <col min="11" max="11" width="11" style="1" customWidth="1"/>
    <col min="12" max="12" width="11.5703125" style="1" customWidth="1"/>
    <col min="13" max="13" width="12.42578125" style="1" customWidth="1"/>
    <col min="14" max="14" width="11" style="1" customWidth="1"/>
    <col min="15" max="15" width="11.140625" style="1" customWidth="1"/>
    <col min="16" max="16" width="10.7109375" style="1" customWidth="1"/>
    <col min="17" max="17" width="12.5703125" style="1" customWidth="1"/>
    <col min="18" max="18" width="13.28515625" style="1" customWidth="1"/>
    <col min="19" max="19" width="11.85546875" style="1" customWidth="1"/>
    <col min="20" max="20" width="11.42578125" style="1" customWidth="1"/>
    <col min="21" max="21" width="11.140625" style="1" customWidth="1"/>
    <col min="22" max="22" width="10.5703125" style="1" customWidth="1"/>
    <col min="23" max="23" width="13.42578125" style="1" customWidth="1"/>
    <col min="24" max="24" width="11.140625" style="1" customWidth="1"/>
    <col min="25" max="16384" width="11.42578125" style="1"/>
  </cols>
  <sheetData>
    <row r="1" spans="1:24" ht="18" customHeight="1">
      <c r="A1" s="3" t="s">
        <v>0</v>
      </c>
      <c r="B1" s="51" t="s">
        <v>256</v>
      </c>
      <c r="C1" s="52"/>
      <c r="D1" s="52"/>
    </row>
    <row r="2" spans="1:24" ht="24.95" customHeight="1">
      <c r="A2" s="4" t="s">
        <v>1</v>
      </c>
      <c r="B2" s="21" t="s">
        <v>2</v>
      </c>
      <c r="C2" s="22"/>
      <c r="D2" s="22"/>
    </row>
    <row r="3" spans="1:24" ht="15.75">
      <c r="B3" s="23" t="s">
        <v>3</v>
      </c>
      <c r="C3" s="24"/>
      <c r="D3" s="24"/>
      <c r="E3" s="7"/>
    </row>
    <row r="4" spans="1:24" ht="15">
      <c r="B4" s="25" t="s">
        <v>4</v>
      </c>
      <c r="C4" s="24"/>
      <c r="D4" s="24"/>
      <c r="E4" s="7"/>
    </row>
    <row r="5" spans="1:24">
      <c r="B5" s="6" t="s">
        <v>5</v>
      </c>
    </row>
    <row r="6" spans="1:24">
      <c r="B6" s="6" t="s">
        <v>6</v>
      </c>
    </row>
    <row r="8" spans="1:2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>
      <c r="A9" s="13" t="s">
        <v>31</v>
      </c>
    </row>
    <row r="11" spans="1:24">
      <c r="A11" s="12" t="s">
        <v>32</v>
      </c>
    </row>
    <row r="12" spans="1:24">
      <c r="A12" s="2" t="s">
        <v>33</v>
      </c>
      <c r="B12" s="1" t="s">
        <v>34</v>
      </c>
      <c r="C12" s="14">
        <v>880.02</v>
      </c>
      <c r="D12" s="14">
        <v>146.66999999999999</v>
      </c>
      <c r="E12" s="14">
        <v>0</v>
      </c>
      <c r="F12" s="14">
        <v>1026.69</v>
      </c>
      <c r="G12" s="14">
        <v>0</v>
      </c>
      <c r="H12" s="14">
        <v>0</v>
      </c>
      <c r="I12" s="15">
        <v>-18.41</v>
      </c>
      <c r="J12" s="14">
        <v>0</v>
      </c>
      <c r="K12" s="14">
        <v>192.07</v>
      </c>
      <c r="L12" s="14">
        <v>0</v>
      </c>
      <c r="M12" s="14">
        <v>0</v>
      </c>
      <c r="N12" s="14">
        <v>0</v>
      </c>
      <c r="O12" s="14">
        <v>0</v>
      </c>
      <c r="P12" s="14">
        <v>0.03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173.69</v>
      </c>
      <c r="X12" s="14">
        <v>853</v>
      </c>
    </row>
    <row r="13" spans="1:24">
      <c r="A13" s="2" t="s">
        <v>35</v>
      </c>
      <c r="B13" s="1" t="s">
        <v>36</v>
      </c>
      <c r="C13" s="14">
        <v>999.66</v>
      </c>
      <c r="D13" s="14">
        <v>166.61</v>
      </c>
      <c r="E13" s="14">
        <v>1442.23</v>
      </c>
      <c r="F13" s="14">
        <v>2608.5</v>
      </c>
      <c r="G13" s="14">
        <v>0</v>
      </c>
      <c r="H13" s="14">
        <v>0</v>
      </c>
      <c r="I13" s="14">
        <v>0</v>
      </c>
      <c r="J13" s="14">
        <v>301.79000000000002</v>
      </c>
      <c r="K13" s="14">
        <v>71.930000000000007</v>
      </c>
      <c r="L13" s="14">
        <v>0</v>
      </c>
      <c r="M13" s="14">
        <v>0</v>
      </c>
      <c r="N13" s="14">
        <v>100</v>
      </c>
      <c r="O13" s="14">
        <v>0</v>
      </c>
      <c r="P13" s="15">
        <v>-0.02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473.7</v>
      </c>
      <c r="X13" s="14">
        <v>2134.8000000000002</v>
      </c>
    </row>
    <row r="14" spans="1:24">
      <c r="A14" s="2" t="s">
        <v>37</v>
      </c>
      <c r="B14" s="1" t="s">
        <v>38</v>
      </c>
      <c r="C14" s="14">
        <v>4000.02</v>
      </c>
      <c r="D14" s="14">
        <v>666.67</v>
      </c>
      <c r="E14" s="14">
        <v>0</v>
      </c>
      <c r="F14" s="14">
        <v>4666.6899999999996</v>
      </c>
      <c r="G14" s="14">
        <v>0</v>
      </c>
      <c r="H14" s="14">
        <v>0</v>
      </c>
      <c r="I14" s="14">
        <v>0</v>
      </c>
      <c r="J14" s="14">
        <v>741.42</v>
      </c>
      <c r="K14" s="14">
        <v>360.26</v>
      </c>
      <c r="L14" s="14">
        <v>0</v>
      </c>
      <c r="M14" s="14">
        <v>0</v>
      </c>
      <c r="N14" s="14">
        <v>100</v>
      </c>
      <c r="O14" s="14">
        <v>0</v>
      </c>
      <c r="P14" s="14">
        <v>0.01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327</v>
      </c>
      <c r="W14" s="14">
        <v>1528.69</v>
      </c>
      <c r="X14" s="14">
        <v>3138</v>
      </c>
    </row>
    <row r="15" spans="1:24">
      <c r="A15" s="2" t="s">
        <v>39</v>
      </c>
      <c r="B15" s="1" t="s">
        <v>40</v>
      </c>
      <c r="C15" s="14">
        <v>999.66</v>
      </c>
      <c r="D15" s="14">
        <v>166.61</v>
      </c>
      <c r="E15" s="14">
        <v>695.21</v>
      </c>
      <c r="F15" s="14">
        <v>1861.48</v>
      </c>
      <c r="G15" s="14">
        <v>0</v>
      </c>
      <c r="H15" s="14">
        <v>0</v>
      </c>
      <c r="I15" s="14">
        <v>0</v>
      </c>
      <c r="J15" s="14">
        <v>162.05000000000001</v>
      </c>
      <c r="K15" s="14">
        <v>55.96</v>
      </c>
      <c r="L15" s="14">
        <v>0</v>
      </c>
      <c r="M15" s="14">
        <v>0</v>
      </c>
      <c r="N15" s="14">
        <v>0</v>
      </c>
      <c r="O15" s="14">
        <v>0</v>
      </c>
      <c r="P15" s="14">
        <v>7.0000000000000007E-2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218.08</v>
      </c>
      <c r="X15" s="14">
        <v>1643.4</v>
      </c>
    </row>
    <row r="16" spans="1:24">
      <c r="A16" s="2" t="s">
        <v>41</v>
      </c>
      <c r="B16" s="1" t="s">
        <v>42</v>
      </c>
      <c r="C16" s="14">
        <v>880.02</v>
      </c>
      <c r="D16" s="14">
        <v>146.66999999999999</v>
      </c>
      <c r="E16" s="14">
        <v>0</v>
      </c>
      <c r="F16" s="14">
        <v>1026.69</v>
      </c>
      <c r="G16" s="14">
        <v>192</v>
      </c>
      <c r="H16" s="14">
        <v>0</v>
      </c>
      <c r="I16" s="15">
        <v>-18.41</v>
      </c>
      <c r="J16" s="14">
        <v>0</v>
      </c>
      <c r="K16" s="14">
        <v>25.48</v>
      </c>
      <c r="L16" s="14">
        <v>0</v>
      </c>
      <c r="M16" s="14">
        <v>0</v>
      </c>
      <c r="N16" s="14">
        <v>100</v>
      </c>
      <c r="O16" s="14">
        <v>0</v>
      </c>
      <c r="P16" s="14">
        <v>0.02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299.08999999999997</v>
      </c>
      <c r="X16" s="14">
        <v>727.6</v>
      </c>
    </row>
    <row r="17" spans="1:24">
      <c r="A17" s="2" t="s">
        <v>43</v>
      </c>
      <c r="B17" s="1" t="s">
        <v>44</v>
      </c>
      <c r="C17" s="14">
        <v>1400.04</v>
      </c>
      <c r="D17" s="14">
        <v>233.34</v>
      </c>
      <c r="E17" s="14">
        <v>1650</v>
      </c>
      <c r="F17" s="14">
        <v>3283.38</v>
      </c>
      <c r="G17" s="14">
        <v>0</v>
      </c>
      <c r="H17" s="14">
        <v>1817</v>
      </c>
      <c r="I17" s="14">
        <v>0</v>
      </c>
      <c r="J17" s="14">
        <v>445.94</v>
      </c>
      <c r="K17" s="14">
        <v>133.79</v>
      </c>
      <c r="L17" s="14">
        <v>0</v>
      </c>
      <c r="M17" s="14">
        <v>0</v>
      </c>
      <c r="N17" s="14">
        <v>0</v>
      </c>
      <c r="O17" s="14">
        <v>0</v>
      </c>
      <c r="P17" s="14">
        <v>0.05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2396.7800000000002</v>
      </c>
      <c r="X17" s="14">
        <v>886.6</v>
      </c>
    </row>
    <row r="18" spans="1:24">
      <c r="A18" s="2" t="s">
        <v>45</v>
      </c>
      <c r="B18" s="1" t="s">
        <v>46</v>
      </c>
      <c r="C18" s="14">
        <v>4000.02</v>
      </c>
      <c r="D18" s="14">
        <v>666.67</v>
      </c>
      <c r="E18" s="14">
        <v>0</v>
      </c>
      <c r="F18" s="14">
        <v>4666.6899999999996</v>
      </c>
      <c r="G18" s="14">
        <v>0</v>
      </c>
      <c r="H18" s="14">
        <v>0</v>
      </c>
      <c r="I18" s="14">
        <v>0</v>
      </c>
      <c r="J18" s="14">
        <v>741.42</v>
      </c>
      <c r="K18" s="14">
        <v>360.26</v>
      </c>
      <c r="L18" s="14">
        <v>0</v>
      </c>
      <c r="M18" s="14">
        <v>0</v>
      </c>
      <c r="N18" s="14">
        <v>100</v>
      </c>
      <c r="O18" s="14">
        <v>0</v>
      </c>
      <c r="P18" s="14">
        <v>0.02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413.79</v>
      </c>
      <c r="W18" s="14">
        <v>1615.49</v>
      </c>
      <c r="X18" s="14">
        <v>3051.2</v>
      </c>
    </row>
    <row r="19" spans="1:24">
      <c r="A19" s="2" t="s">
        <v>47</v>
      </c>
      <c r="B19" s="1" t="s">
        <v>48</v>
      </c>
      <c r="C19" s="14">
        <v>880.02</v>
      </c>
      <c r="D19" s="14">
        <v>146.66999999999999</v>
      </c>
      <c r="E19" s="14">
        <v>0</v>
      </c>
      <c r="F19" s="14">
        <v>1026.69</v>
      </c>
      <c r="G19" s="14">
        <v>0</v>
      </c>
      <c r="H19" s="14">
        <v>345.36</v>
      </c>
      <c r="I19" s="15">
        <v>-18.41</v>
      </c>
      <c r="J19" s="14">
        <v>0</v>
      </c>
      <c r="K19" s="14">
        <v>166.82</v>
      </c>
      <c r="L19" s="14">
        <v>0</v>
      </c>
      <c r="M19" s="14">
        <v>0</v>
      </c>
      <c r="N19" s="14">
        <v>100</v>
      </c>
      <c r="O19" s="14">
        <v>0</v>
      </c>
      <c r="P19" s="14">
        <v>7.0000000000000007E-2</v>
      </c>
      <c r="Q19" s="14">
        <v>54.05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647.89</v>
      </c>
      <c r="X19" s="14">
        <v>378.8</v>
      </c>
    </row>
    <row r="20" spans="1:24">
      <c r="A20" s="2" t="s">
        <v>49</v>
      </c>
      <c r="B20" s="1" t="s">
        <v>50</v>
      </c>
      <c r="C20" s="14">
        <v>880.02</v>
      </c>
      <c r="D20" s="14">
        <v>146.66999999999999</v>
      </c>
      <c r="E20" s="14">
        <v>0</v>
      </c>
      <c r="F20" s="14">
        <v>1026.69</v>
      </c>
      <c r="G20" s="14">
        <v>0</v>
      </c>
      <c r="H20" s="14">
        <v>437.38</v>
      </c>
      <c r="I20" s="15">
        <v>-18.41</v>
      </c>
      <c r="J20" s="14">
        <v>0</v>
      </c>
      <c r="K20" s="14">
        <v>162.94999999999999</v>
      </c>
      <c r="L20" s="14">
        <v>0</v>
      </c>
      <c r="M20" s="14">
        <v>0</v>
      </c>
      <c r="N20" s="14">
        <v>100</v>
      </c>
      <c r="O20" s="14">
        <v>0</v>
      </c>
      <c r="P20" s="14">
        <v>0.09</v>
      </c>
      <c r="Q20" s="14">
        <v>66.88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748.89</v>
      </c>
      <c r="X20" s="14">
        <v>277.8</v>
      </c>
    </row>
    <row r="21" spans="1:24">
      <c r="A21" s="2" t="s">
        <v>51</v>
      </c>
      <c r="B21" s="1" t="s">
        <v>52</v>
      </c>
      <c r="C21" s="14">
        <v>4000.02</v>
      </c>
      <c r="D21" s="14">
        <v>666.67</v>
      </c>
      <c r="E21" s="14">
        <v>0</v>
      </c>
      <c r="F21" s="14">
        <v>4666.6899999999996</v>
      </c>
      <c r="G21" s="14">
        <v>0</v>
      </c>
      <c r="H21" s="14">
        <v>0</v>
      </c>
      <c r="I21" s="14">
        <v>0</v>
      </c>
      <c r="J21" s="14">
        <v>741.42</v>
      </c>
      <c r="K21" s="14">
        <v>360.26</v>
      </c>
      <c r="L21" s="14">
        <v>0</v>
      </c>
      <c r="M21" s="14">
        <v>0</v>
      </c>
      <c r="N21" s="14">
        <v>100</v>
      </c>
      <c r="O21" s="14">
        <v>0</v>
      </c>
      <c r="P21" s="14">
        <v>0.02</v>
      </c>
      <c r="Q21" s="14">
        <v>0</v>
      </c>
      <c r="R21" s="14">
        <v>0</v>
      </c>
      <c r="S21" s="14">
        <v>0</v>
      </c>
      <c r="T21" s="14">
        <v>0</v>
      </c>
      <c r="U21" s="14">
        <v>1000</v>
      </c>
      <c r="V21" s="14">
        <v>413.79</v>
      </c>
      <c r="W21" s="14">
        <v>2615.4899999999998</v>
      </c>
      <c r="X21" s="14">
        <v>2051.1999999999998</v>
      </c>
    </row>
    <row r="22" spans="1:24">
      <c r="A22" s="2" t="s">
        <v>53</v>
      </c>
      <c r="B22" s="1" t="s">
        <v>54</v>
      </c>
      <c r="C22" s="14">
        <v>880.02</v>
      </c>
      <c r="D22" s="14">
        <v>146.66999999999999</v>
      </c>
      <c r="E22" s="14">
        <v>0</v>
      </c>
      <c r="F22" s="14">
        <v>1026.69</v>
      </c>
      <c r="G22" s="14">
        <v>43.66</v>
      </c>
      <c r="H22" s="14">
        <v>0</v>
      </c>
      <c r="I22" s="15">
        <v>-18.41</v>
      </c>
      <c r="J22" s="14">
        <v>0</v>
      </c>
      <c r="K22" s="14">
        <v>25.48</v>
      </c>
      <c r="L22" s="14">
        <v>0</v>
      </c>
      <c r="M22" s="14">
        <v>0</v>
      </c>
      <c r="N22" s="14">
        <v>100</v>
      </c>
      <c r="O22" s="14">
        <v>0</v>
      </c>
      <c r="P22" s="15">
        <v>-0.04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150.69</v>
      </c>
      <c r="X22" s="14">
        <v>876</v>
      </c>
    </row>
    <row r="23" spans="1:24">
      <c r="A23" s="2" t="s">
        <v>55</v>
      </c>
      <c r="B23" s="1" t="s">
        <v>56</v>
      </c>
      <c r="C23" s="14">
        <v>880.02</v>
      </c>
      <c r="D23" s="14">
        <v>146.66999999999999</v>
      </c>
      <c r="E23" s="14">
        <v>0</v>
      </c>
      <c r="F23" s="14">
        <v>1026.69</v>
      </c>
      <c r="G23" s="14">
        <v>700</v>
      </c>
      <c r="H23" s="14">
        <v>0</v>
      </c>
      <c r="I23" s="15">
        <v>-18.41</v>
      </c>
      <c r="J23" s="14">
        <v>0</v>
      </c>
      <c r="K23" s="14">
        <v>123.66</v>
      </c>
      <c r="L23" s="14">
        <v>0</v>
      </c>
      <c r="M23" s="14">
        <v>0</v>
      </c>
      <c r="N23" s="14">
        <v>100</v>
      </c>
      <c r="O23" s="14">
        <v>0</v>
      </c>
      <c r="P23" s="15">
        <v>-0.01</v>
      </c>
      <c r="Q23" s="14">
        <v>54.05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959.29</v>
      </c>
      <c r="X23" s="14">
        <v>67.400000000000006</v>
      </c>
    </row>
    <row r="24" spans="1:24">
      <c r="A24" s="2" t="s">
        <v>57</v>
      </c>
      <c r="B24" s="1" t="s">
        <v>58</v>
      </c>
      <c r="C24" s="14">
        <v>880.02</v>
      </c>
      <c r="D24" s="14">
        <v>146.66999999999999</v>
      </c>
      <c r="E24" s="14">
        <v>0</v>
      </c>
      <c r="F24" s="14">
        <v>1026.69</v>
      </c>
      <c r="G24" s="14">
        <v>0</v>
      </c>
      <c r="H24" s="14">
        <v>0</v>
      </c>
      <c r="I24" s="15">
        <v>-18.41</v>
      </c>
      <c r="J24" s="14">
        <v>0</v>
      </c>
      <c r="K24" s="14">
        <v>92.01</v>
      </c>
      <c r="L24" s="14">
        <v>0</v>
      </c>
      <c r="M24" s="14">
        <v>0</v>
      </c>
      <c r="N24" s="14">
        <v>100</v>
      </c>
      <c r="O24" s="14">
        <v>0</v>
      </c>
      <c r="P24" s="14">
        <v>0.04</v>
      </c>
      <c r="Q24" s="14">
        <v>47.05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220.69</v>
      </c>
      <c r="X24" s="14">
        <v>806</v>
      </c>
    </row>
    <row r="25" spans="1:24">
      <c r="A25" s="2" t="s">
        <v>59</v>
      </c>
      <c r="B25" s="1" t="s">
        <v>60</v>
      </c>
      <c r="C25" s="14">
        <v>1602</v>
      </c>
      <c r="D25" s="14">
        <v>267</v>
      </c>
      <c r="E25" s="14">
        <v>0</v>
      </c>
      <c r="F25" s="14">
        <v>1869</v>
      </c>
      <c r="G25" s="14">
        <v>0</v>
      </c>
      <c r="H25" s="14">
        <v>0</v>
      </c>
      <c r="I25" s="14">
        <v>0</v>
      </c>
      <c r="J25" s="14">
        <v>163.25</v>
      </c>
      <c r="K25" s="14">
        <v>54.79</v>
      </c>
      <c r="L25" s="14">
        <v>0</v>
      </c>
      <c r="M25" s="14">
        <v>0</v>
      </c>
      <c r="N25" s="14">
        <v>100</v>
      </c>
      <c r="O25" s="14">
        <v>0</v>
      </c>
      <c r="P25" s="15">
        <v>-0.13</v>
      </c>
      <c r="Q25" s="14">
        <v>0</v>
      </c>
      <c r="R25" s="14">
        <v>495.29</v>
      </c>
      <c r="S25" s="14">
        <v>0</v>
      </c>
      <c r="T25" s="14">
        <v>0</v>
      </c>
      <c r="U25" s="14">
        <v>300</v>
      </c>
      <c r="V25" s="14">
        <v>0</v>
      </c>
      <c r="W25" s="14">
        <v>1113.2</v>
      </c>
      <c r="X25" s="14">
        <v>755.8</v>
      </c>
    </row>
    <row r="26" spans="1:24">
      <c r="A26" s="2" t="s">
        <v>61</v>
      </c>
      <c r="B26" s="1" t="s">
        <v>62</v>
      </c>
      <c r="C26" s="14">
        <v>1602</v>
      </c>
      <c r="D26" s="14">
        <v>267</v>
      </c>
      <c r="E26" s="14">
        <v>850</v>
      </c>
      <c r="F26" s="14">
        <v>2719</v>
      </c>
      <c r="G26" s="14">
        <v>0</v>
      </c>
      <c r="H26" s="14">
        <v>0</v>
      </c>
      <c r="I26" s="14">
        <v>0</v>
      </c>
      <c r="J26" s="14">
        <v>325.39</v>
      </c>
      <c r="K26" s="14">
        <v>50.44</v>
      </c>
      <c r="L26" s="14">
        <v>0</v>
      </c>
      <c r="M26" s="14">
        <v>0</v>
      </c>
      <c r="N26" s="14">
        <v>100</v>
      </c>
      <c r="O26" s="14">
        <v>0</v>
      </c>
      <c r="P26" s="15">
        <v>-0.03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475.8</v>
      </c>
      <c r="X26" s="14">
        <v>2243.1999999999998</v>
      </c>
    </row>
    <row r="27" spans="1:24">
      <c r="A27" s="2" t="s">
        <v>63</v>
      </c>
      <c r="B27" s="1" t="s">
        <v>64</v>
      </c>
      <c r="C27" s="14">
        <v>433.32</v>
      </c>
      <c r="D27" s="14">
        <v>216.66</v>
      </c>
      <c r="E27" s="14">
        <v>0</v>
      </c>
      <c r="F27" s="14">
        <v>649.98</v>
      </c>
      <c r="G27" s="14">
        <v>0</v>
      </c>
      <c r="H27" s="14">
        <v>0</v>
      </c>
      <c r="I27" s="15">
        <v>-57.15</v>
      </c>
      <c r="J27" s="14">
        <v>0</v>
      </c>
      <c r="K27" s="14">
        <v>16.14</v>
      </c>
      <c r="L27" s="14">
        <v>0</v>
      </c>
      <c r="M27" s="14">
        <v>0</v>
      </c>
      <c r="N27" s="14">
        <v>0</v>
      </c>
      <c r="O27" s="14">
        <v>0</v>
      </c>
      <c r="P27" s="15">
        <v>-0.01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-41.02</v>
      </c>
      <c r="X27" s="14">
        <v>691</v>
      </c>
    </row>
    <row r="28" spans="1:24">
      <c r="A28" s="2" t="s">
        <v>65</v>
      </c>
      <c r="B28" s="1" t="s">
        <v>66</v>
      </c>
      <c r="C28" s="14">
        <v>799.98</v>
      </c>
      <c r="D28" s="14">
        <v>133.33000000000001</v>
      </c>
      <c r="E28" s="14">
        <v>1380</v>
      </c>
      <c r="F28" s="14">
        <v>2313.31</v>
      </c>
      <c r="G28" s="14">
        <v>0</v>
      </c>
      <c r="H28" s="14">
        <v>0</v>
      </c>
      <c r="I28" s="14">
        <v>0</v>
      </c>
      <c r="J28" s="14">
        <v>240.73</v>
      </c>
      <c r="K28" s="14">
        <v>49.6</v>
      </c>
      <c r="L28" s="14">
        <v>0</v>
      </c>
      <c r="M28" s="14">
        <v>0</v>
      </c>
      <c r="N28" s="14">
        <v>100</v>
      </c>
      <c r="O28" s="14">
        <v>0</v>
      </c>
      <c r="P28" s="15">
        <v>-0.02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390.31</v>
      </c>
      <c r="X28" s="14">
        <v>1923</v>
      </c>
    </row>
    <row r="29" spans="1:24">
      <c r="A29" s="2" t="s">
        <v>67</v>
      </c>
      <c r="B29" s="1" t="s">
        <v>68</v>
      </c>
      <c r="C29" s="14">
        <v>999.66</v>
      </c>
      <c r="D29" s="14">
        <v>166.61</v>
      </c>
      <c r="E29" s="14">
        <v>1325.16</v>
      </c>
      <c r="F29" s="14">
        <v>2491.4299999999998</v>
      </c>
      <c r="G29" s="14">
        <v>660.45</v>
      </c>
      <c r="H29" s="14">
        <v>0</v>
      </c>
      <c r="I29" s="14">
        <v>0</v>
      </c>
      <c r="J29" s="14">
        <v>276.77999999999997</v>
      </c>
      <c r="K29" s="14">
        <v>52.77</v>
      </c>
      <c r="L29" s="14">
        <v>0</v>
      </c>
      <c r="M29" s="14">
        <v>0</v>
      </c>
      <c r="N29" s="14">
        <v>0</v>
      </c>
      <c r="O29" s="14">
        <v>0</v>
      </c>
      <c r="P29" s="14">
        <v>0.03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990.03</v>
      </c>
      <c r="X29" s="14">
        <v>1501.4</v>
      </c>
    </row>
    <row r="30" spans="1:24">
      <c r="A30" s="2" t="s">
        <v>69</v>
      </c>
      <c r="B30" s="1" t="s">
        <v>70</v>
      </c>
      <c r="C30" s="14">
        <v>999.66</v>
      </c>
      <c r="D30" s="14">
        <v>166.61</v>
      </c>
      <c r="E30" s="14">
        <v>763.81</v>
      </c>
      <c r="F30" s="14">
        <v>1930.08</v>
      </c>
      <c r="G30" s="14">
        <v>0</v>
      </c>
      <c r="H30" s="14">
        <v>0</v>
      </c>
      <c r="I30" s="14">
        <v>0</v>
      </c>
      <c r="J30" s="14">
        <v>173.03</v>
      </c>
      <c r="K30" s="14">
        <v>62.91</v>
      </c>
      <c r="L30" s="14">
        <v>0</v>
      </c>
      <c r="M30" s="14">
        <v>0</v>
      </c>
      <c r="N30" s="14">
        <v>100</v>
      </c>
      <c r="O30" s="14">
        <v>0</v>
      </c>
      <c r="P30" s="14">
        <v>0.14000000000000001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336.08</v>
      </c>
      <c r="X30" s="14">
        <v>1594</v>
      </c>
    </row>
    <row r="31" spans="1:24">
      <c r="A31" s="2" t="s">
        <v>71</v>
      </c>
      <c r="B31" s="1" t="s">
        <v>72</v>
      </c>
      <c r="C31" s="14">
        <v>4000.02</v>
      </c>
      <c r="D31" s="14">
        <v>666.67</v>
      </c>
      <c r="E31" s="14">
        <v>468.62</v>
      </c>
      <c r="F31" s="14">
        <v>5135.3100000000004</v>
      </c>
      <c r="G31" s="14">
        <v>0</v>
      </c>
      <c r="H31" s="14">
        <v>0</v>
      </c>
      <c r="I31" s="14">
        <v>0</v>
      </c>
      <c r="J31" s="14">
        <v>849.13</v>
      </c>
      <c r="K31" s="14">
        <v>351.32</v>
      </c>
      <c r="L31" s="14">
        <v>0</v>
      </c>
      <c r="M31" s="14">
        <v>0</v>
      </c>
      <c r="N31" s="14">
        <v>100</v>
      </c>
      <c r="O31" s="14">
        <v>0</v>
      </c>
      <c r="P31" s="15">
        <v>-0.13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413.79</v>
      </c>
      <c r="W31" s="14">
        <v>1714.11</v>
      </c>
      <c r="X31" s="14">
        <v>3421.2</v>
      </c>
    </row>
    <row r="32" spans="1:24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0</v>
      </c>
      <c r="F32" s="14">
        <v>1026.69</v>
      </c>
      <c r="G32" s="14">
        <v>250</v>
      </c>
      <c r="H32" s="14">
        <v>0</v>
      </c>
      <c r="I32" s="15">
        <v>-18.41</v>
      </c>
      <c r="J32" s="14">
        <v>0</v>
      </c>
      <c r="K32" s="14">
        <v>25.48</v>
      </c>
      <c r="L32" s="14">
        <v>0</v>
      </c>
      <c r="M32" s="14">
        <v>0</v>
      </c>
      <c r="N32" s="14">
        <v>0</v>
      </c>
      <c r="O32" s="14">
        <v>0</v>
      </c>
      <c r="P32" s="14">
        <v>0.02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257.08999999999997</v>
      </c>
      <c r="X32" s="14">
        <v>769.6</v>
      </c>
    </row>
    <row r="33" spans="1:24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0</v>
      </c>
      <c r="F33" s="14">
        <v>1026.69</v>
      </c>
      <c r="G33" s="14">
        <v>0</v>
      </c>
      <c r="H33" s="14">
        <v>0</v>
      </c>
      <c r="I33" s="15">
        <v>-18.41</v>
      </c>
      <c r="J33" s="14">
        <v>0</v>
      </c>
      <c r="K33" s="14">
        <v>101.11</v>
      </c>
      <c r="L33" s="14">
        <v>0</v>
      </c>
      <c r="M33" s="14">
        <v>0</v>
      </c>
      <c r="N33" s="14">
        <v>0</v>
      </c>
      <c r="O33" s="14">
        <v>0</v>
      </c>
      <c r="P33" s="15">
        <v>-0.06</v>
      </c>
      <c r="Q33" s="14">
        <v>33.049999999999997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115.69</v>
      </c>
      <c r="X33" s="14">
        <v>911</v>
      </c>
    </row>
    <row r="34" spans="1:24">
      <c r="A34" s="2" t="s">
        <v>77</v>
      </c>
      <c r="B34" s="1" t="s">
        <v>78</v>
      </c>
      <c r="C34" s="14">
        <v>880.02</v>
      </c>
      <c r="D34" s="14">
        <v>146.66999999999999</v>
      </c>
      <c r="E34" s="14">
        <v>6685.67</v>
      </c>
      <c r="F34" s="14">
        <v>7712.36</v>
      </c>
      <c r="G34" s="14">
        <v>0</v>
      </c>
      <c r="H34" s="14">
        <v>0</v>
      </c>
      <c r="I34" s="14">
        <v>0</v>
      </c>
      <c r="J34" s="14">
        <v>1466.55</v>
      </c>
      <c r="K34" s="14">
        <v>25.48</v>
      </c>
      <c r="L34" s="14">
        <v>0</v>
      </c>
      <c r="M34" s="14">
        <v>0</v>
      </c>
      <c r="N34" s="14">
        <v>100</v>
      </c>
      <c r="O34" s="14">
        <v>0</v>
      </c>
      <c r="P34" s="15">
        <v>-0.12</v>
      </c>
      <c r="Q34" s="14">
        <v>33.049999999999997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1624.96</v>
      </c>
      <c r="X34" s="14">
        <v>6087.4</v>
      </c>
    </row>
    <row r="35" spans="1:24">
      <c r="A35" s="2" t="s">
        <v>79</v>
      </c>
      <c r="B35" s="1" t="s">
        <v>80</v>
      </c>
      <c r="C35" s="14">
        <v>880.02</v>
      </c>
      <c r="D35" s="14">
        <v>146.66999999999999</v>
      </c>
      <c r="E35" s="14">
        <v>0</v>
      </c>
      <c r="F35" s="14">
        <v>1026.69</v>
      </c>
      <c r="G35" s="14">
        <v>0</v>
      </c>
      <c r="H35" s="14">
        <v>0</v>
      </c>
      <c r="I35" s="15">
        <v>-18.41</v>
      </c>
      <c r="J35" s="14">
        <v>0</v>
      </c>
      <c r="K35" s="14">
        <v>73.31</v>
      </c>
      <c r="L35" s="14">
        <v>0</v>
      </c>
      <c r="M35" s="14">
        <v>0</v>
      </c>
      <c r="N35" s="14">
        <v>100</v>
      </c>
      <c r="O35" s="14">
        <v>0</v>
      </c>
      <c r="P35" s="15">
        <v>-0.01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154.88999999999999</v>
      </c>
      <c r="X35" s="14">
        <v>871.8</v>
      </c>
    </row>
    <row r="36" spans="1:24">
      <c r="A36" s="2" t="s">
        <v>81</v>
      </c>
      <c r="B36" s="1" t="s">
        <v>82</v>
      </c>
      <c r="C36" s="14">
        <v>1800</v>
      </c>
      <c r="D36" s="14">
        <v>300</v>
      </c>
      <c r="E36" s="14">
        <v>0</v>
      </c>
      <c r="F36" s="14">
        <v>2100</v>
      </c>
      <c r="G36" s="14">
        <v>0</v>
      </c>
      <c r="H36" s="14">
        <v>0</v>
      </c>
      <c r="I36" s="14">
        <v>0</v>
      </c>
      <c r="J36" s="14">
        <v>202.51</v>
      </c>
      <c r="K36" s="14">
        <v>58.06</v>
      </c>
      <c r="L36" s="14">
        <v>0</v>
      </c>
      <c r="M36" s="14">
        <v>0</v>
      </c>
      <c r="N36" s="14">
        <v>100</v>
      </c>
      <c r="O36" s="14">
        <v>0</v>
      </c>
      <c r="P36" s="14">
        <v>0.03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360.6</v>
      </c>
      <c r="X36" s="14">
        <v>1739.4</v>
      </c>
    </row>
    <row r="37" spans="1:24">
      <c r="A37" s="2" t="s">
        <v>83</v>
      </c>
      <c r="B37" s="1" t="s">
        <v>84</v>
      </c>
      <c r="C37" s="14">
        <v>880.02</v>
      </c>
      <c r="D37" s="14">
        <v>146.66999999999999</v>
      </c>
      <c r="E37" s="14">
        <v>1876.27</v>
      </c>
      <c r="F37" s="14">
        <v>2902.96</v>
      </c>
      <c r="G37" s="14">
        <v>0</v>
      </c>
      <c r="H37" s="14">
        <v>0</v>
      </c>
      <c r="I37" s="14">
        <v>0</v>
      </c>
      <c r="J37" s="14">
        <v>364.68</v>
      </c>
      <c r="K37" s="14">
        <v>128.83000000000001</v>
      </c>
      <c r="L37" s="14">
        <v>0</v>
      </c>
      <c r="M37" s="14">
        <v>0</v>
      </c>
      <c r="N37" s="14">
        <v>100</v>
      </c>
      <c r="O37" s="14">
        <v>0</v>
      </c>
      <c r="P37" s="14">
        <v>0</v>
      </c>
      <c r="Q37" s="14">
        <v>33.049999999999997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626.55999999999995</v>
      </c>
      <c r="X37" s="14">
        <v>2276.4</v>
      </c>
    </row>
    <row r="38" spans="1:24">
      <c r="A38" s="2" t="s">
        <v>85</v>
      </c>
      <c r="B38" s="1" t="s">
        <v>86</v>
      </c>
      <c r="C38" s="14">
        <v>1299.96</v>
      </c>
      <c r="D38" s="14">
        <v>216.66</v>
      </c>
      <c r="E38" s="14">
        <v>0</v>
      </c>
      <c r="F38" s="14">
        <v>1516.62</v>
      </c>
      <c r="G38" s="14">
        <v>0</v>
      </c>
      <c r="H38" s="14">
        <v>0</v>
      </c>
      <c r="I38" s="14">
        <v>0</v>
      </c>
      <c r="J38" s="14">
        <v>58.08</v>
      </c>
      <c r="K38" s="14">
        <v>37.64</v>
      </c>
      <c r="L38" s="14">
        <v>0</v>
      </c>
      <c r="M38" s="14">
        <v>0</v>
      </c>
      <c r="N38" s="14">
        <v>0</v>
      </c>
      <c r="O38" s="14">
        <v>0</v>
      </c>
      <c r="P38" s="15">
        <v>-0.1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95.62</v>
      </c>
      <c r="X38" s="14">
        <v>1421</v>
      </c>
    </row>
    <row r="39" spans="1:24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548.9</v>
      </c>
      <c r="F39" s="14">
        <v>1575.59</v>
      </c>
      <c r="G39" s="14">
        <v>0</v>
      </c>
      <c r="H39" s="14">
        <v>0</v>
      </c>
      <c r="I39" s="14">
        <v>0</v>
      </c>
      <c r="J39" s="14">
        <v>64.489999999999995</v>
      </c>
      <c r="K39" s="14">
        <v>125.36</v>
      </c>
      <c r="L39" s="14">
        <v>0</v>
      </c>
      <c r="M39" s="14">
        <v>0</v>
      </c>
      <c r="N39" s="14">
        <v>100</v>
      </c>
      <c r="O39" s="14">
        <v>0</v>
      </c>
      <c r="P39" s="14">
        <v>0.09</v>
      </c>
      <c r="Q39" s="14">
        <v>33.049999999999997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322.99</v>
      </c>
      <c r="X39" s="14">
        <v>1252.5999999999999</v>
      </c>
    </row>
    <row r="40" spans="1:24">
      <c r="A40" s="2" t="s">
        <v>89</v>
      </c>
      <c r="B40" s="1" t="s">
        <v>90</v>
      </c>
      <c r="C40" s="14">
        <v>880.02</v>
      </c>
      <c r="D40" s="14">
        <v>146.66999999999999</v>
      </c>
      <c r="E40" s="14">
        <v>2554.21</v>
      </c>
      <c r="F40" s="14">
        <v>3580.9</v>
      </c>
      <c r="G40" s="14">
        <v>0</v>
      </c>
      <c r="H40" s="14">
        <v>0</v>
      </c>
      <c r="I40" s="14">
        <v>0</v>
      </c>
      <c r="J40" s="14">
        <v>509.49</v>
      </c>
      <c r="K40" s="14">
        <v>141.38</v>
      </c>
      <c r="L40" s="14">
        <v>0</v>
      </c>
      <c r="M40" s="14">
        <v>0</v>
      </c>
      <c r="N40" s="14">
        <v>100</v>
      </c>
      <c r="O40" s="14">
        <v>0</v>
      </c>
      <c r="P40" s="15">
        <v>-0.02</v>
      </c>
      <c r="Q40" s="14">
        <v>33.049999999999997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783.9</v>
      </c>
      <c r="X40" s="14">
        <v>2797</v>
      </c>
    </row>
    <row r="41" spans="1:24">
      <c r="A41" s="2" t="s">
        <v>91</v>
      </c>
      <c r="B41" s="1" t="s">
        <v>92</v>
      </c>
      <c r="C41" s="14">
        <v>1399.98</v>
      </c>
      <c r="D41" s="14">
        <v>233.33</v>
      </c>
      <c r="E41" s="14">
        <v>3001.12</v>
      </c>
      <c r="F41" s="14">
        <v>4634.43</v>
      </c>
      <c r="G41" s="14">
        <v>0</v>
      </c>
      <c r="H41" s="14">
        <v>0</v>
      </c>
      <c r="I41" s="14">
        <v>0</v>
      </c>
      <c r="J41" s="14">
        <v>734.52</v>
      </c>
      <c r="K41" s="14">
        <v>165.27</v>
      </c>
      <c r="L41" s="14">
        <v>0</v>
      </c>
      <c r="M41" s="14">
        <v>0</v>
      </c>
      <c r="N41" s="14">
        <v>100</v>
      </c>
      <c r="O41" s="14">
        <v>0</v>
      </c>
      <c r="P41" s="14">
        <v>0.04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999.83</v>
      </c>
      <c r="X41" s="14">
        <v>3634.6</v>
      </c>
    </row>
    <row r="42" spans="1:24">
      <c r="A42" s="2" t="s">
        <v>93</v>
      </c>
      <c r="B42" s="1" t="s">
        <v>94</v>
      </c>
      <c r="C42" s="14">
        <v>880.02</v>
      </c>
      <c r="D42" s="14">
        <v>146.66999999999999</v>
      </c>
      <c r="E42" s="14">
        <v>0</v>
      </c>
      <c r="F42" s="14">
        <v>1026.69</v>
      </c>
      <c r="G42" s="14">
        <v>672</v>
      </c>
      <c r="H42" s="14">
        <v>0</v>
      </c>
      <c r="I42" s="15">
        <v>-18.41</v>
      </c>
      <c r="J42" s="14">
        <v>0</v>
      </c>
      <c r="K42" s="14">
        <v>105.09</v>
      </c>
      <c r="L42" s="14">
        <v>0</v>
      </c>
      <c r="M42" s="14">
        <v>0</v>
      </c>
      <c r="N42" s="14">
        <v>100</v>
      </c>
      <c r="O42" s="14">
        <v>0</v>
      </c>
      <c r="P42" s="15">
        <v>-0.04</v>
      </c>
      <c r="Q42" s="14">
        <v>33.049999999999997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891.69</v>
      </c>
      <c r="X42" s="14">
        <v>135</v>
      </c>
    </row>
    <row r="43" spans="1:24">
      <c r="A43" s="2" t="s">
        <v>95</v>
      </c>
      <c r="B43" s="1" t="s">
        <v>96</v>
      </c>
      <c r="C43" s="14">
        <v>880.02</v>
      </c>
      <c r="D43" s="14">
        <v>146.66999999999999</v>
      </c>
      <c r="E43" s="14">
        <v>3010.9</v>
      </c>
      <c r="F43" s="14">
        <v>4037.59</v>
      </c>
      <c r="G43" s="14">
        <v>0</v>
      </c>
      <c r="H43" s="14">
        <v>0</v>
      </c>
      <c r="I43" s="14">
        <v>0</v>
      </c>
      <c r="J43" s="14">
        <v>607.04</v>
      </c>
      <c r="K43" s="14">
        <v>87.03</v>
      </c>
      <c r="L43" s="14">
        <v>0</v>
      </c>
      <c r="M43" s="14">
        <v>0</v>
      </c>
      <c r="N43" s="14">
        <v>100</v>
      </c>
      <c r="O43" s="14">
        <v>0</v>
      </c>
      <c r="P43" s="14">
        <v>7.0000000000000007E-2</v>
      </c>
      <c r="Q43" s="14">
        <v>54.05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848.19</v>
      </c>
      <c r="X43" s="14">
        <v>3189.4</v>
      </c>
    </row>
    <row r="44" spans="1:24">
      <c r="A44" s="2" t="s">
        <v>97</v>
      </c>
      <c r="B44" s="1" t="s">
        <v>98</v>
      </c>
      <c r="C44" s="14">
        <v>880.02</v>
      </c>
      <c r="D44" s="14">
        <v>146.66999999999999</v>
      </c>
      <c r="E44" s="14">
        <v>0</v>
      </c>
      <c r="F44" s="14">
        <v>1026.69</v>
      </c>
      <c r="G44" s="14">
        <v>0</v>
      </c>
      <c r="H44" s="14">
        <v>0</v>
      </c>
      <c r="I44" s="15">
        <v>-18.41</v>
      </c>
      <c r="J44" s="14">
        <v>0</v>
      </c>
      <c r="K44" s="14">
        <v>97.99</v>
      </c>
      <c r="L44" s="14">
        <v>0</v>
      </c>
      <c r="M44" s="14">
        <v>0</v>
      </c>
      <c r="N44" s="14">
        <v>100</v>
      </c>
      <c r="O44" s="14">
        <v>0</v>
      </c>
      <c r="P44" s="14">
        <v>0.06</v>
      </c>
      <c r="Q44" s="14">
        <v>33.049999999999997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212.69</v>
      </c>
      <c r="X44" s="14">
        <v>814</v>
      </c>
    </row>
    <row r="45" spans="1:24">
      <c r="A45" s="2" t="s">
        <v>99</v>
      </c>
      <c r="B45" s="1" t="s">
        <v>100</v>
      </c>
      <c r="C45" s="14">
        <v>880.02</v>
      </c>
      <c r="D45" s="14">
        <v>146.66999999999999</v>
      </c>
      <c r="E45" s="14">
        <v>963.1</v>
      </c>
      <c r="F45" s="14">
        <v>1989.79</v>
      </c>
      <c r="G45" s="14">
        <v>0</v>
      </c>
      <c r="H45" s="14">
        <v>0</v>
      </c>
      <c r="I45" s="14">
        <v>0</v>
      </c>
      <c r="J45" s="14">
        <v>182.76</v>
      </c>
      <c r="K45" s="14">
        <v>175.03</v>
      </c>
      <c r="L45" s="14">
        <v>0</v>
      </c>
      <c r="M45" s="14">
        <v>0</v>
      </c>
      <c r="N45" s="14">
        <v>100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457.79</v>
      </c>
      <c r="X45" s="14">
        <v>1532</v>
      </c>
    </row>
    <row r="46" spans="1:24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0</v>
      </c>
      <c r="F46" s="14">
        <v>1026.69</v>
      </c>
      <c r="G46" s="14">
        <v>0</v>
      </c>
      <c r="H46" s="14">
        <v>0</v>
      </c>
      <c r="I46" s="15">
        <v>-18.41</v>
      </c>
      <c r="J46" s="14">
        <v>0</v>
      </c>
      <c r="K46" s="14">
        <v>123.26</v>
      </c>
      <c r="L46" s="14">
        <v>0</v>
      </c>
      <c r="M46" s="14">
        <v>0</v>
      </c>
      <c r="N46" s="14">
        <v>100</v>
      </c>
      <c r="O46" s="14">
        <v>0</v>
      </c>
      <c r="P46" s="15">
        <v>-0.01</v>
      </c>
      <c r="Q46" s="14">
        <v>33.049999999999997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237.89</v>
      </c>
      <c r="X46" s="14">
        <v>788.8</v>
      </c>
    </row>
    <row r="47" spans="1:24">
      <c r="A47" s="2" t="s">
        <v>103</v>
      </c>
      <c r="B47" s="1" t="s">
        <v>104</v>
      </c>
      <c r="C47" s="14">
        <v>880.02</v>
      </c>
      <c r="D47" s="14">
        <v>146.66999999999999</v>
      </c>
      <c r="E47" s="14">
        <v>0</v>
      </c>
      <c r="F47" s="14">
        <v>1026.69</v>
      </c>
      <c r="G47" s="14">
        <v>0</v>
      </c>
      <c r="H47" s="14">
        <v>0</v>
      </c>
      <c r="I47" s="15">
        <v>-18.41</v>
      </c>
      <c r="J47" s="14">
        <v>0</v>
      </c>
      <c r="K47" s="14">
        <v>25.48</v>
      </c>
      <c r="L47" s="14">
        <v>0</v>
      </c>
      <c r="M47" s="14">
        <v>0</v>
      </c>
      <c r="N47" s="14">
        <v>0</v>
      </c>
      <c r="O47" s="14">
        <v>0</v>
      </c>
      <c r="P47" s="14">
        <v>0.02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7.09</v>
      </c>
      <c r="X47" s="14">
        <v>1019.6</v>
      </c>
    </row>
    <row r="48" spans="1:24">
      <c r="A48" s="2" t="s">
        <v>105</v>
      </c>
      <c r="B48" s="1" t="s">
        <v>106</v>
      </c>
      <c r="C48" s="14">
        <v>880.02</v>
      </c>
      <c r="D48" s="14">
        <v>146.66999999999999</v>
      </c>
      <c r="E48" s="14">
        <v>1106.3800000000001</v>
      </c>
      <c r="F48" s="14">
        <v>2133.0700000000002</v>
      </c>
      <c r="G48" s="14">
        <v>0</v>
      </c>
      <c r="H48" s="14">
        <v>0</v>
      </c>
      <c r="I48" s="14">
        <v>0</v>
      </c>
      <c r="J48" s="14">
        <v>208.43</v>
      </c>
      <c r="K48" s="14">
        <v>360.26</v>
      </c>
      <c r="L48" s="14">
        <v>0</v>
      </c>
      <c r="M48" s="14">
        <v>0</v>
      </c>
      <c r="N48" s="14">
        <v>100</v>
      </c>
      <c r="O48" s="14">
        <v>0</v>
      </c>
      <c r="P48" s="15">
        <v>-7.0000000000000007E-2</v>
      </c>
      <c r="Q48" s="14">
        <v>33.049999999999997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701.67</v>
      </c>
      <c r="X48" s="14">
        <v>1431.4</v>
      </c>
    </row>
    <row r="49" spans="1:24">
      <c r="A49" s="2" t="s">
        <v>107</v>
      </c>
      <c r="B49" s="1" t="s">
        <v>108</v>
      </c>
      <c r="C49" s="14">
        <v>880.02</v>
      </c>
      <c r="D49" s="14">
        <v>146.66999999999999</v>
      </c>
      <c r="E49" s="14">
        <v>0</v>
      </c>
      <c r="F49" s="14">
        <v>1026.69</v>
      </c>
      <c r="G49" s="14">
        <v>0</v>
      </c>
      <c r="H49" s="14">
        <v>500</v>
      </c>
      <c r="I49" s="15">
        <v>-18.41</v>
      </c>
      <c r="J49" s="14">
        <v>0</v>
      </c>
      <c r="K49" s="14">
        <v>195.06</v>
      </c>
      <c r="L49" s="14">
        <v>0</v>
      </c>
      <c r="M49" s="14">
        <v>0</v>
      </c>
      <c r="N49" s="14">
        <v>100</v>
      </c>
      <c r="O49" s="14">
        <v>0</v>
      </c>
      <c r="P49" s="15">
        <v>-0.01</v>
      </c>
      <c r="Q49" s="14">
        <v>33.049999999999997</v>
      </c>
      <c r="R49" s="14">
        <v>0</v>
      </c>
      <c r="S49" s="14">
        <v>0</v>
      </c>
      <c r="T49" s="14">
        <v>0</v>
      </c>
      <c r="U49" s="14">
        <v>0</v>
      </c>
      <c r="V49" s="14">
        <v>100</v>
      </c>
      <c r="W49" s="14">
        <v>909.69</v>
      </c>
      <c r="X49" s="14">
        <v>117</v>
      </c>
    </row>
    <row r="50" spans="1:24">
      <c r="A50" s="2" t="s">
        <v>109</v>
      </c>
      <c r="B50" s="1" t="s">
        <v>110</v>
      </c>
      <c r="C50" s="14">
        <v>880.02</v>
      </c>
      <c r="D50" s="14">
        <v>146.66999999999999</v>
      </c>
      <c r="E50" s="14">
        <v>0</v>
      </c>
      <c r="F50" s="14">
        <v>1026.69</v>
      </c>
      <c r="G50" s="14">
        <v>0</v>
      </c>
      <c r="H50" s="14">
        <v>0</v>
      </c>
      <c r="I50" s="15">
        <v>-18.41</v>
      </c>
      <c r="J50" s="14">
        <v>0</v>
      </c>
      <c r="K50" s="14">
        <v>177.79</v>
      </c>
      <c r="L50" s="14">
        <v>0</v>
      </c>
      <c r="M50" s="14">
        <v>257.3</v>
      </c>
      <c r="N50" s="14">
        <v>100</v>
      </c>
      <c r="O50" s="14">
        <v>0</v>
      </c>
      <c r="P50" s="15">
        <v>-0.03</v>
      </c>
      <c r="Q50" s="14">
        <v>26.44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543.09</v>
      </c>
      <c r="X50" s="14">
        <v>483.6</v>
      </c>
    </row>
    <row r="51" spans="1:24">
      <c r="A51" s="2" t="s">
        <v>111</v>
      </c>
      <c r="B51" s="1" t="s">
        <v>112</v>
      </c>
      <c r="C51" s="14">
        <v>880.02</v>
      </c>
      <c r="D51" s="14">
        <v>146.66999999999999</v>
      </c>
      <c r="E51" s="14">
        <v>0</v>
      </c>
      <c r="F51" s="14">
        <v>1026.69</v>
      </c>
      <c r="G51" s="14">
        <v>0</v>
      </c>
      <c r="H51" s="14">
        <v>0</v>
      </c>
      <c r="I51" s="15">
        <v>-18.41</v>
      </c>
      <c r="J51" s="14">
        <v>0</v>
      </c>
      <c r="K51" s="14">
        <v>154.04</v>
      </c>
      <c r="L51" s="14">
        <v>0</v>
      </c>
      <c r="M51" s="14">
        <v>0</v>
      </c>
      <c r="N51" s="14">
        <v>100</v>
      </c>
      <c r="O51" s="14">
        <v>0</v>
      </c>
      <c r="P51" s="14">
        <v>0.01</v>
      </c>
      <c r="Q51" s="14">
        <v>33.049999999999997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268.69</v>
      </c>
      <c r="X51" s="14">
        <v>758</v>
      </c>
    </row>
    <row r="52" spans="1:24">
      <c r="A52" s="2" t="s">
        <v>113</v>
      </c>
      <c r="B52" s="1" t="s">
        <v>114</v>
      </c>
      <c r="C52" s="14">
        <v>880.02</v>
      </c>
      <c r="D52" s="14">
        <v>146.66999999999999</v>
      </c>
      <c r="E52" s="14">
        <v>0</v>
      </c>
      <c r="F52" s="14">
        <v>1026.69</v>
      </c>
      <c r="G52" s="14">
        <v>0</v>
      </c>
      <c r="H52" s="14">
        <v>0</v>
      </c>
      <c r="I52" s="15">
        <v>-18.41</v>
      </c>
      <c r="J52" s="14">
        <v>0</v>
      </c>
      <c r="K52" s="14">
        <v>86.23</v>
      </c>
      <c r="L52" s="14">
        <v>0</v>
      </c>
      <c r="M52" s="14">
        <v>0</v>
      </c>
      <c r="N52" s="14">
        <v>100</v>
      </c>
      <c r="O52" s="14">
        <v>0</v>
      </c>
      <c r="P52" s="14">
        <v>7.0000000000000007E-2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167.89</v>
      </c>
      <c r="X52" s="14">
        <v>858.8</v>
      </c>
    </row>
    <row r="53" spans="1:24">
      <c r="A53" s="2" t="s">
        <v>115</v>
      </c>
      <c r="B53" s="1" t="s">
        <v>116</v>
      </c>
      <c r="C53" s="14">
        <v>880.02</v>
      </c>
      <c r="D53" s="14">
        <v>146.66999999999999</v>
      </c>
      <c r="E53" s="14">
        <v>0</v>
      </c>
      <c r="F53" s="14">
        <v>1026.69</v>
      </c>
      <c r="G53" s="14">
        <v>0</v>
      </c>
      <c r="H53" s="14">
        <v>0</v>
      </c>
      <c r="I53" s="15">
        <v>-18.41</v>
      </c>
      <c r="J53" s="14">
        <v>0</v>
      </c>
      <c r="K53" s="14">
        <v>50.18</v>
      </c>
      <c r="L53" s="14">
        <v>0</v>
      </c>
      <c r="M53" s="14">
        <v>0</v>
      </c>
      <c r="N53" s="14">
        <v>100</v>
      </c>
      <c r="O53" s="14">
        <v>0</v>
      </c>
      <c r="P53" s="14">
        <v>0.12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131.88999999999999</v>
      </c>
      <c r="X53" s="14">
        <v>894.8</v>
      </c>
    </row>
    <row r="54" spans="1:24">
      <c r="A54" s="2" t="s">
        <v>117</v>
      </c>
      <c r="B54" s="1" t="s">
        <v>118</v>
      </c>
      <c r="C54" s="14">
        <v>1602</v>
      </c>
      <c r="D54" s="14">
        <v>267</v>
      </c>
      <c r="E54" s="14">
        <v>0</v>
      </c>
      <c r="F54" s="14">
        <v>1869</v>
      </c>
      <c r="G54" s="14">
        <v>0</v>
      </c>
      <c r="H54" s="14">
        <v>0</v>
      </c>
      <c r="I54" s="14">
        <v>0</v>
      </c>
      <c r="J54" s="14">
        <v>163.25</v>
      </c>
      <c r="K54" s="14">
        <v>50.64</v>
      </c>
      <c r="L54" s="14">
        <v>0</v>
      </c>
      <c r="M54" s="14">
        <v>0</v>
      </c>
      <c r="N54" s="14">
        <v>0</v>
      </c>
      <c r="O54" s="14">
        <v>0</v>
      </c>
      <c r="P54" s="14">
        <v>0.11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214</v>
      </c>
      <c r="X54" s="14">
        <v>1655</v>
      </c>
    </row>
    <row r="55" spans="1:24">
      <c r="A55" s="2" t="s">
        <v>119</v>
      </c>
      <c r="B55" s="1" t="s">
        <v>120</v>
      </c>
      <c r="C55" s="14">
        <v>880.02</v>
      </c>
      <c r="D55" s="14">
        <v>146.66999999999999</v>
      </c>
      <c r="E55" s="14">
        <v>0</v>
      </c>
      <c r="F55" s="14">
        <v>1026.69</v>
      </c>
      <c r="G55" s="14">
        <v>0</v>
      </c>
      <c r="H55" s="14">
        <v>0</v>
      </c>
      <c r="I55" s="15">
        <v>-18.41</v>
      </c>
      <c r="J55" s="14">
        <v>0</v>
      </c>
      <c r="K55" s="14">
        <v>75.88</v>
      </c>
      <c r="L55" s="14">
        <v>0</v>
      </c>
      <c r="M55" s="14">
        <v>0</v>
      </c>
      <c r="N55" s="14">
        <v>100</v>
      </c>
      <c r="O55" s="14">
        <v>0</v>
      </c>
      <c r="P55" s="15">
        <v>-0.03</v>
      </c>
      <c r="Q55" s="14">
        <v>33.049999999999997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190.49</v>
      </c>
      <c r="X55" s="14">
        <v>836.2</v>
      </c>
    </row>
    <row r="56" spans="1:24">
      <c r="A56" s="2" t="s">
        <v>121</v>
      </c>
      <c r="B56" s="1" t="s">
        <v>122</v>
      </c>
      <c r="C56" s="14">
        <v>999.66</v>
      </c>
      <c r="D56" s="14">
        <v>166.61</v>
      </c>
      <c r="E56" s="14">
        <v>1148.99</v>
      </c>
      <c r="F56" s="14">
        <v>2315.2600000000002</v>
      </c>
      <c r="G56" s="14">
        <v>0</v>
      </c>
      <c r="H56" s="14">
        <v>0</v>
      </c>
      <c r="I56" s="14">
        <v>0</v>
      </c>
      <c r="J56" s="14">
        <v>241.08</v>
      </c>
      <c r="K56" s="14">
        <v>86.8</v>
      </c>
      <c r="L56" s="14">
        <v>0</v>
      </c>
      <c r="M56" s="14">
        <v>0</v>
      </c>
      <c r="N56" s="14">
        <v>100</v>
      </c>
      <c r="O56" s="14">
        <v>0</v>
      </c>
      <c r="P56" s="15">
        <v>-0.02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427.86</v>
      </c>
      <c r="X56" s="14">
        <v>1887.4</v>
      </c>
    </row>
    <row r="57" spans="1:24">
      <c r="A57" s="2" t="s">
        <v>123</v>
      </c>
      <c r="B57" s="1" t="s">
        <v>124</v>
      </c>
      <c r="C57" s="14">
        <v>879.42</v>
      </c>
      <c r="D57" s="14">
        <v>146.57</v>
      </c>
      <c r="E57" s="14">
        <v>0</v>
      </c>
      <c r="F57" s="14">
        <v>1025.99</v>
      </c>
      <c r="G57" s="14">
        <v>0</v>
      </c>
      <c r="H57" s="14">
        <v>0</v>
      </c>
      <c r="I57" s="15">
        <v>-18.489999999999998</v>
      </c>
      <c r="J57" s="14">
        <v>0</v>
      </c>
      <c r="K57" s="14">
        <v>154.31</v>
      </c>
      <c r="L57" s="14">
        <v>0</v>
      </c>
      <c r="M57" s="14">
        <v>0</v>
      </c>
      <c r="N57" s="14">
        <v>0</v>
      </c>
      <c r="O57" s="14">
        <v>0</v>
      </c>
      <c r="P57" s="15">
        <v>-0.03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135.79</v>
      </c>
      <c r="X57" s="14">
        <v>890.2</v>
      </c>
    </row>
    <row r="58" spans="1:24">
      <c r="A58" s="2" t="s">
        <v>125</v>
      </c>
      <c r="B58" s="1" t="s">
        <v>126</v>
      </c>
      <c r="C58" s="14">
        <v>880.02</v>
      </c>
      <c r="D58" s="14">
        <v>146.66999999999999</v>
      </c>
      <c r="E58" s="14">
        <v>0</v>
      </c>
      <c r="F58" s="14">
        <v>1026.69</v>
      </c>
      <c r="G58" s="14">
        <v>0</v>
      </c>
      <c r="H58" s="14">
        <v>0</v>
      </c>
      <c r="I58" s="15">
        <v>-18.41</v>
      </c>
      <c r="J58" s="14">
        <v>0</v>
      </c>
      <c r="K58" s="14">
        <v>133.34</v>
      </c>
      <c r="L58" s="14">
        <v>0</v>
      </c>
      <c r="M58" s="14">
        <v>0</v>
      </c>
      <c r="N58" s="14">
        <v>100</v>
      </c>
      <c r="O58" s="14">
        <v>0</v>
      </c>
      <c r="P58" s="15">
        <v>-0.04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214.89</v>
      </c>
      <c r="X58" s="14">
        <v>811.8</v>
      </c>
    </row>
    <row r="59" spans="1:24">
      <c r="A59" s="2" t="s">
        <v>127</v>
      </c>
      <c r="B59" s="1" t="s">
        <v>128</v>
      </c>
      <c r="C59" s="14">
        <v>880.02</v>
      </c>
      <c r="D59" s="14">
        <v>146.66999999999999</v>
      </c>
      <c r="E59" s="14">
        <v>0</v>
      </c>
      <c r="F59" s="14">
        <v>1026.69</v>
      </c>
      <c r="G59" s="14">
        <v>0</v>
      </c>
      <c r="H59" s="14">
        <v>0</v>
      </c>
      <c r="I59" s="15">
        <v>-18.41</v>
      </c>
      <c r="J59" s="14">
        <v>0</v>
      </c>
      <c r="K59" s="14">
        <v>92.89</v>
      </c>
      <c r="L59" s="14">
        <v>0</v>
      </c>
      <c r="M59" s="14">
        <v>0</v>
      </c>
      <c r="N59" s="14">
        <v>100</v>
      </c>
      <c r="O59" s="14">
        <v>0</v>
      </c>
      <c r="P59" s="15">
        <v>-0.04</v>
      </c>
      <c r="Q59" s="14">
        <v>33.049999999999997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207.49</v>
      </c>
      <c r="X59" s="14">
        <v>819.2</v>
      </c>
    </row>
    <row r="60" spans="1:24">
      <c r="A60" s="2" t="s">
        <v>129</v>
      </c>
      <c r="B60" s="1" t="s">
        <v>130</v>
      </c>
      <c r="C60" s="14">
        <v>880.02</v>
      </c>
      <c r="D60" s="14">
        <v>146.66999999999999</v>
      </c>
      <c r="E60" s="14">
        <v>0</v>
      </c>
      <c r="F60" s="14">
        <v>1026.69</v>
      </c>
      <c r="G60" s="14">
        <v>300</v>
      </c>
      <c r="H60" s="14">
        <v>0</v>
      </c>
      <c r="I60" s="15">
        <v>-18.41</v>
      </c>
      <c r="J60" s="14">
        <v>0</v>
      </c>
      <c r="K60" s="14">
        <v>25.48</v>
      </c>
      <c r="L60" s="14">
        <v>0</v>
      </c>
      <c r="M60" s="14">
        <v>0</v>
      </c>
      <c r="N60" s="14">
        <v>100</v>
      </c>
      <c r="O60" s="14">
        <v>0</v>
      </c>
      <c r="P60" s="15">
        <v>-0.03</v>
      </c>
      <c r="Q60" s="14">
        <v>54.05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461.09</v>
      </c>
      <c r="X60" s="14">
        <v>565.6</v>
      </c>
    </row>
    <row r="61" spans="1:24">
      <c r="A61" s="2" t="s">
        <v>131</v>
      </c>
      <c r="B61" s="1" t="s">
        <v>132</v>
      </c>
      <c r="C61" s="14">
        <v>1602</v>
      </c>
      <c r="D61" s="14">
        <v>267</v>
      </c>
      <c r="E61" s="14">
        <v>0</v>
      </c>
      <c r="F61" s="14">
        <v>1869</v>
      </c>
      <c r="G61" s="14">
        <v>0</v>
      </c>
      <c r="H61" s="14">
        <v>0</v>
      </c>
      <c r="I61" s="14">
        <v>0</v>
      </c>
      <c r="J61" s="14">
        <v>163.25</v>
      </c>
      <c r="K61" s="14">
        <v>54.63</v>
      </c>
      <c r="L61" s="14">
        <v>0</v>
      </c>
      <c r="M61" s="14">
        <v>0</v>
      </c>
      <c r="N61" s="14">
        <v>0</v>
      </c>
      <c r="O61" s="14">
        <v>0</v>
      </c>
      <c r="P61" s="15">
        <v>-0.08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217.8</v>
      </c>
      <c r="X61" s="14">
        <v>1651.2</v>
      </c>
    </row>
    <row r="62" spans="1:24">
      <c r="A62" s="2" t="s">
        <v>133</v>
      </c>
      <c r="B62" s="1" t="s">
        <v>134</v>
      </c>
      <c r="C62" s="14">
        <v>999.66</v>
      </c>
      <c r="D62" s="14">
        <v>166.61</v>
      </c>
      <c r="E62" s="14">
        <v>460.07</v>
      </c>
      <c r="F62" s="14">
        <v>1626.34</v>
      </c>
      <c r="G62" s="14">
        <v>0</v>
      </c>
      <c r="H62" s="14">
        <v>0</v>
      </c>
      <c r="I62" s="14">
        <v>0</v>
      </c>
      <c r="J62" s="14">
        <v>70.010000000000005</v>
      </c>
      <c r="K62" s="14">
        <v>58.95</v>
      </c>
      <c r="L62" s="14">
        <v>0</v>
      </c>
      <c r="M62" s="14">
        <v>0</v>
      </c>
      <c r="N62" s="14">
        <v>100</v>
      </c>
      <c r="O62" s="14">
        <v>0</v>
      </c>
      <c r="P62" s="14">
        <v>0.18</v>
      </c>
      <c r="Q62" s="14">
        <v>0</v>
      </c>
      <c r="R62" s="14">
        <v>0</v>
      </c>
      <c r="S62" s="14">
        <v>300</v>
      </c>
      <c r="T62" s="14">
        <v>0</v>
      </c>
      <c r="U62" s="14">
        <v>0</v>
      </c>
      <c r="V62" s="14">
        <v>0</v>
      </c>
      <c r="W62" s="14">
        <v>529.14</v>
      </c>
      <c r="X62" s="14">
        <v>1097.2</v>
      </c>
    </row>
    <row r="63" spans="1:24">
      <c r="A63" s="2" t="s">
        <v>135</v>
      </c>
      <c r="B63" s="1" t="s">
        <v>136</v>
      </c>
      <c r="C63" s="14">
        <v>999.66</v>
      </c>
      <c r="D63" s="14">
        <v>166.61</v>
      </c>
      <c r="E63" s="14">
        <v>2746.53</v>
      </c>
      <c r="F63" s="14">
        <v>3912.8</v>
      </c>
      <c r="G63" s="14">
        <v>0</v>
      </c>
      <c r="H63" s="14">
        <v>0</v>
      </c>
      <c r="I63" s="14">
        <v>0</v>
      </c>
      <c r="J63" s="14">
        <v>580.38</v>
      </c>
      <c r="K63" s="14">
        <v>74.680000000000007</v>
      </c>
      <c r="L63" s="14">
        <v>0</v>
      </c>
      <c r="M63" s="14">
        <v>0</v>
      </c>
      <c r="N63" s="14">
        <v>100</v>
      </c>
      <c r="O63" s="14">
        <v>0</v>
      </c>
      <c r="P63" s="15">
        <v>-0.06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755</v>
      </c>
      <c r="X63" s="14">
        <v>3157.8</v>
      </c>
    </row>
    <row r="64" spans="1:24">
      <c r="A64" s="2" t="s">
        <v>137</v>
      </c>
      <c r="B64" s="1" t="s">
        <v>138</v>
      </c>
      <c r="C64" s="14">
        <v>880.02</v>
      </c>
      <c r="D64" s="14">
        <v>146.66999999999999</v>
      </c>
      <c r="E64" s="14">
        <v>4247.09</v>
      </c>
      <c r="F64" s="14">
        <v>5273.78</v>
      </c>
      <c r="G64" s="14">
        <v>0</v>
      </c>
      <c r="H64" s="14">
        <v>0</v>
      </c>
      <c r="I64" s="14">
        <v>0</v>
      </c>
      <c r="J64" s="14">
        <v>881.7</v>
      </c>
      <c r="K64" s="14">
        <v>114.67</v>
      </c>
      <c r="L64" s="14">
        <v>0</v>
      </c>
      <c r="M64" s="14">
        <v>0</v>
      </c>
      <c r="N64" s="14">
        <v>100</v>
      </c>
      <c r="O64" s="14">
        <v>0</v>
      </c>
      <c r="P64" s="15">
        <v>-0.04</v>
      </c>
      <c r="Q64" s="14">
        <v>40.049999999999997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1136.3800000000001</v>
      </c>
      <c r="X64" s="14">
        <v>4137.3999999999996</v>
      </c>
    </row>
    <row r="65" spans="1:24">
      <c r="A65" s="2" t="s">
        <v>139</v>
      </c>
      <c r="B65" s="1" t="s">
        <v>140</v>
      </c>
      <c r="C65" s="14">
        <v>1285.74</v>
      </c>
      <c r="D65" s="14">
        <v>214.29</v>
      </c>
      <c r="E65" s="14">
        <v>0</v>
      </c>
      <c r="F65" s="14">
        <v>1500.03</v>
      </c>
      <c r="G65" s="14">
        <v>0</v>
      </c>
      <c r="H65" s="14">
        <v>0</v>
      </c>
      <c r="I65" s="14">
        <v>0</v>
      </c>
      <c r="J65" s="14">
        <v>56.27</v>
      </c>
      <c r="K65" s="14">
        <v>61.91</v>
      </c>
      <c r="L65" s="14">
        <v>0</v>
      </c>
      <c r="M65" s="14">
        <v>0</v>
      </c>
      <c r="N65" s="14">
        <v>100</v>
      </c>
      <c r="O65" s="14">
        <v>0</v>
      </c>
      <c r="P65" s="14">
        <v>0</v>
      </c>
      <c r="Q65" s="14">
        <v>54.05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272.23</v>
      </c>
      <c r="X65" s="14">
        <v>1227.8</v>
      </c>
    </row>
    <row r="66" spans="1:24">
      <c r="A66" s="2" t="s">
        <v>141</v>
      </c>
      <c r="B66" s="1" t="s">
        <v>142</v>
      </c>
      <c r="C66" s="14">
        <v>1602</v>
      </c>
      <c r="D66" s="14">
        <v>267</v>
      </c>
      <c r="E66" s="14">
        <v>800</v>
      </c>
      <c r="F66" s="14">
        <v>2669</v>
      </c>
      <c r="G66" s="14">
        <v>297.95</v>
      </c>
      <c r="H66" s="14">
        <v>0</v>
      </c>
      <c r="I66" s="14">
        <v>0</v>
      </c>
      <c r="J66" s="14">
        <v>314.70999999999998</v>
      </c>
      <c r="K66" s="14">
        <v>52.35</v>
      </c>
      <c r="L66" s="14">
        <v>0</v>
      </c>
      <c r="M66" s="14">
        <v>0</v>
      </c>
      <c r="N66" s="14">
        <v>0</v>
      </c>
      <c r="O66" s="14">
        <v>0</v>
      </c>
      <c r="P66" s="15">
        <v>-0.01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665</v>
      </c>
      <c r="X66" s="14">
        <v>2004</v>
      </c>
    </row>
    <row r="67" spans="1:24">
      <c r="A67" s="2" t="s">
        <v>143</v>
      </c>
      <c r="B67" s="1" t="s">
        <v>144</v>
      </c>
      <c r="C67" s="14">
        <v>880.02</v>
      </c>
      <c r="D67" s="14">
        <v>146.66999999999999</v>
      </c>
      <c r="E67" s="14">
        <v>0</v>
      </c>
      <c r="F67" s="14">
        <v>1026.69</v>
      </c>
      <c r="G67" s="14">
        <v>0</v>
      </c>
      <c r="H67" s="14">
        <v>0</v>
      </c>
      <c r="I67" s="15">
        <v>-18.41</v>
      </c>
      <c r="J67" s="14">
        <v>0</v>
      </c>
      <c r="K67" s="14">
        <v>170.23</v>
      </c>
      <c r="L67" s="14">
        <v>0</v>
      </c>
      <c r="M67" s="14">
        <v>0</v>
      </c>
      <c r="N67" s="14">
        <v>100</v>
      </c>
      <c r="O67" s="14">
        <v>0</v>
      </c>
      <c r="P67" s="15">
        <v>-0.18</v>
      </c>
      <c r="Q67" s="14">
        <v>33.049999999999997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284.69</v>
      </c>
      <c r="X67" s="14">
        <v>742</v>
      </c>
    </row>
    <row r="68" spans="1:24">
      <c r="A68" s="2" t="s">
        <v>145</v>
      </c>
      <c r="B68" s="1" t="s">
        <v>146</v>
      </c>
      <c r="C68" s="14">
        <v>733.35</v>
      </c>
      <c r="D68" s="14">
        <v>122.22</v>
      </c>
      <c r="E68" s="14">
        <v>0</v>
      </c>
      <c r="F68" s="14">
        <v>855.57</v>
      </c>
      <c r="G68" s="14">
        <v>435.75</v>
      </c>
      <c r="H68" s="14">
        <v>0</v>
      </c>
      <c r="I68" s="15">
        <v>-38.43</v>
      </c>
      <c r="J68" s="14">
        <v>0</v>
      </c>
      <c r="K68" s="14">
        <v>148.72</v>
      </c>
      <c r="L68" s="14">
        <v>0</v>
      </c>
      <c r="M68" s="14">
        <v>0</v>
      </c>
      <c r="N68" s="14">
        <v>100</v>
      </c>
      <c r="O68" s="14">
        <v>0</v>
      </c>
      <c r="P68" s="15">
        <v>-0.12</v>
      </c>
      <c r="Q68" s="14">
        <v>33.049999999999997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678.97</v>
      </c>
      <c r="X68" s="14">
        <v>176.6</v>
      </c>
    </row>
    <row r="69" spans="1:24">
      <c r="A69" s="2" t="s">
        <v>147</v>
      </c>
      <c r="B69" s="1" t="s">
        <v>148</v>
      </c>
      <c r="C69" s="14">
        <v>4000.02</v>
      </c>
      <c r="D69" s="14">
        <v>666.67</v>
      </c>
      <c r="E69" s="14">
        <v>537.89</v>
      </c>
      <c r="F69" s="14">
        <v>5204.58</v>
      </c>
      <c r="G69" s="14">
        <v>0</v>
      </c>
      <c r="H69" s="14">
        <v>0</v>
      </c>
      <c r="I69" s="14">
        <v>0</v>
      </c>
      <c r="J69" s="14">
        <v>865.42</v>
      </c>
      <c r="K69" s="14">
        <v>289.88</v>
      </c>
      <c r="L69" s="14">
        <v>0</v>
      </c>
      <c r="M69" s="14">
        <v>0</v>
      </c>
      <c r="N69" s="14">
        <v>100</v>
      </c>
      <c r="O69" s="14">
        <v>0</v>
      </c>
      <c r="P69" s="15">
        <v>-0.06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497.54</v>
      </c>
      <c r="W69" s="14">
        <v>1752.78</v>
      </c>
      <c r="X69" s="14">
        <v>3451.8</v>
      </c>
    </row>
    <row r="70" spans="1:24">
      <c r="A70" s="2" t="s">
        <v>149</v>
      </c>
      <c r="B70" s="1" t="s">
        <v>150</v>
      </c>
      <c r="C70" s="14">
        <v>880.02</v>
      </c>
      <c r="D70" s="14">
        <v>146.66999999999999</v>
      </c>
      <c r="E70" s="14">
        <v>0</v>
      </c>
      <c r="F70" s="14">
        <v>1026.69</v>
      </c>
      <c r="G70" s="14">
        <v>0</v>
      </c>
      <c r="H70" s="14">
        <v>196</v>
      </c>
      <c r="I70" s="15">
        <v>-18.41</v>
      </c>
      <c r="J70" s="14">
        <v>0</v>
      </c>
      <c r="K70" s="14">
        <v>187.34</v>
      </c>
      <c r="L70" s="14">
        <v>0</v>
      </c>
      <c r="M70" s="14">
        <v>205</v>
      </c>
      <c r="N70" s="14">
        <v>0</v>
      </c>
      <c r="O70" s="14">
        <v>0</v>
      </c>
      <c r="P70" s="14">
        <v>0.11</v>
      </c>
      <c r="Q70" s="14">
        <v>33.049999999999997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603.09</v>
      </c>
      <c r="X70" s="14">
        <v>423.6</v>
      </c>
    </row>
    <row r="71" spans="1:24">
      <c r="A71" s="2" t="s">
        <v>151</v>
      </c>
      <c r="B71" s="1" t="s">
        <v>152</v>
      </c>
      <c r="C71" s="14">
        <v>1099.98</v>
      </c>
      <c r="D71" s="14">
        <v>183.33</v>
      </c>
      <c r="E71" s="14">
        <v>0</v>
      </c>
      <c r="F71" s="14">
        <v>1283.31</v>
      </c>
      <c r="G71" s="14">
        <v>0</v>
      </c>
      <c r="H71" s="14">
        <v>0</v>
      </c>
      <c r="I71" s="14">
        <v>0</v>
      </c>
      <c r="J71" s="14">
        <v>23.23</v>
      </c>
      <c r="K71" s="14">
        <v>31.85</v>
      </c>
      <c r="L71" s="14">
        <v>0</v>
      </c>
      <c r="M71" s="14">
        <v>0</v>
      </c>
      <c r="N71" s="14">
        <v>100</v>
      </c>
      <c r="O71" s="14">
        <v>0</v>
      </c>
      <c r="P71" s="14">
        <v>0.03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155.11000000000001</v>
      </c>
      <c r="X71" s="14">
        <v>1128.2</v>
      </c>
    </row>
    <row r="72" spans="1:24">
      <c r="A72" s="2" t="s">
        <v>153</v>
      </c>
      <c r="B72" s="1" t="s">
        <v>154</v>
      </c>
      <c r="C72" s="14">
        <v>799.98</v>
      </c>
      <c r="D72" s="14">
        <v>133.33000000000001</v>
      </c>
      <c r="E72" s="14">
        <v>1050</v>
      </c>
      <c r="F72" s="14">
        <v>1983.31</v>
      </c>
      <c r="G72" s="14">
        <v>0</v>
      </c>
      <c r="H72" s="14">
        <v>0</v>
      </c>
      <c r="I72" s="14">
        <v>0</v>
      </c>
      <c r="J72" s="14">
        <v>181.59</v>
      </c>
      <c r="K72" s="14">
        <v>56.68</v>
      </c>
      <c r="L72" s="14">
        <v>0</v>
      </c>
      <c r="M72" s="14">
        <v>0</v>
      </c>
      <c r="N72" s="14">
        <v>100</v>
      </c>
      <c r="O72" s="14">
        <v>0</v>
      </c>
      <c r="P72" s="14">
        <v>0.04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338.31</v>
      </c>
      <c r="X72" s="14">
        <v>1645</v>
      </c>
    </row>
    <row r="73" spans="1:24">
      <c r="A73" s="2" t="s">
        <v>155</v>
      </c>
      <c r="B73" s="1" t="s">
        <v>156</v>
      </c>
      <c r="C73" s="14">
        <v>999.66</v>
      </c>
      <c r="D73" s="14">
        <v>166.61</v>
      </c>
      <c r="E73" s="14">
        <v>1963.47</v>
      </c>
      <c r="F73" s="14">
        <v>3129.74</v>
      </c>
      <c r="G73" s="14">
        <v>0</v>
      </c>
      <c r="H73" s="14">
        <v>0</v>
      </c>
      <c r="I73" s="14">
        <v>0</v>
      </c>
      <c r="J73" s="14">
        <v>413.12</v>
      </c>
      <c r="K73" s="14">
        <v>73.88</v>
      </c>
      <c r="L73" s="14">
        <v>0</v>
      </c>
      <c r="M73" s="14">
        <v>0</v>
      </c>
      <c r="N73" s="14">
        <v>100</v>
      </c>
      <c r="O73" s="14">
        <v>0</v>
      </c>
      <c r="P73" s="14">
        <v>0.14000000000000001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587.14</v>
      </c>
      <c r="X73" s="14">
        <v>2542.6</v>
      </c>
    </row>
    <row r="74" spans="1:24">
      <c r="A74" s="2" t="s">
        <v>157</v>
      </c>
      <c r="B74" s="1" t="s">
        <v>158</v>
      </c>
      <c r="C74" s="14">
        <v>880.02</v>
      </c>
      <c r="D74" s="14">
        <v>146.66999999999999</v>
      </c>
      <c r="E74" s="14">
        <v>4200.6899999999996</v>
      </c>
      <c r="F74" s="14">
        <v>5227.38</v>
      </c>
      <c r="G74" s="14">
        <v>0</v>
      </c>
      <c r="H74" s="14">
        <v>0</v>
      </c>
      <c r="I74" s="14">
        <v>0</v>
      </c>
      <c r="J74" s="14">
        <v>870.79</v>
      </c>
      <c r="K74" s="14">
        <v>114.04</v>
      </c>
      <c r="L74" s="14">
        <v>0</v>
      </c>
      <c r="M74" s="14">
        <v>0</v>
      </c>
      <c r="N74" s="14">
        <v>100</v>
      </c>
      <c r="O74" s="14">
        <v>0</v>
      </c>
      <c r="P74" s="14">
        <v>0.15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1084.98</v>
      </c>
      <c r="X74" s="14">
        <v>4142.3999999999996</v>
      </c>
    </row>
    <row r="75" spans="1:24" s="7" customFormat="1">
      <c r="A75" s="17" t="s">
        <v>159</v>
      </c>
      <c r="C75" s="7" t="s">
        <v>160</v>
      </c>
      <c r="D75" s="7" t="s">
        <v>160</v>
      </c>
      <c r="E75" s="7" t="s">
        <v>160</v>
      </c>
      <c r="F75" s="7" t="s">
        <v>160</v>
      </c>
      <c r="G75" s="7" t="s">
        <v>160</v>
      </c>
      <c r="H75" s="7" t="s">
        <v>160</v>
      </c>
      <c r="I75" s="7" t="s">
        <v>160</v>
      </c>
      <c r="J75" s="7" t="s">
        <v>160</v>
      </c>
      <c r="K75" s="7" t="s">
        <v>160</v>
      </c>
      <c r="L75" s="7" t="s">
        <v>160</v>
      </c>
      <c r="M75" s="7" t="s">
        <v>160</v>
      </c>
      <c r="N75" s="7" t="s">
        <v>160</v>
      </c>
      <c r="O75" s="7" t="s">
        <v>160</v>
      </c>
      <c r="P75" s="7" t="s">
        <v>160</v>
      </c>
      <c r="Q75" s="7" t="s">
        <v>160</v>
      </c>
      <c r="R75" s="7" t="s">
        <v>160</v>
      </c>
      <c r="S75" s="7" t="s">
        <v>160</v>
      </c>
      <c r="T75" s="7" t="s">
        <v>160</v>
      </c>
      <c r="U75" s="7" t="s">
        <v>160</v>
      </c>
      <c r="V75" s="7" t="s">
        <v>160</v>
      </c>
      <c r="W75" s="7" t="s">
        <v>160</v>
      </c>
      <c r="X75" s="7" t="s">
        <v>160</v>
      </c>
    </row>
    <row r="76" spans="1:24">
      <c r="C76" s="19">
        <v>77859.81</v>
      </c>
      <c r="D76" s="19">
        <v>13121.07</v>
      </c>
      <c r="E76" s="19">
        <v>45476.31</v>
      </c>
      <c r="F76" s="19">
        <v>136457.19</v>
      </c>
      <c r="G76" s="19">
        <v>3551.81</v>
      </c>
      <c r="H76" s="19">
        <v>3295.74</v>
      </c>
      <c r="I76" s="20">
        <v>-574.32000000000005</v>
      </c>
      <c r="J76" s="19">
        <v>14385.7</v>
      </c>
      <c r="K76" s="19">
        <v>7397.41</v>
      </c>
      <c r="L76" s="19">
        <v>0</v>
      </c>
      <c r="M76" s="19">
        <v>462.3</v>
      </c>
      <c r="N76" s="19">
        <v>4900</v>
      </c>
      <c r="O76" s="19">
        <v>0</v>
      </c>
      <c r="P76" s="19">
        <v>0.28000000000000003</v>
      </c>
      <c r="Q76" s="19">
        <v>979.47</v>
      </c>
      <c r="R76" s="19">
        <v>495.29</v>
      </c>
      <c r="S76" s="19">
        <v>300</v>
      </c>
      <c r="T76" s="19">
        <v>0</v>
      </c>
      <c r="U76" s="19">
        <v>1300</v>
      </c>
      <c r="V76" s="19">
        <v>2165.91</v>
      </c>
      <c r="W76" s="19">
        <v>38659.589999999997</v>
      </c>
      <c r="X76" s="19">
        <v>97797.6</v>
      </c>
    </row>
    <row r="78" spans="1:24">
      <c r="A78" s="12" t="s">
        <v>161</v>
      </c>
    </row>
    <row r="79" spans="1:24">
      <c r="A79" s="2" t="s">
        <v>162</v>
      </c>
      <c r="B79" s="1" t="s">
        <v>163</v>
      </c>
      <c r="C79" s="14">
        <v>572.46</v>
      </c>
      <c r="D79" s="14">
        <v>95.41</v>
      </c>
      <c r="E79" s="14">
        <v>568.1</v>
      </c>
      <c r="F79" s="14">
        <v>1235.97</v>
      </c>
      <c r="G79" s="14">
        <v>0</v>
      </c>
      <c r="H79" s="14">
        <v>0</v>
      </c>
      <c r="I79" s="14">
        <v>0</v>
      </c>
      <c r="J79" s="14">
        <v>18.079999999999998</v>
      </c>
      <c r="K79" s="14">
        <v>56.2</v>
      </c>
      <c r="L79" s="14">
        <v>12.36</v>
      </c>
      <c r="M79" s="14">
        <v>0</v>
      </c>
      <c r="N79" s="14">
        <v>100</v>
      </c>
      <c r="O79" s="14">
        <v>60.56</v>
      </c>
      <c r="P79" s="15">
        <v>-0.03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247.17</v>
      </c>
      <c r="X79" s="14">
        <v>988.8</v>
      </c>
    </row>
    <row r="80" spans="1:24">
      <c r="A80" s="2" t="s">
        <v>164</v>
      </c>
      <c r="B80" s="1" t="s">
        <v>165</v>
      </c>
      <c r="C80" s="14">
        <v>537.54</v>
      </c>
      <c r="D80" s="14">
        <v>89.59</v>
      </c>
      <c r="E80" s="14">
        <v>2759.68</v>
      </c>
      <c r="F80" s="14">
        <v>3386.81</v>
      </c>
      <c r="G80" s="14">
        <v>0</v>
      </c>
      <c r="H80" s="14">
        <v>0</v>
      </c>
      <c r="I80" s="14">
        <v>0</v>
      </c>
      <c r="J80" s="14">
        <v>468.03</v>
      </c>
      <c r="K80" s="14">
        <v>148.31</v>
      </c>
      <c r="L80" s="14">
        <v>33.869999999999997</v>
      </c>
      <c r="M80" s="14">
        <v>0</v>
      </c>
      <c r="N80" s="14">
        <v>100</v>
      </c>
      <c r="O80" s="14">
        <v>165.95</v>
      </c>
      <c r="P80" s="14">
        <v>0.05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916.21</v>
      </c>
      <c r="X80" s="14">
        <v>2470.6</v>
      </c>
    </row>
    <row r="81" spans="1:24">
      <c r="A81" s="2" t="s">
        <v>166</v>
      </c>
      <c r="B81" s="1" t="s">
        <v>167</v>
      </c>
      <c r="C81" s="14">
        <v>633.41999999999996</v>
      </c>
      <c r="D81" s="14">
        <v>105.57</v>
      </c>
      <c r="E81" s="14">
        <v>1265.81</v>
      </c>
      <c r="F81" s="14">
        <v>2004.8</v>
      </c>
      <c r="G81" s="14">
        <v>0</v>
      </c>
      <c r="H81" s="14">
        <v>0</v>
      </c>
      <c r="I81" s="14">
        <v>0</v>
      </c>
      <c r="J81" s="14">
        <v>185.45</v>
      </c>
      <c r="K81" s="14">
        <v>76.900000000000006</v>
      </c>
      <c r="L81" s="14">
        <v>0</v>
      </c>
      <c r="M81" s="14">
        <v>0</v>
      </c>
      <c r="N81" s="14">
        <v>0</v>
      </c>
      <c r="O81" s="14">
        <v>0</v>
      </c>
      <c r="P81" s="14">
        <v>0.05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262.39999999999998</v>
      </c>
      <c r="X81" s="14">
        <v>1742.4</v>
      </c>
    </row>
    <row r="82" spans="1:24">
      <c r="A82" s="2" t="s">
        <v>168</v>
      </c>
      <c r="B82" s="1" t="s">
        <v>169</v>
      </c>
      <c r="C82" s="14">
        <v>537.54</v>
      </c>
      <c r="D82" s="14">
        <v>89.59</v>
      </c>
      <c r="E82" s="14">
        <v>1740.91</v>
      </c>
      <c r="F82" s="14">
        <v>2368.04</v>
      </c>
      <c r="G82" s="14">
        <v>0</v>
      </c>
      <c r="H82" s="14">
        <v>0</v>
      </c>
      <c r="I82" s="14">
        <v>0</v>
      </c>
      <c r="J82" s="14">
        <v>250.54</v>
      </c>
      <c r="K82" s="14">
        <v>74.25</v>
      </c>
      <c r="L82" s="14">
        <v>23.68</v>
      </c>
      <c r="M82" s="14">
        <v>0</v>
      </c>
      <c r="N82" s="14">
        <v>100</v>
      </c>
      <c r="O82" s="14">
        <v>116.03</v>
      </c>
      <c r="P82" s="14">
        <v>0.14000000000000001</v>
      </c>
      <c r="Q82" s="14">
        <v>0</v>
      </c>
      <c r="R82" s="14">
        <v>0</v>
      </c>
      <c r="S82" s="14">
        <v>0</v>
      </c>
      <c r="T82" s="14">
        <v>0</v>
      </c>
      <c r="U82" s="14">
        <v>300</v>
      </c>
      <c r="V82" s="14">
        <v>0</v>
      </c>
      <c r="W82" s="14">
        <v>864.64</v>
      </c>
      <c r="X82" s="14">
        <v>1503.4</v>
      </c>
    </row>
    <row r="83" spans="1:24">
      <c r="A83" s="2" t="s">
        <v>170</v>
      </c>
      <c r="B83" s="1" t="s">
        <v>171</v>
      </c>
      <c r="C83" s="14">
        <v>480.24</v>
      </c>
      <c r="D83" s="14">
        <v>80.040000000000006</v>
      </c>
      <c r="E83" s="14">
        <v>516.11</v>
      </c>
      <c r="F83" s="14">
        <v>1076.3900000000001</v>
      </c>
      <c r="G83" s="14">
        <v>0</v>
      </c>
      <c r="H83" s="14">
        <v>0</v>
      </c>
      <c r="I83" s="15">
        <v>-13.01</v>
      </c>
      <c r="J83" s="14">
        <v>0</v>
      </c>
      <c r="K83" s="14">
        <v>35.26</v>
      </c>
      <c r="L83" s="14">
        <v>0</v>
      </c>
      <c r="M83" s="14">
        <v>0</v>
      </c>
      <c r="N83" s="14">
        <v>100</v>
      </c>
      <c r="O83" s="14">
        <v>0</v>
      </c>
      <c r="P83" s="15">
        <v>-0.06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122.19</v>
      </c>
      <c r="X83" s="14">
        <v>954.2</v>
      </c>
    </row>
    <row r="84" spans="1:24">
      <c r="A84" s="2" t="s">
        <v>172</v>
      </c>
      <c r="B84" s="1" t="s">
        <v>173</v>
      </c>
      <c r="C84" s="14">
        <v>480.24</v>
      </c>
      <c r="D84" s="14">
        <v>80.040000000000006</v>
      </c>
      <c r="E84" s="14">
        <v>456.16</v>
      </c>
      <c r="F84" s="14">
        <v>1016.44</v>
      </c>
      <c r="G84" s="14">
        <v>0</v>
      </c>
      <c r="H84" s="14">
        <v>0</v>
      </c>
      <c r="I84" s="15">
        <v>-26.03</v>
      </c>
      <c r="J84" s="14">
        <v>0</v>
      </c>
      <c r="K84" s="14">
        <v>0</v>
      </c>
      <c r="L84" s="14">
        <v>0</v>
      </c>
      <c r="M84" s="14">
        <v>0</v>
      </c>
      <c r="N84" s="14">
        <v>100</v>
      </c>
      <c r="O84" s="14">
        <v>0</v>
      </c>
      <c r="P84" s="14">
        <v>7.0000000000000007E-2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74.040000000000006</v>
      </c>
      <c r="X84" s="14">
        <v>942.4</v>
      </c>
    </row>
    <row r="85" spans="1:24">
      <c r="A85" s="2" t="s">
        <v>174</v>
      </c>
      <c r="B85" s="1" t="s">
        <v>175</v>
      </c>
      <c r="C85" s="14">
        <v>480.24</v>
      </c>
      <c r="D85" s="14">
        <v>80.040000000000006</v>
      </c>
      <c r="E85" s="14">
        <v>1382.51</v>
      </c>
      <c r="F85" s="14">
        <v>1942.79</v>
      </c>
      <c r="G85" s="14">
        <v>0</v>
      </c>
      <c r="H85" s="14">
        <v>0</v>
      </c>
      <c r="I85" s="14">
        <v>0</v>
      </c>
      <c r="J85" s="14">
        <v>175.06</v>
      </c>
      <c r="K85" s="14">
        <v>120.69</v>
      </c>
      <c r="L85" s="14">
        <v>19.43</v>
      </c>
      <c r="M85" s="14">
        <v>0</v>
      </c>
      <c r="N85" s="14">
        <v>100</v>
      </c>
      <c r="O85" s="14">
        <v>95.2</v>
      </c>
      <c r="P85" s="14">
        <v>0.01</v>
      </c>
      <c r="Q85" s="14">
        <v>0</v>
      </c>
      <c r="R85" s="14">
        <v>0</v>
      </c>
      <c r="S85" s="14">
        <v>0</v>
      </c>
      <c r="T85" s="14">
        <v>0</v>
      </c>
      <c r="U85" s="14">
        <v>700</v>
      </c>
      <c r="V85" s="14">
        <v>0</v>
      </c>
      <c r="W85" s="14">
        <v>1210.3900000000001</v>
      </c>
      <c r="X85" s="14">
        <v>732.4</v>
      </c>
    </row>
    <row r="86" spans="1:24">
      <c r="A86" s="2" t="s">
        <v>176</v>
      </c>
      <c r="B86" s="1" t="s">
        <v>177</v>
      </c>
      <c r="C86" s="14">
        <v>480.24</v>
      </c>
      <c r="D86" s="14">
        <v>80.040000000000006</v>
      </c>
      <c r="E86" s="14">
        <v>0</v>
      </c>
      <c r="F86" s="14">
        <v>560.28</v>
      </c>
      <c r="G86" s="14">
        <v>0</v>
      </c>
      <c r="H86" s="14">
        <v>0</v>
      </c>
      <c r="I86" s="15">
        <v>-62.94</v>
      </c>
      <c r="J86" s="14">
        <v>0</v>
      </c>
      <c r="K86" s="14">
        <v>26.87</v>
      </c>
      <c r="L86" s="14">
        <v>5.6</v>
      </c>
      <c r="M86" s="14">
        <v>0</v>
      </c>
      <c r="N86" s="14">
        <v>100</v>
      </c>
      <c r="O86" s="14">
        <v>27.45</v>
      </c>
      <c r="P86" s="14">
        <v>0.1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97.08</v>
      </c>
      <c r="X86" s="14">
        <v>463.2</v>
      </c>
    </row>
    <row r="87" spans="1:24">
      <c r="A87" s="2" t="s">
        <v>178</v>
      </c>
      <c r="B87" s="1" t="s">
        <v>179</v>
      </c>
      <c r="C87" s="14">
        <v>633.6</v>
      </c>
      <c r="D87" s="14">
        <v>105.6</v>
      </c>
      <c r="E87" s="14">
        <v>1619.37</v>
      </c>
      <c r="F87" s="14">
        <v>2358.5700000000002</v>
      </c>
      <c r="G87" s="14">
        <v>0</v>
      </c>
      <c r="H87" s="14">
        <v>0</v>
      </c>
      <c r="I87" s="14">
        <v>0</v>
      </c>
      <c r="J87" s="14">
        <v>248.84</v>
      </c>
      <c r="K87" s="14">
        <v>57.86</v>
      </c>
      <c r="L87" s="14">
        <v>0</v>
      </c>
      <c r="M87" s="14">
        <v>0</v>
      </c>
      <c r="N87" s="14">
        <v>100</v>
      </c>
      <c r="O87" s="14">
        <v>0</v>
      </c>
      <c r="P87" s="14">
        <v>7.0000000000000007E-2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406.77</v>
      </c>
      <c r="X87" s="14">
        <v>1951.8</v>
      </c>
    </row>
    <row r="88" spans="1:24">
      <c r="A88" s="2" t="s">
        <v>180</v>
      </c>
      <c r="B88" s="1" t="s">
        <v>181</v>
      </c>
      <c r="C88" s="14">
        <v>480.24</v>
      </c>
      <c r="D88" s="14">
        <v>80.040000000000006</v>
      </c>
      <c r="E88" s="14">
        <v>228.42</v>
      </c>
      <c r="F88" s="14">
        <v>788.7</v>
      </c>
      <c r="G88" s="14">
        <v>0</v>
      </c>
      <c r="H88" s="14">
        <v>0</v>
      </c>
      <c r="I88" s="15">
        <v>-48.27</v>
      </c>
      <c r="J88" s="14">
        <v>0</v>
      </c>
      <c r="K88" s="14">
        <v>0</v>
      </c>
      <c r="L88" s="14">
        <v>0</v>
      </c>
      <c r="M88" s="14">
        <v>0</v>
      </c>
      <c r="N88" s="14">
        <v>100</v>
      </c>
      <c r="O88" s="14">
        <v>0</v>
      </c>
      <c r="P88" s="15">
        <v>-0.03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51.7</v>
      </c>
      <c r="X88" s="14">
        <v>737</v>
      </c>
    </row>
    <row r="89" spans="1:24">
      <c r="A89" s="2" t="s">
        <v>182</v>
      </c>
      <c r="B89" s="1" t="s">
        <v>183</v>
      </c>
      <c r="C89" s="14">
        <v>633.41999999999996</v>
      </c>
      <c r="D89" s="14">
        <v>105.57</v>
      </c>
      <c r="E89" s="14">
        <v>2625.85</v>
      </c>
      <c r="F89" s="14">
        <v>3364.84</v>
      </c>
      <c r="G89" s="14">
        <v>0</v>
      </c>
      <c r="H89" s="14">
        <v>0</v>
      </c>
      <c r="I89" s="14">
        <v>0</v>
      </c>
      <c r="J89" s="14">
        <v>463.34</v>
      </c>
      <c r="K89" s="14">
        <v>93.69</v>
      </c>
      <c r="L89" s="14">
        <v>0</v>
      </c>
      <c r="M89" s="14">
        <v>0</v>
      </c>
      <c r="N89" s="14">
        <v>100</v>
      </c>
      <c r="O89" s="14">
        <v>0</v>
      </c>
      <c r="P89" s="14">
        <v>0.01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657.04</v>
      </c>
      <c r="X89" s="14">
        <v>2707.8</v>
      </c>
    </row>
    <row r="90" spans="1:24">
      <c r="A90" s="2" t="s">
        <v>184</v>
      </c>
      <c r="B90" s="1" t="s">
        <v>185</v>
      </c>
      <c r="C90" s="14">
        <v>537.54</v>
      </c>
      <c r="D90" s="14">
        <v>89.59</v>
      </c>
      <c r="E90" s="14">
        <v>1596.42</v>
      </c>
      <c r="F90" s="14">
        <v>2223.5500000000002</v>
      </c>
      <c r="G90" s="14">
        <v>0</v>
      </c>
      <c r="H90" s="14">
        <v>0</v>
      </c>
      <c r="I90" s="14">
        <v>0</v>
      </c>
      <c r="J90" s="14">
        <v>224.65</v>
      </c>
      <c r="K90" s="14">
        <v>68.69</v>
      </c>
      <c r="L90" s="14">
        <v>22.24</v>
      </c>
      <c r="M90" s="14">
        <v>0</v>
      </c>
      <c r="N90" s="14">
        <v>100</v>
      </c>
      <c r="O90" s="14">
        <v>108.95</v>
      </c>
      <c r="P90" s="14">
        <v>0.02</v>
      </c>
      <c r="Q90" s="14">
        <v>0</v>
      </c>
      <c r="R90" s="14">
        <v>0</v>
      </c>
      <c r="S90" s="14">
        <v>0</v>
      </c>
      <c r="T90" s="14">
        <v>0</v>
      </c>
      <c r="U90" s="14">
        <v>500</v>
      </c>
      <c r="V90" s="14">
        <v>0</v>
      </c>
      <c r="W90" s="14">
        <v>1024.55</v>
      </c>
      <c r="X90" s="14">
        <v>1199</v>
      </c>
    </row>
    <row r="91" spans="1:24">
      <c r="A91" s="2" t="s">
        <v>186</v>
      </c>
      <c r="B91" s="1" t="s">
        <v>187</v>
      </c>
      <c r="C91" s="14">
        <v>537.54</v>
      </c>
      <c r="D91" s="14">
        <v>89.59</v>
      </c>
      <c r="E91" s="14">
        <v>4654.1099999999997</v>
      </c>
      <c r="F91" s="14">
        <v>5281.24</v>
      </c>
      <c r="G91" s="14">
        <v>0</v>
      </c>
      <c r="H91" s="14">
        <v>0</v>
      </c>
      <c r="I91" s="14">
        <v>0</v>
      </c>
      <c r="J91" s="14">
        <v>883.45</v>
      </c>
      <c r="K91" s="14">
        <v>149.06</v>
      </c>
      <c r="L91" s="14">
        <v>52.81</v>
      </c>
      <c r="M91" s="14">
        <v>0</v>
      </c>
      <c r="N91" s="14">
        <v>100</v>
      </c>
      <c r="O91" s="14">
        <v>258.77999999999997</v>
      </c>
      <c r="P91" s="15">
        <v>-0.06</v>
      </c>
      <c r="Q91" s="14">
        <v>0</v>
      </c>
      <c r="R91" s="14">
        <v>0</v>
      </c>
      <c r="S91" s="14">
        <v>0</v>
      </c>
      <c r="T91" s="14">
        <v>0</v>
      </c>
      <c r="U91" s="14">
        <v>700</v>
      </c>
      <c r="V91" s="14">
        <v>0</v>
      </c>
      <c r="W91" s="14">
        <v>2144.04</v>
      </c>
      <c r="X91" s="14">
        <v>3137.2</v>
      </c>
    </row>
    <row r="92" spans="1:24">
      <c r="A92" s="2" t="s">
        <v>188</v>
      </c>
      <c r="B92" s="1" t="s">
        <v>189</v>
      </c>
      <c r="C92" s="14">
        <v>480.24</v>
      </c>
      <c r="D92" s="14">
        <v>80.040000000000006</v>
      </c>
      <c r="E92" s="14">
        <v>72.739999999999995</v>
      </c>
      <c r="F92" s="14">
        <v>633.02</v>
      </c>
      <c r="G92" s="14">
        <v>0</v>
      </c>
      <c r="H92" s="14">
        <v>0</v>
      </c>
      <c r="I92" s="15">
        <v>-58.23</v>
      </c>
      <c r="J92" s="14">
        <v>0</v>
      </c>
      <c r="K92" s="14">
        <v>23.69</v>
      </c>
      <c r="L92" s="14">
        <v>0</v>
      </c>
      <c r="M92" s="14">
        <v>0</v>
      </c>
      <c r="N92" s="14">
        <v>100</v>
      </c>
      <c r="O92" s="14">
        <v>0</v>
      </c>
      <c r="P92" s="14">
        <v>0.16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65.62</v>
      </c>
      <c r="X92" s="14">
        <v>567.4</v>
      </c>
    </row>
    <row r="93" spans="1:24">
      <c r="A93" s="2" t="s">
        <v>190</v>
      </c>
      <c r="B93" s="1" t="s">
        <v>191</v>
      </c>
      <c r="C93" s="14">
        <v>633.6</v>
      </c>
      <c r="D93" s="14">
        <v>105.6</v>
      </c>
      <c r="E93" s="14">
        <v>2962.97</v>
      </c>
      <c r="F93" s="14">
        <v>3702.17</v>
      </c>
      <c r="G93" s="14">
        <v>0</v>
      </c>
      <c r="H93" s="14">
        <v>0</v>
      </c>
      <c r="I93" s="14">
        <v>0</v>
      </c>
      <c r="J93" s="14">
        <v>535.39</v>
      </c>
      <c r="K93" s="14">
        <v>103.78</v>
      </c>
      <c r="L93" s="14">
        <v>0</v>
      </c>
      <c r="M93" s="14">
        <v>0</v>
      </c>
      <c r="N93" s="14">
        <v>100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739.17</v>
      </c>
      <c r="X93" s="14">
        <v>2963</v>
      </c>
    </row>
    <row r="94" spans="1:24">
      <c r="A94" s="2" t="s">
        <v>192</v>
      </c>
      <c r="B94" s="1" t="s">
        <v>193</v>
      </c>
      <c r="C94" s="14">
        <v>480.24</v>
      </c>
      <c r="D94" s="14">
        <v>80.040000000000006</v>
      </c>
      <c r="E94" s="14">
        <v>3418.06</v>
      </c>
      <c r="F94" s="14">
        <v>3978.34</v>
      </c>
      <c r="G94" s="14">
        <v>0</v>
      </c>
      <c r="H94" s="14">
        <v>0</v>
      </c>
      <c r="I94" s="14">
        <v>0</v>
      </c>
      <c r="J94" s="14">
        <v>594.38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5">
        <v>-0.04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594.34</v>
      </c>
      <c r="X94" s="14">
        <v>3384</v>
      </c>
    </row>
    <row r="95" spans="1:24">
      <c r="A95" s="2" t="s">
        <v>194</v>
      </c>
      <c r="B95" s="1" t="s">
        <v>195</v>
      </c>
      <c r="C95" s="14">
        <v>1028.58</v>
      </c>
      <c r="D95" s="14">
        <v>171.43</v>
      </c>
      <c r="E95" s="14">
        <v>0</v>
      </c>
      <c r="F95" s="14">
        <v>1200.01</v>
      </c>
      <c r="G95" s="14">
        <v>0</v>
      </c>
      <c r="H95" s="14">
        <v>0</v>
      </c>
      <c r="I95" s="14">
        <v>0</v>
      </c>
      <c r="J95" s="14">
        <v>7.2</v>
      </c>
      <c r="K95" s="14">
        <v>29.79</v>
      </c>
      <c r="L95" s="14">
        <v>0</v>
      </c>
      <c r="M95" s="14">
        <v>0</v>
      </c>
      <c r="N95" s="14">
        <v>100</v>
      </c>
      <c r="O95" s="14">
        <v>0</v>
      </c>
      <c r="P95" s="14">
        <v>0.02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137.01</v>
      </c>
      <c r="X95" s="14">
        <v>1063</v>
      </c>
    </row>
    <row r="96" spans="1:24">
      <c r="A96" s="2" t="s">
        <v>196</v>
      </c>
      <c r="B96" s="1" t="s">
        <v>197</v>
      </c>
      <c r="C96" s="14">
        <v>480.24</v>
      </c>
      <c r="D96" s="14">
        <v>80.040000000000006</v>
      </c>
      <c r="E96" s="14">
        <v>0</v>
      </c>
      <c r="F96" s="14">
        <v>560.28</v>
      </c>
      <c r="G96" s="14">
        <v>0</v>
      </c>
      <c r="H96" s="14">
        <v>0</v>
      </c>
      <c r="I96" s="15">
        <v>-62.94</v>
      </c>
      <c r="J96" s="14">
        <v>0</v>
      </c>
      <c r="K96" s="14">
        <v>40.630000000000003</v>
      </c>
      <c r="L96" s="14">
        <v>5.6</v>
      </c>
      <c r="M96" s="14">
        <v>0</v>
      </c>
      <c r="N96" s="14">
        <v>100</v>
      </c>
      <c r="O96" s="14">
        <v>27.45</v>
      </c>
      <c r="P96" s="15">
        <v>-0.06</v>
      </c>
      <c r="Q96" s="14">
        <v>0</v>
      </c>
      <c r="R96" s="14">
        <v>0</v>
      </c>
      <c r="S96" s="14">
        <v>0</v>
      </c>
      <c r="T96" s="14">
        <v>0</v>
      </c>
      <c r="U96" s="14">
        <v>300</v>
      </c>
      <c r="V96" s="14">
        <v>0</v>
      </c>
      <c r="W96" s="14">
        <v>410.68</v>
      </c>
      <c r="X96" s="14">
        <v>149.6</v>
      </c>
    </row>
    <row r="97" spans="1:24">
      <c r="A97" s="2" t="s">
        <v>198</v>
      </c>
      <c r="B97" s="1" t="s">
        <v>199</v>
      </c>
      <c r="C97" s="14">
        <v>537.54</v>
      </c>
      <c r="D97" s="14">
        <v>89.59</v>
      </c>
      <c r="E97" s="14">
        <v>1455.53</v>
      </c>
      <c r="F97" s="14">
        <v>2082.66</v>
      </c>
      <c r="G97" s="14">
        <v>0</v>
      </c>
      <c r="H97" s="14">
        <v>0</v>
      </c>
      <c r="I97" s="14">
        <v>0</v>
      </c>
      <c r="J97" s="14">
        <v>199.4</v>
      </c>
      <c r="K97" s="14">
        <v>103.2</v>
      </c>
      <c r="L97" s="14">
        <v>20.83</v>
      </c>
      <c r="M97" s="14">
        <v>0</v>
      </c>
      <c r="N97" s="14">
        <v>100</v>
      </c>
      <c r="O97" s="14">
        <v>102.05</v>
      </c>
      <c r="P97" s="15">
        <v>-0.02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525.46</v>
      </c>
      <c r="X97" s="14">
        <v>1557.2</v>
      </c>
    </row>
    <row r="98" spans="1:24">
      <c r="A98" s="2" t="s">
        <v>200</v>
      </c>
      <c r="B98" s="1" t="s">
        <v>201</v>
      </c>
      <c r="C98" s="14">
        <v>480.24</v>
      </c>
      <c r="D98" s="14">
        <v>80.040000000000006</v>
      </c>
      <c r="E98" s="14">
        <v>3761.83</v>
      </c>
      <c r="F98" s="14">
        <v>4322.1099999999997</v>
      </c>
      <c r="G98" s="14">
        <v>0</v>
      </c>
      <c r="H98" s="14">
        <v>0</v>
      </c>
      <c r="I98" s="14">
        <v>0</v>
      </c>
      <c r="J98" s="14">
        <v>667.81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5">
        <v>-0.1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667.71</v>
      </c>
      <c r="X98" s="14">
        <v>3654.4</v>
      </c>
    </row>
    <row r="99" spans="1:24">
      <c r="A99" s="2" t="s">
        <v>202</v>
      </c>
      <c r="B99" s="1" t="s">
        <v>203</v>
      </c>
      <c r="C99" s="14">
        <v>537.54</v>
      </c>
      <c r="D99" s="14">
        <v>89.59</v>
      </c>
      <c r="E99" s="14">
        <v>1052.73</v>
      </c>
      <c r="F99" s="14">
        <v>1679.86</v>
      </c>
      <c r="G99" s="14">
        <v>0</v>
      </c>
      <c r="H99" s="14">
        <v>0</v>
      </c>
      <c r="I99" s="14">
        <v>0</v>
      </c>
      <c r="J99" s="14">
        <v>84.11</v>
      </c>
      <c r="K99" s="14">
        <v>77.97</v>
      </c>
      <c r="L99" s="14">
        <v>16.8</v>
      </c>
      <c r="M99" s="14">
        <v>0</v>
      </c>
      <c r="N99" s="14">
        <v>100</v>
      </c>
      <c r="O99" s="14">
        <v>82.31</v>
      </c>
      <c r="P99" s="14">
        <v>7.0000000000000007E-2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361.26</v>
      </c>
      <c r="X99" s="14">
        <v>1318.6</v>
      </c>
    </row>
    <row r="100" spans="1:24">
      <c r="A100" s="2" t="s">
        <v>204</v>
      </c>
      <c r="B100" s="1" t="s">
        <v>205</v>
      </c>
      <c r="C100" s="14">
        <v>633.6</v>
      </c>
      <c r="D100" s="14">
        <v>105.6</v>
      </c>
      <c r="E100" s="14">
        <v>3444.25</v>
      </c>
      <c r="F100" s="14">
        <v>4183.45</v>
      </c>
      <c r="G100" s="14">
        <v>0</v>
      </c>
      <c r="H100" s="14">
        <v>0</v>
      </c>
      <c r="I100" s="14">
        <v>0</v>
      </c>
      <c r="J100" s="14">
        <v>638.20000000000005</v>
      </c>
      <c r="K100" s="14">
        <v>118.7</v>
      </c>
      <c r="L100" s="14">
        <v>0</v>
      </c>
      <c r="M100" s="14">
        <v>0</v>
      </c>
      <c r="N100" s="14">
        <v>100</v>
      </c>
      <c r="O100" s="14">
        <v>0</v>
      </c>
      <c r="P100" s="15">
        <v>-0.05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856.85</v>
      </c>
      <c r="X100" s="14">
        <v>3326.6</v>
      </c>
    </row>
    <row r="101" spans="1:24">
      <c r="A101" s="2" t="s">
        <v>206</v>
      </c>
      <c r="B101" s="1" t="s">
        <v>207</v>
      </c>
      <c r="C101" s="14">
        <v>480.24</v>
      </c>
      <c r="D101" s="14">
        <v>80.040000000000006</v>
      </c>
      <c r="E101" s="14">
        <v>0</v>
      </c>
      <c r="F101" s="14">
        <v>560.28</v>
      </c>
      <c r="G101" s="14">
        <v>0</v>
      </c>
      <c r="H101" s="14">
        <v>0</v>
      </c>
      <c r="I101" s="15">
        <v>-62.94</v>
      </c>
      <c r="J101" s="14">
        <v>0</v>
      </c>
      <c r="K101" s="14">
        <v>52.04</v>
      </c>
      <c r="L101" s="14">
        <v>5.6</v>
      </c>
      <c r="M101" s="14">
        <v>0</v>
      </c>
      <c r="N101" s="14">
        <v>100</v>
      </c>
      <c r="O101" s="14">
        <v>27.45</v>
      </c>
      <c r="P101" s="14">
        <v>0.13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122.28</v>
      </c>
      <c r="X101" s="14">
        <v>438</v>
      </c>
    </row>
    <row r="102" spans="1:24">
      <c r="A102" s="2" t="s">
        <v>208</v>
      </c>
      <c r="B102" s="1" t="s">
        <v>209</v>
      </c>
      <c r="C102" s="14">
        <v>1602</v>
      </c>
      <c r="D102" s="14">
        <v>267</v>
      </c>
      <c r="E102" s="14">
        <v>750</v>
      </c>
      <c r="F102" s="14">
        <v>2619</v>
      </c>
      <c r="G102" s="14">
        <v>0</v>
      </c>
      <c r="H102" s="14">
        <v>0</v>
      </c>
      <c r="I102" s="14">
        <v>0</v>
      </c>
      <c r="J102" s="14">
        <v>304.02999999999997</v>
      </c>
      <c r="K102" s="14">
        <v>51.54</v>
      </c>
      <c r="L102" s="14">
        <v>0</v>
      </c>
      <c r="M102" s="14">
        <v>0</v>
      </c>
      <c r="N102" s="14">
        <v>0</v>
      </c>
      <c r="O102" s="14">
        <v>0</v>
      </c>
      <c r="P102" s="14">
        <v>0.03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355.6</v>
      </c>
      <c r="X102" s="14">
        <v>2263.4</v>
      </c>
    </row>
    <row r="103" spans="1:24">
      <c r="A103" s="2" t="s">
        <v>210</v>
      </c>
      <c r="B103" s="1" t="s">
        <v>211</v>
      </c>
      <c r="C103" s="14">
        <v>1028.58</v>
      </c>
      <c r="D103" s="14">
        <v>171.43</v>
      </c>
      <c r="E103" s="14">
        <v>0</v>
      </c>
      <c r="F103" s="14">
        <v>1200.01</v>
      </c>
      <c r="G103" s="14">
        <v>0</v>
      </c>
      <c r="H103" s="14">
        <v>263.26</v>
      </c>
      <c r="I103" s="14">
        <v>0</v>
      </c>
      <c r="J103" s="14">
        <v>7.2</v>
      </c>
      <c r="K103" s="14">
        <v>30.25</v>
      </c>
      <c r="L103" s="14">
        <v>0</v>
      </c>
      <c r="M103" s="14">
        <v>0</v>
      </c>
      <c r="N103" s="14">
        <v>0</v>
      </c>
      <c r="O103" s="14">
        <v>0</v>
      </c>
      <c r="P103" s="15">
        <v>-0.1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300.61</v>
      </c>
      <c r="X103" s="14">
        <v>899.4</v>
      </c>
    </row>
    <row r="104" spans="1:24">
      <c r="A104" s="2" t="s">
        <v>212</v>
      </c>
      <c r="B104" s="1" t="s">
        <v>213</v>
      </c>
      <c r="C104" s="14">
        <v>480.24</v>
      </c>
      <c r="D104" s="14">
        <v>80.040000000000006</v>
      </c>
      <c r="E104" s="14">
        <v>2052.65</v>
      </c>
      <c r="F104" s="14">
        <v>2612.9299999999998</v>
      </c>
      <c r="G104" s="14">
        <v>0</v>
      </c>
      <c r="H104" s="14">
        <v>0</v>
      </c>
      <c r="I104" s="14">
        <v>0</v>
      </c>
      <c r="J104" s="14">
        <v>302.73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302.73</v>
      </c>
      <c r="X104" s="14">
        <v>2310.1999999999998</v>
      </c>
    </row>
    <row r="105" spans="1:24">
      <c r="A105" s="2" t="s">
        <v>214</v>
      </c>
      <c r="B105" s="1" t="s">
        <v>215</v>
      </c>
      <c r="C105" s="14">
        <v>633.6</v>
      </c>
      <c r="D105" s="14">
        <v>105.6</v>
      </c>
      <c r="E105" s="14">
        <v>2857.66</v>
      </c>
      <c r="F105" s="14">
        <v>3596.86</v>
      </c>
      <c r="G105" s="14">
        <v>0</v>
      </c>
      <c r="H105" s="14">
        <v>0</v>
      </c>
      <c r="I105" s="14">
        <v>0</v>
      </c>
      <c r="J105" s="14">
        <v>512.9</v>
      </c>
      <c r="K105" s="14">
        <v>79.56</v>
      </c>
      <c r="L105" s="14">
        <v>0</v>
      </c>
      <c r="M105" s="14">
        <v>0</v>
      </c>
      <c r="N105" s="14">
        <v>100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692.46</v>
      </c>
      <c r="X105" s="14">
        <v>2904.4</v>
      </c>
    </row>
    <row r="106" spans="1:24">
      <c r="A106" s="2" t="s">
        <v>216</v>
      </c>
      <c r="B106" s="1" t="s">
        <v>217</v>
      </c>
      <c r="C106" s="14">
        <v>537.54</v>
      </c>
      <c r="D106" s="14">
        <v>89.59</v>
      </c>
      <c r="E106" s="14">
        <v>17.829999999999998</v>
      </c>
      <c r="F106" s="14">
        <v>644.96</v>
      </c>
      <c r="G106" s="14">
        <v>0</v>
      </c>
      <c r="H106" s="14">
        <v>0</v>
      </c>
      <c r="I106" s="15">
        <v>-57.47</v>
      </c>
      <c r="J106" s="14">
        <v>0</v>
      </c>
      <c r="K106" s="14">
        <v>77.89</v>
      </c>
      <c r="L106" s="14">
        <v>6.45</v>
      </c>
      <c r="M106" s="14">
        <v>0</v>
      </c>
      <c r="N106" s="14">
        <v>100</v>
      </c>
      <c r="O106" s="14">
        <v>31.6</v>
      </c>
      <c r="P106" s="15">
        <v>-0.11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158.36000000000001</v>
      </c>
      <c r="X106" s="14">
        <v>486.6</v>
      </c>
    </row>
    <row r="107" spans="1:24">
      <c r="A107" s="2" t="s">
        <v>218</v>
      </c>
      <c r="B107" s="1" t="s">
        <v>219</v>
      </c>
      <c r="C107" s="14">
        <v>480.24</v>
      </c>
      <c r="D107" s="14">
        <v>80.040000000000006</v>
      </c>
      <c r="E107" s="14">
        <v>2056.0300000000002</v>
      </c>
      <c r="F107" s="14">
        <v>2616.31</v>
      </c>
      <c r="G107" s="14">
        <v>0</v>
      </c>
      <c r="H107" s="14">
        <v>0</v>
      </c>
      <c r="I107" s="14">
        <v>0</v>
      </c>
      <c r="J107" s="14">
        <v>303.45</v>
      </c>
      <c r="K107" s="14">
        <v>119.26</v>
      </c>
      <c r="L107" s="14">
        <v>26.16</v>
      </c>
      <c r="M107" s="14">
        <v>0</v>
      </c>
      <c r="N107" s="14">
        <v>100</v>
      </c>
      <c r="O107" s="14">
        <v>128.19999999999999</v>
      </c>
      <c r="P107" s="15">
        <v>-0.16</v>
      </c>
      <c r="Q107" s="14">
        <v>0</v>
      </c>
      <c r="R107" s="14">
        <v>0</v>
      </c>
      <c r="S107" s="14">
        <v>0</v>
      </c>
      <c r="T107" s="14">
        <v>0</v>
      </c>
      <c r="U107" s="14">
        <v>250</v>
      </c>
      <c r="V107" s="14">
        <v>0</v>
      </c>
      <c r="W107" s="14">
        <v>926.91</v>
      </c>
      <c r="X107" s="14">
        <v>1689.4</v>
      </c>
    </row>
    <row r="108" spans="1:24">
      <c r="A108" s="2" t="s">
        <v>220</v>
      </c>
      <c r="B108" s="1" t="s">
        <v>221</v>
      </c>
      <c r="C108" s="14">
        <v>1028.52</v>
      </c>
      <c r="D108" s="14">
        <v>171.42</v>
      </c>
      <c r="E108" s="14">
        <v>0</v>
      </c>
      <c r="F108" s="14">
        <v>1199.94</v>
      </c>
      <c r="G108" s="14">
        <v>0</v>
      </c>
      <c r="H108" s="14">
        <v>0</v>
      </c>
      <c r="I108" s="14">
        <v>0</v>
      </c>
      <c r="J108" s="14">
        <v>7.2</v>
      </c>
      <c r="K108" s="14">
        <v>29.79</v>
      </c>
      <c r="L108" s="14">
        <v>0</v>
      </c>
      <c r="M108" s="14">
        <v>0</v>
      </c>
      <c r="N108" s="14">
        <v>0</v>
      </c>
      <c r="O108" s="14">
        <v>0</v>
      </c>
      <c r="P108" s="15">
        <v>-0.05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36.94</v>
      </c>
      <c r="X108" s="14">
        <v>1163</v>
      </c>
    </row>
    <row r="109" spans="1:24">
      <c r="A109" s="2" t="s">
        <v>222</v>
      </c>
      <c r="B109" s="1" t="s">
        <v>223</v>
      </c>
      <c r="C109" s="14">
        <v>633.6</v>
      </c>
      <c r="D109" s="14">
        <v>105.6</v>
      </c>
      <c r="E109" s="14">
        <v>3974.64</v>
      </c>
      <c r="F109" s="14">
        <v>4713.84</v>
      </c>
      <c r="G109" s="14">
        <v>0</v>
      </c>
      <c r="H109" s="14">
        <v>0</v>
      </c>
      <c r="I109" s="14">
        <v>0</v>
      </c>
      <c r="J109" s="14">
        <v>751.49</v>
      </c>
      <c r="K109" s="14">
        <v>177.16</v>
      </c>
      <c r="L109" s="14">
        <v>0</v>
      </c>
      <c r="M109" s="14">
        <v>0</v>
      </c>
      <c r="N109" s="14">
        <v>100</v>
      </c>
      <c r="O109" s="14">
        <v>0</v>
      </c>
      <c r="P109" s="15">
        <v>-0.01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1028.6400000000001</v>
      </c>
      <c r="X109" s="14">
        <v>3685.2</v>
      </c>
    </row>
    <row r="110" spans="1:24">
      <c r="A110" s="2" t="s">
        <v>224</v>
      </c>
      <c r="B110" s="1" t="s">
        <v>225</v>
      </c>
      <c r="C110" s="14">
        <v>480.24</v>
      </c>
      <c r="D110" s="14">
        <v>80.040000000000006</v>
      </c>
      <c r="E110" s="14">
        <v>1545.35</v>
      </c>
      <c r="F110" s="14">
        <v>2105.63</v>
      </c>
      <c r="G110" s="14">
        <v>0</v>
      </c>
      <c r="H110" s="14">
        <v>0</v>
      </c>
      <c r="I110" s="14">
        <v>0</v>
      </c>
      <c r="J110" s="14">
        <v>203.51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0.12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203.63</v>
      </c>
      <c r="X110" s="14">
        <v>1902</v>
      </c>
    </row>
    <row r="111" spans="1:24">
      <c r="A111" s="2" t="s">
        <v>226</v>
      </c>
      <c r="B111" s="1" t="s">
        <v>227</v>
      </c>
      <c r="C111" s="14">
        <v>633.6</v>
      </c>
      <c r="D111" s="14">
        <v>105.6</v>
      </c>
      <c r="E111" s="14">
        <v>3889.52</v>
      </c>
      <c r="F111" s="14">
        <v>4628.72</v>
      </c>
      <c r="G111" s="14">
        <v>0</v>
      </c>
      <c r="H111" s="14">
        <v>0</v>
      </c>
      <c r="I111" s="14">
        <v>0</v>
      </c>
      <c r="J111" s="14">
        <v>733.31</v>
      </c>
      <c r="K111" s="14">
        <v>157.86000000000001</v>
      </c>
      <c r="L111" s="14">
        <v>0</v>
      </c>
      <c r="M111" s="14">
        <v>0</v>
      </c>
      <c r="N111" s="14">
        <v>100</v>
      </c>
      <c r="O111" s="14">
        <v>0</v>
      </c>
      <c r="P111" s="15">
        <v>-0.05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991.12</v>
      </c>
      <c r="X111" s="14">
        <v>3637.6</v>
      </c>
    </row>
    <row r="112" spans="1:24">
      <c r="A112" s="2" t="s">
        <v>228</v>
      </c>
      <c r="B112" s="1" t="s">
        <v>229</v>
      </c>
      <c r="C112" s="14">
        <v>537.54</v>
      </c>
      <c r="D112" s="14">
        <v>89.59</v>
      </c>
      <c r="E112" s="14">
        <v>1864.68</v>
      </c>
      <c r="F112" s="14">
        <v>2491.81</v>
      </c>
      <c r="G112" s="14">
        <v>0</v>
      </c>
      <c r="H112" s="14">
        <v>0</v>
      </c>
      <c r="I112" s="14">
        <v>0</v>
      </c>
      <c r="J112" s="14">
        <v>276.86</v>
      </c>
      <c r="K112" s="14">
        <v>86.33</v>
      </c>
      <c r="L112" s="14">
        <v>24.92</v>
      </c>
      <c r="M112" s="14">
        <v>0</v>
      </c>
      <c r="N112" s="14">
        <v>100</v>
      </c>
      <c r="O112" s="14">
        <v>122.1</v>
      </c>
      <c r="P112" s="15">
        <v>-0.11</v>
      </c>
      <c r="Q112" s="14">
        <v>0</v>
      </c>
      <c r="R112" s="14">
        <v>0</v>
      </c>
      <c r="S112" s="14">
        <v>0</v>
      </c>
      <c r="T112" s="14">
        <v>343.11</v>
      </c>
      <c r="U112" s="14">
        <v>400</v>
      </c>
      <c r="V112" s="14">
        <v>0</v>
      </c>
      <c r="W112" s="14">
        <v>1353.21</v>
      </c>
      <c r="X112" s="14">
        <v>1138.5999999999999</v>
      </c>
    </row>
    <row r="113" spans="1:24">
      <c r="A113" s="2" t="s">
        <v>230</v>
      </c>
      <c r="B113" s="1" t="s">
        <v>231</v>
      </c>
      <c r="C113" s="14">
        <v>480.24</v>
      </c>
      <c r="D113" s="14">
        <v>80.040000000000006</v>
      </c>
      <c r="E113" s="14">
        <v>209.45</v>
      </c>
      <c r="F113" s="14">
        <v>769.73</v>
      </c>
      <c r="G113" s="14">
        <v>0</v>
      </c>
      <c r="H113" s="14">
        <v>0</v>
      </c>
      <c r="I113" s="15">
        <v>-49.49</v>
      </c>
      <c r="J113" s="14">
        <v>0</v>
      </c>
      <c r="K113" s="14">
        <v>31.05</v>
      </c>
      <c r="L113" s="14">
        <v>0</v>
      </c>
      <c r="M113" s="14">
        <v>0</v>
      </c>
      <c r="N113" s="14">
        <v>0</v>
      </c>
      <c r="O113" s="14">
        <v>0</v>
      </c>
      <c r="P113" s="15">
        <v>-0.03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-18.47</v>
      </c>
      <c r="X113" s="14">
        <v>788.2</v>
      </c>
    </row>
    <row r="114" spans="1:24">
      <c r="A114" s="2" t="s">
        <v>232</v>
      </c>
      <c r="B114" s="1" t="s">
        <v>233</v>
      </c>
      <c r="C114" s="14">
        <v>480.24</v>
      </c>
      <c r="D114" s="14">
        <v>80.040000000000006</v>
      </c>
      <c r="E114" s="14">
        <v>665</v>
      </c>
      <c r="F114" s="14">
        <v>1225.28</v>
      </c>
      <c r="G114" s="14">
        <v>0</v>
      </c>
      <c r="H114" s="14">
        <v>0</v>
      </c>
      <c r="I114" s="14">
        <v>0</v>
      </c>
      <c r="J114" s="14">
        <v>9.9499999999999993</v>
      </c>
      <c r="K114" s="14">
        <v>31.81</v>
      </c>
      <c r="L114" s="14">
        <v>0</v>
      </c>
      <c r="M114" s="14">
        <v>0</v>
      </c>
      <c r="N114" s="14">
        <v>100</v>
      </c>
      <c r="O114" s="14">
        <v>0</v>
      </c>
      <c r="P114" s="15">
        <v>-0.08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141.68</v>
      </c>
      <c r="X114" s="14">
        <v>1083.5999999999999</v>
      </c>
    </row>
    <row r="115" spans="1:24">
      <c r="A115" s="2" t="s">
        <v>234</v>
      </c>
      <c r="B115" s="1" t="s">
        <v>235</v>
      </c>
      <c r="C115" s="14">
        <v>534.29999999999995</v>
      </c>
      <c r="D115" s="14">
        <v>89.05</v>
      </c>
      <c r="E115" s="14">
        <v>430.87</v>
      </c>
      <c r="F115" s="14">
        <v>1054.22</v>
      </c>
      <c r="G115" s="14">
        <v>0</v>
      </c>
      <c r="H115" s="14">
        <v>0</v>
      </c>
      <c r="I115" s="15">
        <v>-15.42</v>
      </c>
      <c r="J115" s="14">
        <v>0</v>
      </c>
      <c r="K115" s="14">
        <v>40.409999999999997</v>
      </c>
      <c r="L115" s="14">
        <v>10.54</v>
      </c>
      <c r="M115" s="14">
        <v>0</v>
      </c>
      <c r="N115" s="14">
        <v>100</v>
      </c>
      <c r="O115" s="14">
        <v>51.66</v>
      </c>
      <c r="P115" s="14">
        <v>0.03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187.22</v>
      </c>
      <c r="X115" s="14">
        <v>867</v>
      </c>
    </row>
    <row r="116" spans="1:24">
      <c r="A116" s="2" t="s">
        <v>236</v>
      </c>
      <c r="B116" s="1" t="s">
        <v>237</v>
      </c>
      <c r="C116" s="14">
        <v>480.24</v>
      </c>
      <c r="D116" s="14">
        <v>80.040000000000006</v>
      </c>
      <c r="E116" s="14">
        <v>0</v>
      </c>
      <c r="F116" s="14">
        <v>560.28</v>
      </c>
      <c r="G116" s="14">
        <v>0</v>
      </c>
      <c r="H116" s="14">
        <v>0</v>
      </c>
      <c r="I116" s="15">
        <v>-62.94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0.02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-62.92</v>
      </c>
      <c r="X116" s="14">
        <v>623.20000000000005</v>
      </c>
    </row>
    <row r="117" spans="1:24">
      <c r="A117" s="2" t="s">
        <v>238</v>
      </c>
      <c r="B117" s="1" t="s">
        <v>239</v>
      </c>
      <c r="C117" s="14">
        <v>537.54</v>
      </c>
      <c r="D117" s="14">
        <v>89.59</v>
      </c>
      <c r="E117" s="14">
        <v>1205.55</v>
      </c>
      <c r="F117" s="14">
        <v>1832.68</v>
      </c>
      <c r="G117" s="14">
        <v>0</v>
      </c>
      <c r="H117" s="14">
        <v>0</v>
      </c>
      <c r="I117" s="14">
        <v>0</v>
      </c>
      <c r="J117" s="14">
        <v>157.44</v>
      </c>
      <c r="K117" s="14">
        <v>90.61</v>
      </c>
      <c r="L117" s="14">
        <v>18.329999999999998</v>
      </c>
      <c r="M117" s="14">
        <v>0</v>
      </c>
      <c r="N117" s="14">
        <v>100</v>
      </c>
      <c r="O117" s="14">
        <v>89.8</v>
      </c>
      <c r="P117" s="15">
        <v>-0.01</v>
      </c>
      <c r="Q117" s="14">
        <v>0</v>
      </c>
      <c r="R117" s="14">
        <v>0</v>
      </c>
      <c r="S117" s="14">
        <v>0</v>
      </c>
      <c r="T117" s="14">
        <v>343.11</v>
      </c>
      <c r="U117" s="14">
        <v>200</v>
      </c>
      <c r="V117" s="14">
        <v>0</v>
      </c>
      <c r="W117" s="14">
        <v>999.28</v>
      </c>
      <c r="X117" s="14">
        <v>833.4</v>
      </c>
    </row>
    <row r="118" spans="1:24">
      <c r="A118" s="2" t="s">
        <v>240</v>
      </c>
      <c r="B118" s="1" t="s">
        <v>241</v>
      </c>
      <c r="C118" s="14">
        <v>633.6</v>
      </c>
      <c r="D118" s="14">
        <v>105.6</v>
      </c>
      <c r="E118" s="14">
        <v>2626.7</v>
      </c>
      <c r="F118" s="14">
        <v>3365.9</v>
      </c>
      <c r="G118" s="14">
        <v>0</v>
      </c>
      <c r="H118" s="14">
        <v>0</v>
      </c>
      <c r="I118" s="14">
        <v>0</v>
      </c>
      <c r="J118" s="14">
        <v>463.57</v>
      </c>
      <c r="K118" s="14">
        <v>96.14</v>
      </c>
      <c r="L118" s="14">
        <v>0</v>
      </c>
      <c r="M118" s="14">
        <v>0</v>
      </c>
      <c r="N118" s="14">
        <v>100</v>
      </c>
      <c r="O118" s="14">
        <v>0</v>
      </c>
      <c r="P118" s="15">
        <v>-0.01</v>
      </c>
      <c r="Q118" s="14">
        <v>0</v>
      </c>
      <c r="R118" s="14">
        <v>0</v>
      </c>
      <c r="S118" s="14">
        <v>0</v>
      </c>
      <c r="T118" s="14">
        <v>0</v>
      </c>
      <c r="U118" s="14">
        <v>200</v>
      </c>
      <c r="V118" s="14">
        <v>0</v>
      </c>
      <c r="W118" s="14">
        <v>859.7</v>
      </c>
      <c r="X118" s="14">
        <v>2506.1999999999998</v>
      </c>
    </row>
    <row r="119" spans="1:24">
      <c r="A119" s="2" t="s">
        <v>242</v>
      </c>
      <c r="B119" s="1" t="s">
        <v>243</v>
      </c>
      <c r="C119" s="14">
        <v>480.24</v>
      </c>
      <c r="D119" s="14">
        <v>80.040000000000006</v>
      </c>
      <c r="E119" s="14">
        <v>4046.67</v>
      </c>
      <c r="F119" s="14">
        <v>4606.95</v>
      </c>
      <c r="G119" s="14">
        <v>0</v>
      </c>
      <c r="H119" s="14">
        <v>0</v>
      </c>
      <c r="I119" s="14">
        <v>0</v>
      </c>
      <c r="J119" s="14">
        <v>728.66</v>
      </c>
      <c r="K119" s="14">
        <v>0</v>
      </c>
      <c r="L119" s="14">
        <v>0</v>
      </c>
      <c r="M119" s="14">
        <v>0</v>
      </c>
      <c r="N119" s="14">
        <v>100</v>
      </c>
      <c r="O119" s="14">
        <v>0</v>
      </c>
      <c r="P119" s="14">
        <v>0.09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828.75</v>
      </c>
      <c r="X119" s="14">
        <v>3778.2</v>
      </c>
    </row>
    <row r="120" spans="1:24">
      <c r="A120" s="2" t="s">
        <v>244</v>
      </c>
      <c r="B120" s="1" t="s">
        <v>245</v>
      </c>
      <c r="C120" s="14">
        <v>480.24</v>
      </c>
      <c r="D120" s="14">
        <v>80.040000000000006</v>
      </c>
      <c r="E120" s="14">
        <v>325.85000000000002</v>
      </c>
      <c r="F120" s="14">
        <v>886.13</v>
      </c>
      <c r="G120" s="14">
        <v>0</v>
      </c>
      <c r="H120" s="14">
        <v>0</v>
      </c>
      <c r="I120" s="15">
        <v>-36.47</v>
      </c>
      <c r="J120" s="14">
        <v>0</v>
      </c>
      <c r="K120" s="14">
        <v>26.59</v>
      </c>
      <c r="L120" s="14">
        <v>0</v>
      </c>
      <c r="M120" s="14">
        <v>0</v>
      </c>
      <c r="N120" s="14">
        <v>100</v>
      </c>
      <c r="O120" s="14">
        <v>0</v>
      </c>
      <c r="P120" s="14">
        <v>0.01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90.13</v>
      </c>
      <c r="X120" s="14">
        <v>796</v>
      </c>
    </row>
    <row r="121" spans="1:24">
      <c r="A121" s="2" t="s">
        <v>246</v>
      </c>
      <c r="B121" s="1" t="s">
        <v>247</v>
      </c>
      <c r="C121" s="14">
        <v>537.54</v>
      </c>
      <c r="D121" s="14">
        <v>89.59</v>
      </c>
      <c r="E121" s="14">
        <v>2279.6999999999998</v>
      </c>
      <c r="F121" s="14">
        <v>2906.83</v>
      </c>
      <c r="G121" s="14">
        <v>0</v>
      </c>
      <c r="H121" s="14">
        <v>0</v>
      </c>
      <c r="I121" s="14">
        <v>0</v>
      </c>
      <c r="J121" s="14">
        <v>365.51</v>
      </c>
      <c r="K121" s="14">
        <v>82.21</v>
      </c>
      <c r="L121" s="14">
        <v>29.07</v>
      </c>
      <c r="M121" s="14">
        <v>0</v>
      </c>
      <c r="N121" s="14">
        <v>0</v>
      </c>
      <c r="O121" s="14">
        <v>142.43</v>
      </c>
      <c r="P121" s="14">
        <v>0.01</v>
      </c>
      <c r="Q121" s="14">
        <v>0</v>
      </c>
      <c r="R121" s="14">
        <v>0</v>
      </c>
      <c r="S121" s="14">
        <v>0</v>
      </c>
      <c r="T121" s="14">
        <v>0</v>
      </c>
      <c r="U121" s="14">
        <v>50</v>
      </c>
      <c r="V121" s="14">
        <v>0</v>
      </c>
      <c r="W121" s="14">
        <v>669.23</v>
      </c>
      <c r="X121" s="14">
        <v>2237.6</v>
      </c>
    </row>
    <row r="122" spans="1:24">
      <c r="A122" s="2" t="s">
        <v>248</v>
      </c>
      <c r="B122" s="1" t="s">
        <v>249</v>
      </c>
      <c r="C122" s="14">
        <v>480.24</v>
      </c>
      <c r="D122" s="14">
        <v>80.040000000000006</v>
      </c>
      <c r="E122" s="14">
        <v>159.38</v>
      </c>
      <c r="F122" s="14">
        <v>719.66</v>
      </c>
      <c r="G122" s="14">
        <v>0</v>
      </c>
      <c r="H122" s="14">
        <v>0</v>
      </c>
      <c r="I122" s="15">
        <v>-52.69</v>
      </c>
      <c r="J122" s="14">
        <v>0</v>
      </c>
      <c r="K122" s="14">
        <v>21.92</v>
      </c>
      <c r="L122" s="14">
        <v>0</v>
      </c>
      <c r="M122" s="14">
        <v>0</v>
      </c>
      <c r="N122" s="14">
        <v>0</v>
      </c>
      <c r="O122" s="14">
        <v>0</v>
      </c>
      <c r="P122" s="15">
        <v>-0.17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-30.94</v>
      </c>
      <c r="X122" s="14">
        <v>750.6</v>
      </c>
    </row>
    <row r="123" spans="1:24">
      <c r="A123" s="2" t="s">
        <v>250</v>
      </c>
      <c r="B123" s="1" t="s">
        <v>251</v>
      </c>
      <c r="C123" s="14">
        <v>633.6</v>
      </c>
      <c r="D123" s="14">
        <v>105.6</v>
      </c>
      <c r="E123" s="14">
        <v>1676.18</v>
      </c>
      <c r="F123" s="14">
        <v>2415.38</v>
      </c>
      <c r="G123" s="14">
        <v>0</v>
      </c>
      <c r="H123" s="14">
        <v>0</v>
      </c>
      <c r="I123" s="14">
        <v>0</v>
      </c>
      <c r="J123" s="14">
        <v>260.54000000000002</v>
      </c>
      <c r="K123" s="14">
        <v>72.819999999999993</v>
      </c>
      <c r="L123" s="14">
        <v>0</v>
      </c>
      <c r="M123" s="14">
        <v>0</v>
      </c>
      <c r="N123" s="14">
        <v>100</v>
      </c>
      <c r="O123" s="14">
        <v>0</v>
      </c>
      <c r="P123" s="14">
        <v>0.02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433.38</v>
      </c>
      <c r="X123" s="14">
        <v>1982</v>
      </c>
    </row>
    <row r="124" spans="1:24">
      <c r="A124" s="2" t="s">
        <v>252</v>
      </c>
      <c r="B124" s="1" t="s">
        <v>253</v>
      </c>
      <c r="C124" s="14">
        <v>633.6</v>
      </c>
      <c r="D124" s="14">
        <v>105.6</v>
      </c>
      <c r="E124" s="14">
        <v>3981.19</v>
      </c>
      <c r="F124" s="14">
        <v>4720.3900000000003</v>
      </c>
      <c r="G124" s="14">
        <v>0</v>
      </c>
      <c r="H124" s="14">
        <v>0</v>
      </c>
      <c r="I124" s="14">
        <v>0</v>
      </c>
      <c r="J124" s="14">
        <v>752.89</v>
      </c>
      <c r="K124" s="14">
        <v>179.18</v>
      </c>
      <c r="L124" s="14">
        <v>0</v>
      </c>
      <c r="M124" s="14">
        <v>0</v>
      </c>
      <c r="N124" s="14">
        <v>100</v>
      </c>
      <c r="O124" s="14">
        <v>0</v>
      </c>
      <c r="P124" s="14">
        <v>0.12</v>
      </c>
      <c r="Q124" s="14">
        <v>0</v>
      </c>
      <c r="R124" s="14">
        <v>0</v>
      </c>
      <c r="S124" s="14">
        <v>0</v>
      </c>
      <c r="T124" s="14">
        <v>0</v>
      </c>
      <c r="U124" s="14">
        <v>500</v>
      </c>
      <c r="V124" s="14">
        <v>0</v>
      </c>
      <c r="W124" s="14">
        <v>1532.19</v>
      </c>
      <c r="X124" s="14">
        <v>3188.2</v>
      </c>
    </row>
    <row r="125" spans="1:24" s="7" customFormat="1">
      <c r="A125" s="17" t="s">
        <v>159</v>
      </c>
      <c r="C125" s="7" t="s">
        <v>160</v>
      </c>
      <c r="D125" s="7" t="s">
        <v>160</v>
      </c>
      <c r="E125" s="7" t="s">
        <v>160</v>
      </c>
      <c r="F125" s="7" t="s">
        <v>160</v>
      </c>
      <c r="G125" s="7" t="s">
        <v>160</v>
      </c>
      <c r="H125" s="7" t="s">
        <v>160</v>
      </c>
      <c r="I125" s="7" t="s">
        <v>160</v>
      </c>
      <c r="J125" s="7" t="s">
        <v>160</v>
      </c>
      <c r="K125" s="7" t="s">
        <v>160</v>
      </c>
      <c r="L125" s="7" t="s">
        <v>160</v>
      </c>
      <c r="M125" s="7" t="s">
        <v>160</v>
      </c>
      <c r="N125" s="7" t="s">
        <v>160</v>
      </c>
      <c r="O125" s="7" t="s">
        <v>160</v>
      </c>
      <c r="P125" s="7" t="s">
        <v>160</v>
      </c>
      <c r="Q125" s="7" t="s">
        <v>160</v>
      </c>
      <c r="R125" s="7" t="s">
        <v>160</v>
      </c>
      <c r="S125" s="7" t="s">
        <v>160</v>
      </c>
      <c r="T125" s="7" t="s">
        <v>160</v>
      </c>
      <c r="U125" s="7" t="s">
        <v>160</v>
      </c>
      <c r="V125" s="7" t="s">
        <v>160</v>
      </c>
      <c r="W125" s="7" t="s">
        <v>160</v>
      </c>
      <c r="X125" s="7" t="s">
        <v>160</v>
      </c>
    </row>
    <row r="126" spans="1:24">
      <c r="C126" s="19">
        <v>27263.64</v>
      </c>
      <c r="D126" s="19">
        <v>4543.9399999999996</v>
      </c>
      <c r="E126" s="19">
        <v>72196.460000000006</v>
      </c>
      <c r="F126" s="19">
        <v>104004.04</v>
      </c>
      <c r="G126" s="19">
        <v>0</v>
      </c>
      <c r="H126" s="19">
        <v>263.26</v>
      </c>
      <c r="I126" s="20">
        <v>-608.84</v>
      </c>
      <c r="J126" s="19">
        <v>11785.17</v>
      </c>
      <c r="K126" s="19">
        <v>2939.96</v>
      </c>
      <c r="L126" s="19">
        <v>334.29</v>
      </c>
      <c r="M126" s="19">
        <v>0</v>
      </c>
      <c r="N126" s="19">
        <v>3400</v>
      </c>
      <c r="O126" s="19">
        <v>1637.97</v>
      </c>
      <c r="P126" s="19">
        <v>0.01</v>
      </c>
      <c r="Q126" s="19">
        <v>0</v>
      </c>
      <c r="R126" s="19">
        <v>0</v>
      </c>
      <c r="S126" s="19">
        <v>0</v>
      </c>
      <c r="T126" s="19">
        <v>686.22</v>
      </c>
      <c r="U126" s="19">
        <v>4100</v>
      </c>
      <c r="V126" s="19">
        <v>0</v>
      </c>
      <c r="W126" s="19">
        <v>24538.04</v>
      </c>
      <c r="X126" s="19">
        <v>79466</v>
      </c>
    </row>
    <row r="128" spans="1:24" s="7" customFormat="1">
      <c r="A128" s="16"/>
      <c r="C128" s="7" t="s">
        <v>254</v>
      </c>
      <c r="D128" s="7" t="s">
        <v>254</v>
      </c>
      <c r="E128" s="7" t="s">
        <v>254</v>
      </c>
      <c r="F128" s="7" t="s">
        <v>254</v>
      </c>
      <c r="G128" s="7" t="s">
        <v>254</v>
      </c>
      <c r="H128" s="7" t="s">
        <v>254</v>
      </c>
      <c r="I128" s="7" t="s">
        <v>254</v>
      </c>
      <c r="J128" s="7" t="s">
        <v>254</v>
      </c>
      <c r="K128" s="7" t="s">
        <v>254</v>
      </c>
      <c r="L128" s="7" t="s">
        <v>254</v>
      </c>
      <c r="M128" s="7" t="s">
        <v>254</v>
      </c>
      <c r="N128" s="7" t="s">
        <v>254</v>
      </c>
      <c r="O128" s="7" t="s">
        <v>254</v>
      </c>
      <c r="P128" s="7" t="s">
        <v>254</v>
      </c>
      <c r="Q128" s="7" t="s">
        <v>254</v>
      </c>
      <c r="R128" s="7" t="s">
        <v>254</v>
      </c>
      <c r="S128" s="7" t="s">
        <v>254</v>
      </c>
      <c r="T128" s="7" t="s">
        <v>254</v>
      </c>
      <c r="U128" s="7" t="s">
        <v>254</v>
      </c>
      <c r="V128" s="7" t="s">
        <v>254</v>
      </c>
      <c r="W128" s="7" t="s">
        <v>254</v>
      </c>
      <c r="X128" s="7" t="s">
        <v>254</v>
      </c>
    </row>
    <row r="129" spans="1:24">
      <c r="A129" s="17" t="s">
        <v>255</v>
      </c>
      <c r="B129" s="1" t="s">
        <v>256</v>
      </c>
      <c r="C129" s="19">
        <v>105123.45</v>
      </c>
      <c r="D129" s="19">
        <v>17665.009999999998</v>
      </c>
      <c r="E129" s="19">
        <v>117672.77</v>
      </c>
      <c r="F129" s="19">
        <v>240461.23</v>
      </c>
      <c r="G129" s="19">
        <v>3551.81</v>
      </c>
      <c r="H129" s="19">
        <v>3559</v>
      </c>
      <c r="I129" s="20">
        <v>-1183.1600000000001</v>
      </c>
      <c r="J129" s="19">
        <v>26170.87</v>
      </c>
      <c r="K129" s="19">
        <v>10337.370000000001</v>
      </c>
      <c r="L129" s="19">
        <v>334.29</v>
      </c>
      <c r="M129" s="19">
        <v>462.3</v>
      </c>
      <c r="N129" s="19">
        <v>8300</v>
      </c>
      <c r="O129" s="19">
        <v>1637.97</v>
      </c>
      <c r="P129" s="19">
        <v>0.28999999999999998</v>
      </c>
      <c r="Q129" s="19">
        <v>979.47</v>
      </c>
      <c r="R129" s="19">
        <v>495.29</v>
      </c>
      <c r="S129" s="19">
        <v>300</v>
      </c>
      <c r="T129" s="19">
        <v>686.22</v>
      </c>
      <c r="U129" s="19">
        <v>5400</v>
      </c>
      <c r="V129" s="19">
        <v>2165.91</v>
      </c>
      <c r="W129" s="19">
        <v>63197.63</v>
      </c>
      <c r="X129" s="19">
        <v>177263.6</v>
      </c>
    </row>
    <row r="131" spans="1:24">
      <c r="C131" s="1" t="s">
        <v>256</v>
      </c>
      <c r="D131" s="1" t="s">
        <v>256</v>
      </c>
      <c r="E131" s="1" t="s">
        <v>256</v>
      </c>
      <c r="F131" s="1" t="s">
        <v>256</v>
      </c>
      <c r="G131" s="1" t="s">
        <v>256</v>
      </c>
      <c r="H131" s="1" t="s">
        <v>256</v>
      </c>
      <c r="I131" s="1" t="s">
        <v>256</v>
      </c>
      <c r="J131" s="1" t="s">
        <v>256</v>
      </c>
      <c r="K131" s="1" t="s">
        <v>256</v>
      </c>
      <c r="L131" s="1" t="s">
        <v>256</v>
      </c>
      <c r="M131" s="1" t="s">
        <v>256</v>
      </c>
      <c r="N131" s="1" t="s">
        <v>256</v>
      </c>
      <c r="O131" s="1" t="s">
        <v>256</v>
      </c>
      <c r="P131" s="1" t="s">
        <v>256</v>
      </c>
      <c r="Q131" s="1" t="s">
        <v>256</v>
      </c>
      <c r="R131" s="1" t="s">
        <v>256</v>
      </c>
      <c r="S131" s="1" t="s">
        <v>256</v>
      </c>
      <c r="T131" s="1" t="s">
        <v>256</v>
      </c>
      <c r="U131" s="1" t="s">
        <v>256</v>
      </c>
      <c r="V131" s="1" t="s">
        <v>256</v>
      </c>
      <c r="W131" s="1" t="s">
        <v>256</v>
      </c>
      <c r="X131" s="1" t="s">
        <v>256</v>
      </c>
    </row>
    <row r="132" spans="1:24">
      <c r="A132" s="2" t="s">
        <v>256</v>
      </c>
      <c r="B132" s="1" t="s">
        <v>256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autoFilter ref="A11:X76"/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7"/>
  <sheetViews>
    <sheetView topLeftCell="A102" workbookViewId="0">
      <selection activeCell="D121" sqref="D121"/>
    </sheetView>
  </sheetViews>
  <sheetFormatPr baseColWidth="10" defaultRowHeight="15"/>
  <cols>
    <col min="2" max="2" width="13.28515625" customWidth="1"/>
    <col min="3" max="3" width="19.5703125" customWidth="1"/>
    <col min="4" max="4" width="12.5703125" bestFit="1" customWidth="1"/>
    <col min="5" max="5" width="36.140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257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258</v>
      </c>
      <c r="B8" s="34" t="s">
        <v>259</v>
      </c>
      <c r="C8" s="34" t="s">
        <v>260</v>
      </c>
      <c r="D8" s="35" t="s">
        <v>261</v>
      </c>
      <c r="E8" s="34" t="s">
        <v>262</v>
      </c>
      <c r="F8" s="33"/>
      <c r="G8" s="33"/>
      <c r="H8" s="33"/>
      <c r="I8" s="33"/>
      <c r="J8" s="33"/>
    </row>
    <row r="9" spans="1:10">
      <c r="A9" s="27" t="s">
        <v>43</v>
      </c>
      <c r="B9" s="27"/>
      <c r="C9" s="27" t="s">
        <v>263</v>
      </c>
      <c r="D9" s="27">
        <v>886.6</v>
      </c>
      <c r="E9" s="27" t="s">
        <v>44</v>
      </c>
      <c r="F9" s="27"/>
      <c r="G9" s="27"/>
      <c r="H9" s="27"/>
      <c r="I9" s="27"/>
      <c r="J9" s="27"/>
    </row>
    <row r="10" spans="1:10">
      <c r="A10" s="27" t="s">
        <v>67</v>
      </c>
      <c r="B10" s="27"/>
      <c r="C10" s="27" t="s">
        <v>263</v>
      </c>
      <c r="D10" s="27">
        <v>1501.4</v>
      </c>
      <c r="E10" s="27" t="s">
        <v>68</v>
      </c>
      <c r="F10" s="27"/>
      <c r="G10" s="27"/>
      <c r="H10" s="27"/>
      <c r="I10" s="27"/>
      <c r="J10" s="27"/>
    </row>
    <row r="11" spans="1:10">
      <c r="A11" s="27"/>
      <c r="B11" s="27" t="s">
        <v>264</v>
      </c>
      <c r="C11" s="27"/>
      <c r="D11" s="36">
        <v>2388</v>
      </c>
      <c r="E11" s="27" t="s">
        <v>265</v>
      </c>
      <c r="F11" s="27"/>
      <c r="G11" s="27"/>
      <c r="H11" s="27"/>
      <c r="I11" s="27"/>
      <c r="J11" s="27"/>
    </row>
    <row r="13" spans="1:10">
      <c r="A13" s="27" t="s">
        <v>162</v>
      </c>
      <c r="B13" s="27">
        <v>56708845760</v>
      </c>
      <c r="C13" s="27" t="s">
        <v>266</v>
      </c>
      <c r="D13" s="27">
        <v>988.80000000000007</v>
      </c>
      <c r="E13" s="27" t="s">
        <v>163</v>
      </c>
      <c r="F13" s="27"/>
      <c r="G13" s="27"/>
      <c r="H13" s="27"/>
      <c r="I13" s="27"/>
      <c r="J13" s="27"/>
    </row>
    <row r="14" spans="1:10">
      <c r="A14" s="27" t="s">
        <v>164</v>
      </c>
      <c r="B14" s="27">
        <v>56708845774</v>
      </c>
      <c r="C14" s="27" t="s">
        <v>266</v>
      </c>
      <c r="D14" s="27">
        <v>2470.6000000000004</v>
      </c>
      <c r="E14" s="27" t="s">
        <v>165</v>
      </c>
      <c r="F14" s="27"/>
      <c r="G14" s="27"/>
      <c r="H14" s="27"/>
      <c r="I14" s="27"/>
      <c r="J14" s="27"/>
    </row>
    <row r="15" spans="1:10">
      <c r="A15" s="27">
        <v>16</v>
      </c>
      <c r="B15" s="27">
        <v>56708881292</v>
      </c>
      <c r="C15" s="27" t="s">
        <v>266</v>
      </c>
      <c r="D15" s="27">
        <v>3051.2000000000003</v>
      </c>
      <c r="E15" s="27" t="s">
        <v>46</v>
      </c>
      <c r="F15" s="27"/>
      <c r="G15" s="27"/>
      <c r="H15" s="27"/>
      <c r="I15" s="27"/>
      <c r="J15" s="27"/>
    </row>
    <row r="16" spans="1:10">
      <c r="A16" s="27" t="s">
        <v>174</v>
      </c>
      <c r="B16" s="27">
        <v>56708845791</v>
      </c>
      <c r="C16" s="27" t="s">
        <v>266</v>
      </c>
      <c r="D16" s="27">
        <v>732.40000000000009</v>
      </c>
      <c r="E16" s="27" t="s">
        <v>175</v>
      </c>
      <c r="F16" s="27"/>
      <c r="G16" s="27"/>
      <c r="H16" s="27"/>
      <c r="I16" s="27"/>
      <c r="J16" s="27"/>
    </row>
    <row r="17" spans="1:5">
      <c r="A17" s="27">
        <v>18</v>
      </c>
      <c r="B17" s="27">
        <v>56708881349</v>
      </c>
      <c r="C17" s="27" t="s">
        <v>266</v>
      </c>
      <c r="D17" s="27">
        <v>2051.2000000000003</v>
      </c>
      <c r="E17" s="27" t="s">
        <v>52</v>
      </c>
    </row>
    <row r="18" spans="1:5">
      <c r="A18" s="27" t="s">
        <v>184</v>
      </c>
      <c r="B18" s="27">
        <v>56708845820</v>
      </c>
      <c r="C18" s="27" t="s">
        <v>266</v>
      </c>
      <c r="D18" s="27">
        <v>1199</v>
      </c>
      <c r="E18" s="27" t="s">
        <v>185</v>
      </c>
    </row>
    <row r="19" spans="1:5">
      <c r="A19" s="27" t="s">
        <v>186</v>
      </c>
      <c r="B19" s="27">
        <v>56708845834</v>
      </c>
      <c r="C19" s="27" t="s">
        <v>266</v>
      </c>
      <c r="D19" s="27">
        <v>3137.2000000000003</v>
      </c>
      <c r="E19" s="27" t="s">
        <v>187</v>
      </c>
    </row>
    <row r="20" spans="1:5">
      <c r="A20" s="27" t="s">
        <v>89</v>
      </c>
      <c r="B20" s="27">
        <v>56708881457</v>
      </c>
      <c r="C20" s="27" t="s">
        <v>266</v>
      </c>
      <c r="D20" s="27">
        <v>2797</v>
      </c>
      <c r="E20" s="27" t="s">
        <v>90</v>
      </c>
    </row>
    <row r="21" spans="1:5">
      <c r="A21" s="27" t="s">
        <v>91</v>
      </c>
      <c r="B21" s="27">
        <v>56708845038</v>
      </c>
      <c r="C21" s="27" t="s">
        <v>266</v>
      </c>
      <c r="D21" s="27">
        <v>3634.6000000000004</v>
      </c>
      <c r="E21" s="27" t="s">
        <v>92</v>
      </c>
    </row>
    <row r="22" spans="1:5">
      <c r="A22" s="27" t="s">
        <v>198</v>
      </c>
      <c r="B22" s="27">
        <v>56708881915</v>
      </c>
      <c r="C22" s="27" t="s">
        <v>266</v>
      </c>
      <c r="D22" s="27">
        <v>1557.2</v>
      </c>
      <c r="E22" s="27" t="s">
        <v>199</v>
      </c>
    </row>
    <row r="23" spans="1:5">
      <c r="A23" s="27" t="s">
        <v>202</v>
      </c>
      <c r="B23" s="27">
        <v>56708845865</v>
      </c>
      <c r="C23" s="27" t="s">
        <v>266</v>
      </c>
      <c r="D23" s="27">
        <v>1318.6000000000001</v>
      </c>
      <c r="E23" s="27" t="s">
        <v>203</v>
      </c>
    </row>
    <row r="24" spans="1:5">
      <c r="A24" s="27" t="s">
        <v>204</v>
      </c>
      <c r="B24" s="27">
        <v>56708845879</v>
      </c>
      <c r="C24" s="27" t="s">
        <v>266</v>
      </c>
      <c r="D24" s="27">
        <v>3326.6000000000004</v>
      </c>
      <c r="E24" s="27" t="s">
        <v>205</v>
      </c>
    </row>
    <row r="25" spans="1:5">
      <c r="A25" s="27" t="s">
        <v>101</v>
      </c>
      <c r="B25" s="27">
        <v>56708881491</v>
      </c>
      <c r="C25" s="27" t="s">
        <v>266</v>
      </c>
      <c r="D25" s="27">
        <v>788.80000000000007</v>
      </c>
      <c r="E25" s="27" t="s">
        <v>102</v>
      </c>
    </row>
    <row r="26" spans="1:5">
      <c r="A26" s="27">
        <v>30</v>
      </c>
      <c r="B26" s="27">
        <v>56708881503</v>
      </c>
      <c r="C26" s="27" t="s">
        <v>266</v>
      </c>
      <c r="D26" s="27">
        <v>1431.4</v>
      </c>
      <c r="E26" s="27" t="s">
        <v>106</v>
      </c>
    </row>
    <row r="27" spans="1:5">
      <c r="A27" s="27" t="s">
        <v>216</v>
      </c>
      <c r="B27" s="27">
        <v>56708845911</v>
      </c>
      <c r="C27" s="27" t="s">
        <v>266</v>
      </c>
      <c r="D27" s="27">
        <v>486.6</v>
      </c>
      <c r="E27" s="27" t="s">
        <v>217</v>
      </c>
    </row>
    <row r="28" spans="1:5">
      <c r="A28" s="27" t="s">
        <v>228</v>
      </c>
      <c r="B28" s="27">
        <v>56708881946</v>
      </c>
      <c r="C28" s="27" t="s">
        <v>266</v>
      </c>
      <c r="D28" s="27">
        <v>1138.6000000000001</v>
      </c>
      <c r="E28" s="27" t="s">
        <v>229</v>
      </c>
    </row>
    <row r="29" spans="1:5">
      <c r="A29" s="27" t="s">
        <v>137</v>
      </c>
      <c r="B29" s="27">
        <v>56708881596</v>
      </c>
      <c r="C29" s="27" t="s">
        <v>266</v>
      </c>
      <c r="D29" s="27">
        <v>4137.4000000000005</v>
      </c>
      <c r="E29" s="27" t="s">
        <v>138</v>
      </c>
    </row>
    <row r="30" spans="1:5">
      <c r="A30" s="27" t="s">
        <v>238</v>
      </c>
      <c r="B30" s="27">
        <v>56708881963</v>
      </c>
      <c r="C30" s="27" t="s">
        <v>266</v>
      </c>
      <c r="D30" s="27">
        <v>833.40000000000009</v>
      </c>
      <c r="E30" s="27" t="s">
        <v>239</v>
      </c>
    </row>
    <row r="31" spans="1:5">
      <c r="A31" s="27" t="s">
        <v>252</v>
      </c>
      <c r="B31" s="27">
        <v>56708846050</v>
      </c>
      <c r="C31" s="27" t="s">
        <v>266</v>
      </c>
      <c r="D31" s="27">
        <v>3188.2000000000003</v>
      </c>
      <c r="E31" s="27" t="s">
        <v>253</v>
      </c>
    </row>
    <row r="32" spans="1:5">
      <c r="A32" s="27" t="s">
        <v>240</v>
      </c>
      <c r="B32" s="27">
        <v>56708845990</v>
      </c>
      <c r="C32" s="27" t="s">
        <v>266</v>
      </c>
      <c r="D32" s="27">
        <v>2506.2000000000003</v>
      </c>
      <c r="E32" s="27" t="s">
        <v>241</v>
      </c>
    </row>
    <row r="33" spans="1:5">
      <c r="A33" s="27" t="s">
        <v>234</v>
      </c>
      <c r="B33" s="27">
        <v>56708845973</v>
      </c>
      <c r="C33" s="27" t="s">
        <v>266</v>
      </c>
      <c r="D33" s="27">
        <v>867</v>
      </c>
      <c r="E33" s="27" t="s">
        <v>235</v>
      </c>
    </row>
    <row r="34" spans="1:5">
      <c r="A34" s="27" t="s">
        <v>168</v>
      </c>
      <c r="B34" s="27">
        <v>56708845788</v>
      </c>
      <c r="C34" s="27" t="s">
        <v>266</v>
      </c>
      <c r="D34" s="27">
        <v>1503.4</v>
      </c>
      <c r="E34" s="27" t="s">
        <v>169</v>
      </c>
    </row>
    <row r="35" spans="1:5">
      <c r="A35" s="27" t="s">
        <v>37</v>
      </c>
      <c r="B35" s="27">
        <v>56708844890</v>
      </c>
      <c r="C35" s="27" t="s">
        <v>266</v>
      </c>
      <c r="D35" s="27">
        <v>3138</v>
      </c>
      <c r="E35" s="27" t="s">
        <v>38</v>
      </c>
    </row>
    <row r="36" spans="1:5">
      <c r="A36" s="27" t="s">
        <v>218</v>
      </c>
      <c r="B36" s="27">
        <v>56708845925</v>
      </c>
      <c r="C36" s="27" t="s">
        <v>266</v>
      </c>
      <c r="D36" s="27">
        <v>1689.4</v>
      </c>
      <c r="E36" s="27" t="s">
        <v>219</v>
      </c>
    </row>
    <row r="37" spans="1:5">
      <c r="A37" s="27" t="s">
        <v>196</v>
      </c>
      <c r="B37" s="27">
        <v>56708845851</v>
      </c>
      <c r="C37" s="27" t="s">
        <v>266</v>
      </c>
      <c r="D37" s="27">
        <v>149.6</v>
      </c>
      <c r="E37" s="27" t="s">
        <v>197</v>
      </c>
    </row>
    <row r="38" spans="1:5">
      <c r="A38" s="27" t="s">
        <v>35</v>
      </c>
      <c r="B38" s="27">
        <v>56708844887</v>
      </c>
      <c r="C38" s="27" t="s">
        <v>266</v>
      </c>
      <c r="D38" s="27">
        <v>2134.8000000000002</v>
      </c>
      <c r="E38" s="27" t="s">
        <v>36</v>
      </c>
    </row>
    <row r="39" spans="1:5">
      <c r="A39" s="27" t="s">
        <v>135</v>
      </c>
      <c r="B39" s="27">
        <v>56708845254</v>
      </c>
      <c r="C39" s="27" t="s">
        <v>266</v>
      </c>
      <c r="D39" s="27">
        <v>3157.8</v>
      </c>
      <c r="E39" s="27" t="s">
        <v>136</v>
      </c>
    </row>
    <row r="40" spans="1:5">
      <c r="A40" s="27" t="s">
        <v>222</v>
      </c>
      <c r="B40" s="27">
        <v>56708845939</v>
      </c>
      <c r="C40" s="27" t="s">
        <v>266</v>
      </c>
      <c r="D40" s="27">
        <v>3685.2000000000003</v>
      </c>
      <c r="E40" s="27" t="s">
        <v>223</v>
      </c>
    </row>
    <row r="41" spans="1:5">
      <c r="A41" s="27" t="s">
        <v>214</v>
      </c>
      <c r="B41" s="27">
        <v>56708881929</v>
      </c>
      <c r="C41" s="27" t="s">
        <v>266</v>
      </c>
      <c r="D41" s="27">
        <v>2904.4</v>
      </c>
      <c r="E41" s="27" t="s">
        <v>215</v>
      </c>
    </row>
    <row r="42" spans="1:5">
      <c r="A42" s="27" t="s">
        <v>147</v>
      </c>
      <c r="B42" s="27">
        <v>56708881810</v>
      </c>
      <c r="C42" s="27" t="s">
        <v>266</v>
      </c>
      <c r="D42" s="27">
        <v>3451.8</v>
      </c>
      <c r="E42" s="27" t="s">
        <v>148</v>
      </c>
    </row>
    <row r="43" spans="1:5">
      <c r="A43" s="27" t="s">
        <v>127</v>
      </c>
      <c r="B43" s="27">
        <v>56708845237</v>
      </c>
      <c r="C43" s="27" t="s">
        <v>266</v>
      </c>
      <c r="D43" s="27">
        <v>819.2</v>
      </c>
      <c r="E43" s="27" t="s">
        <v>128</v>
      </c>
    </row>
    <row r="44" spans="1:5">
      <c r="A44" s="27" t="s">
        <v>95</v>
      </c>
      <c r="B44" s="27">
        <v>56708881474</v>
      </c>
      <c r="C44" s="27" t="s">
        <v>266</v>
      </c>
      <c r="D44" s="27">
        <v>3189.4</v>
      </c>
      <c r="E44" s="27" t="s">
        <v>96</v>
      </c>
    </row>
    <row r="45" spans="1:5">
      <c r="A45" s="27" t="s">
        <v>59</v>
      </c>
      <c r="B45" s="27">
        <v>56708844950</v>
      </c>
      <c r="C45" s="27" t="s">
        <v>266</v>
      </c>
      <c r="D45" s="27">
        <v>755.80000000000007</v>
      </c>
      <c r="E45" s="27" t="s">
        <v>60</v>
      </c>
    </row>
    <row r="46" spans="1:5">
      <c r="A46" s="27" t="s">
        <v>83</v>
      </c>
      <c r="B46" s="27">
        <v>56708845024</v>
      </c>
      <c r="C46" s="27" t="s">
        <v>266</v>
      </c>
      <c r="D46" s="27">
        <v>2276.4</v>
      </c>
      <c r="E46" s="27" t="s">
        <v>84</v>
      </c>
    </row>
    <row r="47" spans="1:5">
      <c r="A47" s="27" t="s">
        <v>139</v>
      </c>
      <c r="B47" s="27">
        <v>56708845268</v>
      </c>
      <c r="C47" s="27" t="s">
        <v>266</v>
      </c>
      <c r="D47" s="27">
        <v>1227.8000000000002</v>
      </c>
      <c r="E47" s="27" t="s">
        <v>140</v>
      </c>
    </row>
    <row r="48" spans="1:5">
      <c r="A48" s="27" t="s">
        <v>176</v>
      </c>
      <c r="B48" s="27">
        <v>56708845803</v>
      </c>
      <c r="C48" s="27" t="s">
        <v>266</v>
      </c>
      <c r="D48" s="27">
        <v>463.20000000000005</v>
      </c>
      <c r="E48" s="27" t="s">
        <v>177</v>
      </c>
    </row>
    <row r="49" spans="1:5">
      <c r="A49" s="27" t="s">
        <v>145</v>
      </c>
      <c r="B49" s="27">
        <v>56708881807</v>
      </c>
      <c r="C49" s="27" t="s">
        <v>266</v>
      </c>
      <c r="D49" s="27">
        <v>176.60000000000002</v>
      </c>
      <c r="E49" s="27" t="s">
        <v>146</v>
      </c>
    </row>
    <row r="50" spans="1:5">
      <c r="A50" s="27" t="s">
        <v>119</v>
      </c>
      <c r="B50" s="27">
        <v>56708881548</v>
      </c>
      <c r="C50" s="27" t="s">
        <v>266</v>
      </c>
      <c r="D50" s="27">
        <v>836.2</v>
      </c>
      <c r="E50" s="27" t="s">
        <v>120</v>
      </c>
    </row>
    <row r="51" spans="1:5">
      <c r="A51" s="27" t="s">
        <v>93</v>
      </c>
      <c r="B51" s="27">
        <v>56708881460</v>
      </c>
      <c r="C51" s="27" t="s">
        <v>266</v>
      </c>
      <c r="D51" s="27">
        <v>135</v>
      </c>
      <c r="E51" s="27" t="s">
        <v>94</v>
      </c>
    </row>
    <row r="52" spans="1:5">
      <c r="A52" s="27" t="s">
        <v>97</v>
      </c>
      <c r="B52" s="27">
        <v>56708845069</v>
      </c>
      <c r="C52" s="27" t="s">
        <v>266</v>
      </c>
      <c r="D52" s="27">
        <v>814</v>
      </c>
      <c r="E52" s="27" t="s">
        <v>98</v>
      </c>
    </row>
    <row r="53" spans="1:5">
      <c r="A53" s="27" t="s">
        <v>190</v>
      </c>
      <c r="B53" s="27">
        <v>56708881901</v>
      </c>
      <c r="C53" s="27" t="s">
        <v>266</v>
      </c>
      <c r="D53" s="27">
        <v>2963</v>
      </c>
      <c r="E53" s="27" t="s">
        <v>191</v>
      </c>
    </row>
    <row r="54" spans="1:5">
      <c r="A54" s="27" t="s">
        <v>55</v>
      </c>
      <c r="B54" s="27">
        <v>56708844947</v>
      </c>
      <c r="C54" s="27" t="s">
        <v>266</v>
      </c>
      <c r="D54" s="27">
        <v>67.400000000000006</v>
      </c>
      <c r="E54" s="27" t="s">
        <v>56</v>
      </c>
    </row>
    <row r="55" spans="1:5">
      <c r="A55" s="27" t="s">
        <v>178</v>
      </c>
      <c r="B55" s="27">
        <v>56708881872</v>
      </c>
      <c r="C55" s="27" t="s">
        <v>266</v>
      </c>
      <c r="D55" s="27">
        <v>1951.8000000000002</v>
      </c>
      <c r="E55" s="27" t="s">
        <v>179</v>
      </c>
    </row>
    <row r="56" spans="1:5">
      <c r="A56" s="27" t="s">
        <v>141</v>
      </c>
      <c r="B56" s="27">
        <v>60589939521</v>
      </c>
      <c r="C56" s="27" t="s">
        <v>266</v>
      </c>
      <c r="D56" s="27">
        <v>2004</v>
      </c>
      <c r="E56" s="27" t="s">
        <v>142</v>
      </c>
    </row>
    <row r="57" spans="1:5">
      <c r="A57" s="27" t="s">
        <v>109</v>
      </c>
      <c r="B57" s="27">
        <v>56708845101</v>
      </c>
      <c r="C57" s="27" t="s">
        <v>266</v>
      </c>
      <c r="D57" s="27">
        <v>483.6</v>
      </c>
      <c r="E57" s="27" t="s">
        <v>110</v>
      </c>
    </row>
    <row r="58" spans="1:5">
      <c r="A58" s="27" t="s">
        <v>250</v>
      </c>
      <c r="B58" s="27">
        <v>56708846047</v>
      </c>
      <c r="C58" s="27" t="s">
        <v>266</v>
      </c>
      <c r="D58" s="27">
        <v>1982</v>
      </c>
      <c r="E58" s="27" t="s">
        <v>251</v>
      </c>
    </row>
    <row r="59" spans="1:5">
      <c r="A59" s="27" t="s">
        <v>47</v>
      </c>
      <c r="B59" s="27">
        <v>56708881304</v>
      </c>
      <c r="C59" s="27" t="s">
        <v>266</v>
      </c>
      <c r="D59" s="27">
        <v>378.8</v>
      </c>
      <c r="E59" s="27" t="s">
        <v>48</v>
      </c>
    </row>
    <row r="60" spans="1:5">
      <c r="A60" s="27" t="s">
        <v>107</v>
      </c>
      <c r="B60" s="27">
        <v>56708881517</v>
      </c>
      <c r="C60" s="27" t="s">
        <v>266</v>
      </c>
      <c r="D60" s="27">
        <v>117</v>
      </c>
      <c r="E60" s="27" t="s">
        <v>108</v>
      </c>
    </row>
    <row r="61" spans="1:5">
      <c r="A61" s="27" t="s">
        <v>129</v>
      </c>
      <c r="B61" s="27">
        <v>56708881579</v>
      </c>
      <c r="C61" s="27" t="s">
        <v>266</v>
      </c>
      <c r="D61" s="27">
        <v>565.6</v>
      </c>
      <c r="E61" s="27" t="s">
        <v>130</v>
      </c>
    </row>
    <row r="62" spans="1:5">
      <c r="A62" s="27" t="s">
        <v>49</v>
      </c>
      <c r="B62" s="27">
        <v>56708881318</v>
      </c>
      <c r="C62" s="27" t="s">
        <v>266</v>
      </c>
      <c r="D62" s="27">
        <v>277.8</v>
      </c>
      <c r="E62" s="27" t="s">
        <v>50</v>
      </c>
    </row>
    <row r="63" spans="1:5">
      <c r="A63" s="27" t="s">
        <v>226</v>
      </c>
      <c r="B63" s="27">
        <v>56708845942</v>
      </c>
      <c r="C63" s="27" t="s">
        <v>266</v>
      </c>
      <c r="D63" s="27">
        <v>3637.6000000000004</v>
      </c>
      <c r="E63" s="27" t="s">
        <v>227</v>
      </c>
    </row>
    <row r="64" spans="1:5">
      <c r="A64" s="27" t="s">
        <v>57</v>
      </c>
      <c r="B64" s="27">
        <v>56708881352</v>
      </c>
      <c r="C64" s="27" t="s">
        <v>266</v>
      </c>
      <c r="D64" s="27">
        <v>806</v>
      </c>
      <c r="E64" s="27" t="s">
        <v>58</v>
      </c>
    </row>
    <row r="65" spans="1:5">
      <c r="A65" s="27" t="s">
        <v>143</v>
      </c>
      <c r="B65" s="27">
        <v>60589627948</v>
      </c>
      <c r="C65" s="27" t="s">
        <v>266</v>
      </c>
      <c r="D65" s="27">
        <v>742</v>
      </c>
      <c r="E65" s="27" t="s">
        <v>144</v>
      </c>
    </row>
    <row r="66" spans="1:5">
      <c r="A66" s="27" t="s">
        <v>61</v>
      </c>
      <c r="B66" s="27">
        <v>56708844964</v>
      </c>
      <c r="C66" s="27" t="s">
        <v>266</v>
      </c>
      <c r="D66" s="27">
        <v>2243.2000000000003</v>
      </c>
      <c r="E66" s="27" t="s">
        <v>62</v>
      </c>
    </row>
    <row r="67" spans="1:5">
      <c r="A67" s="27" t="s">
        <v>206</v>
      </c>
      <c r="B67" s="27">
        <v>56708845882</v>
      </c>
      <c r="C67" s="27" t="s">
        <v>266</v>
      </c>
      <c r="D67" s="27">
        <v>438</v>
      </c>
      <c r="E67" s="27" t="s">
        <v>207</v>
      </c>
    </row>
    <row r="68" spans="1:5">
      <c r="A68" s="27" t="s">
        <v>81</v>
      </c>
      <c r="B68" s="27">
        <v>56708845010</v>
      </c>
      <c r="C68" s="27" t="s">
        <v>266</v>
      </c>
      <c r="D68" s="27">
        <v>1739.4</v>
      </c>
      <c r="E68" s="27" t="s">
        <v>82</v>
      </c>
    </row>
    <row r="69" spans="1:5">
      <c r="A69" s="27" t="s">
        <v>121</v>
      </c>
      <c r="B69" s="27">
        <v>56708881551</v>
      </c>
      <c r="C69" s="27" t="s">
        <v>266</v>
      </c>
      <c r="D69" s="27">
        <v>1887.4</v>
      </c>
      <c r="E69" s="27" t="s">
        <v>122</v>
      </c>
    </row>
    <row r="70" spans="1:5">
      <c r="A70" s="27" t="s">
        <v>69</v>
      </c>
      <c r="B70" s="27">
        <v>56708844978</v>
      </c>
      <c r="C70" s="27" t="s">
        <v>266</v>
      </c>
      <c r="D70" s="27">
        <v>1594</v>
      </c>
      <c r="E70" s="27" t="s">
        <v>70</v>
      </c>
    </row>
    <row r="71" spans="1:5">
      <c r="A71" s="27" t="s">
        <v>77</v>
      </c>
      <c r="B71" s="27">
        <v>56708881426</v>
      </c>
      <c r="C71" s="27" t="s">
        <v>266</v>
      </c>
      <c r="D71" s="27">
        <v>6087.4000000000005</v>
      </c>
      <c r="E71" s="27" t="s">
        <v>78</v>
      </c>
    </row>
    <row r="72" spans="1:5">
      <c r="A72" s="27" t="s">
        <v>99</v>
      </c>
      <c r="B72" s="27">
        <v>56708845072</v>
      </c>
      <c r="C72" s="27" t="s">
        <v>266</v>
      </c>
      <c r="D72" s="27">
        <v>1532</v>
      </c>
      <c r="E72" s="27" t="s">
        <v>100</v>
      </c>
    </row>
    <row r="73" spans="1:5">
      <c r="A73" s="27" t="s">
        <v>153</v>
      </c>
      <c r="B73" s="27">
        <v>56708881838</v>
      </c>
      <c r="C73" s="27" t="s">
        <v>266</v>
      </c>
      <c r="D73" s="27">
        <v>1645</v>
      </c>
      <c r="E73" s="27" t="s">
        <v>154</v>
      </c>
    </row>
    <row r="74" spans="1:5">
      <c r="A74" s="27" t="s">
        <v>188</v>
      </c>
      <c r="B74" s="27">
        <v>56708845848</v>
      </c>
      <c r="C74" s="27" t="s">
        <v>266</v>
      </c>
      <c r="D74" s="27">
        <v>567.4</v>
      </c>
      <c r="E74" s="27" t="s">
        <v>189</v>
      </c>
    </row>
    <row r="75" spans="1:5">
      <c r="A75" s="27" t="s">
        <v>157</v>
      </c>
      <c r="B75" s="27">
        <v>60589620126</v>
      </c>
      <c r="C75" s="27" t="s">
        <v>266</v>
      </c>
      <c r="D75" s="27">
        <v>4142.4000000000005</v>
      </c>
      <c r="E75" s="27" t="s">
        <v>158</v>
      </c>
    </row>
    <row r="76" spans="1:5">
      <c r="A76" s="27" t="s">
        <v>232</v>
      </c>
      <c r="B76" s="27">
        <v>56708881608</v>
      </c>
      <c r="C76" s="27" t="s">
        <v>266</v>
      </c>
      <c r="D76" s="27">
        <v>1083.6000000000001</v>
      </c>
      <c r="E76" s="27" t="s">
        <v>233</v>
      </c>
    </row>
    <row r="77" spans="1:5">
      <c r="A77" s="27" t="s">
        <v>71</v>
      </c>
      <c r="B77" s="27">
        <v>56708881383</v>
      </c>
      <c r="C77" s="27" t="s">
        <v>266</v>
      </c>
      <c r="D77" s="27">
        <v>3421.2000000000003</v>
      </c>
      <c r="E77" s="27" t="s">
        <v>72</v>
      </c>
    </row>
    <row r="78" spans="1:5">
      <c r="A78" s="27" t="s">
        <v>133</v>
      </c>
      <c r="B78" s="27">
        <v>56708881582</v>
      </c>
      <c r="C78" s="27" t="s">
        <v>266</v>
      </c>
      <c r="D78" s="27">
        <v>1097.2</v>
      </c>
      <c r="E78" s="27" t="s">
        <v>134</v>
      </c>
    </row>
    <row r="79" spans="1:5">
      <c r="A79" s="27" t="s">
        <v>111</v>
      </c>
      <c r="B79" s="27">
        <v>56708845115</v>
      </c>
      <c r="C79" s="27" t="s">
        <v>266</v>
      </c>
      <c r="D79" s="27">
        <v>758</v>
      </c>
      <c r="E79" s="27" t="s">
        <v>112</v>
      </c>
    </row>
    <row r="80" spans="1:5">
      <c r="A80" s="27" t="s">
        <v>79</v>
      </c>
      <c r="B80" s="27">
        <v>60589655838</v>
      </c>
      <c r="C80" s="27" t="s">
        <v>266</v>
      </c>
      <c r="D80" s="27">
        <v>871.80000000000007</v>
      </c>
      <c r="E80" s="27" t="s">
        <v>80</v>
      </c>
    </row>
    <row r="81" spans="1:5">
      <c r="A81" s="27" t="s">
        <v>182</v>
      </c>
      <c r="B81" s="27">
        <v>56710773131</v>
      </c>
      <c r="C81" s="27" t="s">
        <v>266</v>
      </c>
      <c r="D81" s="27">
        <v>2707.8</v>
      </c>
      <c r="E81" s="27" t="s">
        <v>183</v>
      </c>
    </row>
    <row r="82" spans="1:5">
      <c r="A82" s="27" t="s">
        <v>87</v>
      </c>
      <c r="B82" s="27">
        <v>56708881656</v>
      </c>
      <c r="C82" s="27" t="s">
        <v>266</v>
      </c>
      <c r="D82" s="27">
        <v>1252.6000000000001</v>
      </c>
      <c r="E82" s="27" t="s">
        <v>88</v>
      </c>
    </row>
    <row r="83" spans="1:5">
      <c r="A83" s="27" t="s">
        <v>113</v>
      </c>
      <c r="B83" s="27">
        <v>56708845530</v>
      </c>
      <c r="C83" s="27" t="s">
        <v>266</v>
      </c>
      <c r="D83" s="27">
        <v>858.80000000000007</v>
      </c>
      <c r="E83" s="27" t="s">
        <v>114</v>
      </c>
    </row>
    <row r="84" spans="1:5">
      <c r="A84" s="27" t="s">
        <v>155</v>
      </c>
      <c r="B84" s="27">
        <v>56710784605</v>
      </c>
      <c r="C84" s="27" t="s">
        <v>266</v>
      </c>
      <c r="D84" s="27">
        <v>2542.6000000000004</v>
      </c>
      <c r="E84" s="27" t="s">
        <v>156</v>
      </c>
    </row>
    <row r="85" spans="1:5">
      <c r="A85" s="27" t="s">
        <v>210</v>
      </c>
      <c r="B85" s="27">
        <v>60589845501</v>
      </c>
      <c r="C85" s="27" t="s">
        <v>266</v>
      </c>
      <c r="D85" s="27">
        <v>899.40000000000009</v>
      </c>
      <c r="E85" s="27" t="s">
        <v>211</v>
      </c>
    </row>
    <row r="86" spans="1:5">
      <c r="A86" s="27" t="s">
        <v>125</v>
      </c>
      <c r="B86" s="27">
        <v>60589669043</v>
      </c>
      <c r="C86" s="27" t="s">
        <v>266</v>
      </c>
      <c r="D86" s="27">
        <v>811.80000000000007</v>
      </c>
      <c r="E86" s="27" t="s">
        <v>126</v>
      </c>
    </row>
    <row r="87" spans="1:5">
      <c r="A87" s="27" t="s">
        <v>115</v>
      </c>
      <c r="B87" s="27">
        <v>60589665774</v>
      </c>
      <c r="C87" s="27" t="s">
        <v>266</v>
      </c>
      <c r="D87" s="27">
        <v>894.80000000000007</v>
      </c>
      <c r="E87" s="27" t="s">
        <v>116</v>
      </c>
    </row>
    <row r="88" spans="1:5">
      <c r="A88" s="27" t="s">
        <v>230</v>
      </c>
      <c r="B88" s="27">
        <v>60589825131</v>
      </c>
      <c r="C88" s="27" t="s">
        <v>266</v>
      </c>
      <c r="D88" s="27">
        <v>788.2</v>
      </c>
      <c r="E88" s="27" t="s">
        <v>231</v>
      </c>
    </row>
    <row r="89" spans="1:5">
      <c r="A89" s="27" t="s">
        <v>244</v>
      </c>
      <c r="B89" s="27">
        <v>60589634536</v>
      </c>
      <c r="C89" s="27" t="s">
        <v>266</v>
      </c>
      <c r="D89" s="27">
        <v>796</v>
      </c>
      <c r="E89" s="27" t="s">
        <v>245</v>
      </c>
    </row>
    <row r="90" spans="1:5">
      <c r="A90" s="27" t="s">
        <v>65</v>
      </c>
      <c r="B90" s="27">
        <v>56706751056</v>
      </c>
      <c r="C90" s="27" t="s">
        <v>266</v>
      </c>
      <c r="D90" s="27">
        <v>1923</v>
      </c>
      <c r="E90" s="27" t="s">
        <v>66</v>
      </c>
    </row>
    <row r="91" spans="1:5">
      <c r="A91" s="27" t="s">
        <v>220</v>
      </c>
      <c r="B91" s="27">
        <v>60589806088</v>
      </c>
      <c r="C91" s="27" t="s">
        <v>266</v>
      </c>
      <c r="D91" s="27">
        <v>1163</v>
      </c>
      <c r="E91" s="27" t="s">
        <v>221</v>
      </c>
    </row>
    <row r="92" spans="1:5">
      <c r="A92" s="27" t="s">
        <v>53</v>
      </c>
      <c r="B92" s="27">
        <v>60589631591</v>
      </c>
      <c r="C92" s="27" t="s">
        <v>266</v>
      </c>
      <c r="D92" s="27">
        <v>876</v>
      </c>
      <c r="E92" s="27" t="s">
        <v>54</v>
      </c>
    </row>
    <row r="93" spans="1:5">
      <c r="A93" s="27" t="s">
        <v>170</v>
      </c>
      <c r="B93" s="27">
        <v>60589582591</v>
      </c>
      <c r="C93" s="27" t="s">
        <v>266</v>
      </c>
      <c r="D93" s="27">
        <v>954.2</v>
      </c>
      <c r="E93" s="27" t="s">
        <v>171</v>
      </c>
    </row>
    <row r="94" spans="1:5">
      <c r="A94" s="27" t="s">
        <v>151</v>
      </c>
      <c r="B94" s="27">
        <v>60589688725</v>
      </c>
      <c r="C94" s="27" t="s">
        <v>266</v>
      </c>
      <c r="D94" s="27">
        <v>1128.2</v>
      </c>
      <c r="E94" s="27" t="s">
        <v>152</v>
      </c>
    </row>
    <row r="95" spans="1:5">
      <c r="A95" s="27" t="s">
        <v>166</v>
      </c>
      <c r="B95" s="27">
        <v>56711602712</v>
      </c>
      <c r="C95" s="27" t="s">
        <v>266</v>
      </c>
      <c r="D95" s="27">
        <v>1742.4</v>
      </c>
      <c r="E95" s="27" t="s">
        <v>167</v>
      </c>
    </row>
    <row r="96" spans="1:5">
      <c r="A96" s="27" t="s">
        <v>41</v>
      </c>
      <c r="B96" s="27">
        <v>56676948556</v>
      </c>
      <c r="C96" s="27" t="s">
        <v>266</v>
      </c>
      <c r="D96" s="27">
        <v>727.6</v>
      </c>
      <c r="E96" s="27" t="s">
        <v>42</v>
      </c>
    </row>
    <row r="97" spans="1:5">
      <c r="A97" s="27" t="s">
        <v>172</v>
      </c>
      <c r="B97" s="27">
        <v>60589637961</v>
      </c>
      <c r="C97" s="27" t="s">
        <v>266</v>
      </c>
      <c r="D97" s="27">
        <v>942.40000000000009</v>
      </c>
      <c r="E97" s="27" t="s">
        <v>173</v>
      </c>
    </row>
    <row r="98" spans="1:5">
      <c r="A98" s="27" t="s">
        <v>180</v>
      </c>
      <c r="B98" s="27">
        <v>60589642468</v>
      </c>
      <c r="C98" s="27" t="s">
        <v>266</v>
      </c>
      <c r="D98" s="27">
        <v>737</v>
      </c>
      <c r="E98" s="27" t="s">
        <v>181</v>
      </c>
    </row>
    <row r="99" spans="1:5">
      <c r="A99" s="27" t="s">
        <v>194</v>
      </c>
      <c r="B99" s="27">
        <v>60589597854</v>
      </c>
      <c r="C99" s="27" t="s">
        <v>266</v>
      </c>
      <c r="D99" s="27">
        <v>1063</v>
      </c>
      <c r="E99" s="27" t="s">
        <v>195</v>
      </c>
    </row>
    <row r="100" spans="1:5">
      <c r="A100" s="27" t="s">
        <v>236</v>
      </c>
      <c r="B100" s="27">
        <v>56684566360</v>
      </c>
      <c r="C100" s="27" t="s">
        <v>266</v>
      </c>
      <c r="D100" s="27">
        <v>623.20000000000005</v>
      </c>
      <c r="E100" s="27" t="s">
        <v>237</v>
      </c>
    </row>
    <row r="101" spans="1:5">
      <c r="A101" s="27" t="s">
        <v>242</v>
      </c>
      <c r="B101" s="27">
        <v>60589597089</v>
      </c>
      <c r="C101" s="27" t="s">
        <v>266</v>
      </c>
      <c r="D101" s="27">
        <v>3778.2000000000003</v>
      </c>
      <c r="E101" s="27" t="s">
        <v>243</v>
      </c>
    </row>
    <row r="102" spans="1:5">
      <c r="A102" s="27" t="s">
        <v>224</v>
      </c>
      <c r="B102" s="27">
        <v>60589426888</v>
      </c>
      <c r="C102" s="27" t="s">
        <v>266</v>
      </c>
      <c r="D102" s="27">
        <v>1902</v>
      </c>
      <c r="E102" s="27" t="s">
        <v>225</v>
      </c>
    </row>
    <row r="103" spans="1:5">
      <c r="A103" s="27" t="s">
        <v>85</v>
      </c>
      <c r="B103" s="27">
        <v>60590035188</v>
      </c>
      <c r="C103" s="27" t="s">
        <v>266</v>
      </c>
      <c r="D103" s="27">
        <v>1421</v>
      </c>
      <c r="E103" s="27" t="s">
        <v>86</v>
      </c>
    </row>
    <row r="104" spans="1:5">
      <c r="A104" s="27" t="s">
        <v>103</v>
      </c>
      <c r="B104" s="27">
        <v>60589861092</v>
      </c>
      <c r="C104" s="27" t="s">
        <v>266</v>
      </c>
      <c r="D104" s="27">
        <v>1019.6</v>
      </c>
      <c r="E104" s="27" t="s">
        <v>104</v>
      </c>
    </row>
    <row r="105" spans="1:5">
      <c r="A105" s="27" t="s">
        <v>192</v>
      </c>
      <c r="B105" s="27">
        <v>60589993649</v>
      </c>
      <c r="C105" s="27" t="s">
        <v>266</v>
      </c>
      <c r="D105" s="27">
        <v>3384</v>
      </c>
      <c r="E105" s="27" t="s">
        <v>193</v>
      </c>
    </row>
    <row r="106" spans="1:5">
      <c r="A106" s="27" t="s">
        <v>200</v>
      </c>
      <c r="B106" s="27">
        <v>60589704184</v>
      </c>
      <c r="C106" s="27" t="s">
        <v>266</v>
      </c>
      <c r="D106" s="27">
        <v>3654.4</v>
      </c>
      <c r="E106" s="27" t="s">
        <v>201</v>
      </c>
    </row>
    <row r="107" spans="1:5">
      <c r="A107" s="27" t="s">
        <v>212</v>
      </c>
      <c r="B107" s="27">
        <v>60589796563</v>
      </c>
      <c r="C107" s="27" t="s">
        <v>266</v>
      </c>
      <c r="D107" s="27">
        <v>2310.2000000000003</v>
      </c>
      <c r="E107" s="27" t="s">
        <v>213</v>
      </c>
    </row>
    <row r="108" spans="1:5">
      <c r="A108" s="27" t="s">
        <v>63</v>
      </c>
      <c r="B108" s="27">
        <v>60590050780</v>
      </c>
      <c r="C108" s="27" t="s">
        <v>266</v>
      </c>
      <c r="D108" s="27">
        <v>691</v>
      </c>
      <c r="E108" s="27" t="s">
        <v>64</v>
      </c>
    </row>
    <row r="109" spans="1:5">
      <c r="A109" s="27"/>
      <c r="B109" s="27" t="s">
        <v>267</v>
      </c>
      <c r="C109" s="27"/>
      <c r="D109" s="36">
        <v>160827</v>
      </c>
      <c r="E109" s="27" t="s">
        <v>268</v>
      </c>
    </row>
    <row r="111" spans="1:5">
      <c r="A111" s="27" t="s">
        <v>246</v>
      </c>
      <c r="B111" s="27">
        <v>2695890284</v>
      </c>
      <c r="C111" s="27" t="s">
        <v>269</v>
      </c>
      <c r="D111" s="27">
        <v>2237.6</v>
      </c>
      <c r="E111" s="27" t="s">
        <v>247</v>
      </c>
    </row>
    <row r="112" spans="1:5">
      <c r="A112" s="27" t="s">
        <v>131</v>
      </c>
      <c r="B112" s="27">
        <v>2947520190</v>
      </c>
      <c r="C112" s="27" t="s">
        <v>269</v>
      </c>
      <c r="D112" s="27">
        <v>1651.2</v>
      </c>
      <c r="E112" s="27" t="s">
        <v>132</v>
      </c>
    </row>
    <row r="113" spans="1:5">
      <c r="A113" s="27" t="s">
        <v>75</v>
      </c>
      <c r="B113" s="27">
        <v>2861674129</v>
      </c>
      <c r="C113" s="27" t="s">
        <v>269</v>
      </c>
      <c r="D113" s="27">
        <v>911</v>
      </c>
      <c r="E113" s="27" t="s">
        <v>76</v>
      </c>
    </row>
    <row r="114" spans="1:5">
      <c r="A114" s="27" t="s">
        <v>208</v>
      </c>
      <c r="B114" s="27">
        <v>2631133012</v>
      </c>
      <c r="C114" s="27" t="s">
        <v>269</v>
      </c>
      <c r="D114" s="27">
        <v>2263.4</v>
      </c>
      <c r="E114" s="27" t="s">
        <v>209</v>
      </c>
    </row>
    <row r="115" spans="1:5">
      <c r="A115" s="27" t="s">
        <v>149</v>
      </c>
      <c r="B115" s="27">
        <v>1179675078</v>
      </c>
      <c r="C115" s="27" t="s">
        <v>269</v>
      </c>
      <c r="D115" s="27">
        <v>423.6</v>
      </c>
      <c r="E115" s="27" t="s">
        <v>150</v>
      </c>
    </row>
    <row r="116" spans="1:5">
      <c r="A116" s="27" t="s">
        <v>117</v>
      </c>
      <c r="B116" s="27">
        <v>2836126510</v>
      </c>
      <c r="C116" s="27" t="s">
        <v>269</v>
      </c>
      <c r="D116" s="27">
        <v>1655</v>
      </c>
      <c r="E116" s="27" t="s">
        <v>118</v>
      </c>
    </row>
    <row r="117" spans="1:5">
      <c r="A117" s="27" t="s">
        <v>248</v>
      </c>
      <c r="B117" s="27">
        <v>1258728771</v>
      </c>
      <c r="C117" s="27" t="s">
        <v>269</v>
      </c>
      <c r="D117" s="27">
        <v>750.6</v>
      </c>
      <c r="E117" s="27" t="s">
        <v>249</v>
      </c>
    </row>
    <row r="118" spans="1:5">
      <c r="A118" s="27" t="s">
        <v>33</v>
      </c>
      <c r="B118" s="27">
        <v>1500716952</v>
      </c>
      <c r="C118" s="27" t="s">
        <v>269</v>
      </c>
      <c r="D118" s="27">
        <v>853</v>
      </c>
      <c r="E118" s="27" t="s">
        <v>34</v>
      </c>
    </row>
    <row r="119" spans="1:5">
      <c r="A119" s="27" t="s">
        <v>39</v>
      </c>
      <c r="B119" s="27">
        <v>1133645940</v>
      </c>
      <c r="C119" s="27" t="s">
        <v>269</v>
      </c>
      <c r="D119" s="27">
        <v>1643.4</v>
      </c>
      <c r="E119" s="27" t="s">
        <v>40</v>
      </c>
    </row>
    <row r="120" spans="1:5">
      <c r="A120" s="27" t="s">
        <v>123</v>
      </c>
      <c r="B120" s="27">
        <v>1504923790</v>
      </c>
      <c r="C120" s="27" t="s">
        <v>269</v>
      </c>
      <c r="D120" s="27">
        <v>890.2</v>
      </c>
      <c r="E120" s="27" t="s">
        <v>124</v>
      </c>
    </row>
    <row r="121" spans="1:5">
      <c r="A121" s="27" t="s">
        <v>73</v>
      </c>
      <c r="B121" s="27">
        <v>1129000062</v>
      </c>
      <c r="C121" s="27" t="s">
        <v>269</v>
      </c>
      <c r="D121" s="27">
        <v>769.6</v>
      </c>
      <c r="E121" s="27" t="s">
        <v>74</v>
      </c>
    </row>
    <row r="122" spans="1:5">
      <c r="A122" s="27"/>
      <c r="B122" s="27" t="s">
        <v>270</v>
      </c>
      <c r="C122" s="27"/>
      <c r="D122" s="36">
        <v>14048.6</v>
      </c>
      <c r="E122" s="27" t="s">
        <v>271</v>
      </c>
    </row>
    <row r="124" spans="1:5">
      <c r="A124" s="27"/>
      <c r="B124" s="37" t="s">
        <v>264</v>
      </c>
      <c r="C124" s="37"/>
      <c r="D124" s="38">
        <v>2388</v>
      </c>
      <c r="E124" s="37" t="s">
        <v>265</v>
      </c>
    </row>
    <row r="125" spans="1:5">
      <c r="A125" s="27"/>
      <c r="B125" s="37" t="s">
        <v>267</v>
      </c>
      <c r="C125" s="37"/>
      <c r="D125" s="38">
        <v>160827</v>
      </c>
      <c r="E125" s="37" t="s">
        <v>268</v>
      </c>
    </row>
    <row r="126" spans="1:5">
      <c r="A126" s="27"/>
      <c r="B126" s="37" t="s">
        <v>270</v>
      </c>
      <c r="C126" s="37"/>
      <c r="D126" s="38">
        <v>14048.6</v>
      </c>
      <c r="E126" s="37" t="s">
        <v>271</v>
      </c>
    </row>
    <row r="127" spans="1:5">
      <c r="A127" s="27"/>
      <c r="B127" s="37"/>
      <c r="C127" s="37"/>
      <c r="D127" s="38">
        <v>177263.6</v>
      </c>
      <c r="E127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7" sqref="B7"/>
    </sheetView>
  </sheetViews>
  <sheetFormatPr baseColWidth="10" defaultRowHeight="15"/>
  <cols>
    <col min="1" max="1" width="11.42578125" style="27"/>
    <col min="2" max="2" width="13.85546875" style="27" customWidth="1"/>
    <col min="3" max="16384" width="11.42578125" style="27"/>
  </cols>
  <sheetData>
    <row r="1" spans="1:6">
      <c r="A1" s="53" t="s">
        <v>279</v>
      </c>
      <c r="B1" s="53"/>
      <c r="C1" s="54"/>
      <c r="D1" s="55"/>
      <c r="E1" s="55"/>
      <c r="F1" s="56"/>
    </row>
    <row r="2" spans="1:6">
      <c r="A2" s="53" t="s">
        <v>291</v>
      </c>
      <c r="B2" s="53"/>
      <c r="C2" s="54"/>
      <c r="D2" s="55"/>
      <c r="E2" s="55"/>
      <c r="F2" s="56"/>
    </row>
    <row r="3" spans="1:6">
      <c r="A3" s="53" t="s">
        <v>280</v>
      </c>
      <c r="B3" s="57" t="s">
        <v>292</v>
      </c>
      <c r="C3" s="54"/>
      <c r="D3" s="55"/>
      <c r="E3" s="55"/>
      <c r="F3" s="56"/>
    </row>
    <row r="4" spans="1:6">
      <c r="A4" s="54"/>
      <c r="B4" s="54"/>
      <c r="C4" s="54"/>
      <c r="D4" s="55"/>
      <c r="E4" s="55"/>
      <c r="F4" s="56"/>
    </row>
    <row r="5" spans="1:6">
      <c r="A5" s="54" t="s">
        <v>281</v>
      </c>
      <c r="B5" s="54" t="s">
        <v>282</v>
      </c>
      <c r="C5" s="54"/>
      <c r="D5" s="55"/>
      <c r="E5" s="55"/>
      <c r="F5" s="56"/>
    </row>
    <row r="6" spans="1:6">
      <c r="A6" s="55" t="s">
        <v>283</v>
      </c>
      <c r="B6" s="58">
        <v>88199.83</v>
      </c>
      <c r="C6" s="55"/>
      <c r="D6" s="55"/>
      <c r="E6" s="55"/>
      <c r="F6" s="56"/>
    </row>
    <row r="7" spans="1:6">
      <c r="A7" s="55" t="s">
        <v>284</v>
      </c>
      <c r="B7" s="58">
        <v>17919.36</v>
      </c>
      <c r="C7" s="55"/>
      <c r="D7" s="55"/>
      <c r="E7" s="55"/>
      <c r="F7" s="56"/>
    </row>
    <row r="8" spans="1:6">
      <c r="A8" s="55" t="s">
        <v>285</v>
      </c>
      <c r="B8" s="58">
        <v>0</v>
      </c>
      <c r="C8" s="55"/>
      <c r="D8" s="55"/>
      <c r="E8" s="55"/>
      <c r="F8" s="56"/>
    </row>
    <row r="9" spans="1:6">
      <c r="A9" s="55" t="s">
        <v>286</v>
      </c>
      <c r="B9" s="58">
        <v>7341.54</v>
      </c>
      <c r="C9" s="55"/>
      <c r="D9" s="55"/>
      <c r="E9" s="55"/>
      <c r="F9" s="56"/>
    </row>
    <row r="10" spans="1:6">
      <c r="A10" s="55" t="s">
        <v>287</v>
      </c>
      <c r="B10" s="58">
        <v>0</v>
      </c>
      <c r="C10" s="55"/>
      <c r="D10" s="55"/>
      <c r="E10" s="55"/>
      <c r="F10" s="56"/>
    </row>
    <row r="11" spans="1:6">
      <c r="A11" s="55" t="s">
        <v>288</v>
      </c>
      <c r="B11" s="58">
        <v>38827.699999999997</v>
      </c>
      <c r="C11" s="55"/>
      <c r="D11" s="55"/>
      <c r="E11" s="55"/>
      <c r="F11" s="56"/>
    </row>
    <row r="12" spans="1:6">
      <c r="A12" s="55" t="s">
        <v>289</v>
      </c>
      <c r="B12" s="59">
        <v>0</v>
      </c>
      <c r="C12" s="55"/>
      <c r="D12" s="55"/>
      <c r="E12" s="55"/>
      <c r="F12" s="56"/>
    </row>
    <row r="13" spans="1:6" ht="15.75" thickBot="1">
      <c r="A13" s="55" t="s">
        <v>290</v>
      </c>
      <c r="B13" s="60">
        <v>112654.59</v>
      </c>
      <c r="C13" s="55"/>
      <c r="D13" s="55"/>
      <c r="E13" s="55"/>
      <c r="F13" s="56"/>
    </row>
    <row r="14" spans="1:6">
      <c r="A14" s="55"/>
      <c r="B14" s="61">
        <f>SUM(B6:B13)</f>
        <v>264943.02</v>
      </c>
      <c r="C14" s="55"/>
      <c r="D14" s="61"/>
      <c r="E14" s="55"/>
      <c r="F14" s="56"/>
    </row>
    <row r="15" spans="1:6" ht="15.75" thickBot="1">
      <c r="A15" s="55"/>
      <c r="B15" s="62">
        <f>B14*0.16</f>
        <v>42390.883200000004</v>
      </c>
      <c r="C15" s="55"/>
      <c r="D15" s="56"/>
      <c r="E15" s="55"/>
      <c r="F15" s="56"/>
    </row>
    <row r="16" spans="1:6" ht="15.75" thickTop="1">
      <c r="A16" s="55"/>
      <c r="B16" s="63">
        <f>+B14+B15</f>
        <v>307333.9032</v>
      </c>
      <c r="C16" s="55"/>
      <c r="D16" s="63"/>
      <c r="E16" s="55"/>
      <c r="F16" s="56"/>
    </row>
    <row r="17" spans="1:6">
      <c r="A17" s="55"/>
      <c r="B17" s="58">
        <v>307333.90000000002</v>
      </c>
      <c r="C17" s="55"/>
      <c r="D17" s="58"/>
      <c r="E17" s="55"/>
      <c r="F17" s="56"/>
    </row>
    <row r="18" spans="1:6">
      <c r="A18" s="55"/>
      <c r="B18" s="58">
        <f>+B16-B17</f>
        <v>3.1999999773688614E-3</v>
      </c>
      <c r="C18" s="55"/>
      <c r="D18" s="58"/>
      <c r="E18" s="55"/>
      <c r="F18" s="56"/>
    </row>
    <row r="19" spans="1:6">
      <c r="A19" s="55"/>
      <c r="B19" s="58"/>
      <c r="C19" s="55"/>
      <c r="D19" s="55"/>
      <c r="E19" s="55"/>
      <c r="F19" s="56"/>
    </row>
    <row r="20" spans="1:6">
      <c r="A20" s="55"/>
      <c r="B20" s="55"/>
      <c r="C20" s="55"/>
      <c r="D20" s="55"/>
      <c r="E20" s="55"/>
      <c r="F20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2017-04-11T14:35:18Z</dcterms:created>
  <dcterms:modified xsi:type="dcterms:W3CDTF">2017-04-12T16:41:33Z</dcterms:modified>
</cp:coreProperties>
</file>