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3995" windowHeight="763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FACTURACION!$A$11:$N$75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F125" i="3" l="1"/>
  <c r="G125"/>
  <c r="E125"/>
  <c r="E79"/>
  <c r="G79" s="1"/>
  <c r="F79"/>
  <c r="H79"/>
  <c r="E80"/>
  <c r="G80" s="1"/>
  <c r="H80"/>
  <c r="E81"/>
  <c r="F81"/>
  <c r="G81"/>
  <c r="H81"/>
  <c r="E82"/>
  <c r="F82" s="1"/>
  <c r="H82"/>
  <c r="E83"/>
  <c r="G83" s="1"/>
  <c r="F83"/>
  <c r="H83"/>
  <c r="E84"/>
  <c r="G84" s="1"/>
  <c r="H84"/>
  <c r="E85"/>
  <c r="F85"/>
  <c r="G85"/>
  <c r="H85"/>
  <c r="E86"/>
  <c r="F86" s="1"/>
  <c r="I86" s="1"/>
  <c r="G86"/>
  <c r="H86"/>
  <c r="E87"/>
  <c r="G87" s="1"/>
  <c r="F87"/>
  <c r="H87"/>
  <c r="E88"/>
  <c r="G88" s="1"/>
  <c r="H88"/>
  <c r="E89"/>
  <c r="F89"/>
  <c r="G89"/>
  <c r="H89"/>
  <c r="E90"/>
  <c r="F90" s="1"/>
  <c r="H90"/>
  <c r="E91"/>
  <c r="G91" s="1"/>
  <c r="F91"/>
  <c r="H91"/>
  <c r="E92"/>
  <c r="F92" s="1"/>
  <c r="G92"/>
  <c r="H92"/>
  <c r="E93"/>
  <c r="F93"/>
  <c r="G93"/>
  <c r="H93"/>
  <c r="E94"/>
  <c r="G94" s="1"/>
  <c r="H94"/>
  <c r="E95"/>
  <c r="G95" s="1"/>
  <c r="F95"/>
  <c r="H95"/>
  <c r="E96"/>
  <c r="F96" s="1"/>
  <c r="G96"/>
  <c r="H96"/>
  <c r="E97"/>
  <c r="F97"/>
  <c r="G97"/>
  <c r="H97"/>
  <c r="E98"/>
  <c r="F98" s="1"/>
  <c r="I98" s="1"/>
  <c r="G98"/>
  <c r="H98"/>
  <c r="E99"/>
  <c r="G99" s="1"/>
  <c r="F99"/>
  <c r="H99"/>
  <c r="E100"/>
  <c r="G100" s="1"/>
  <c r="H100"/>
  <c r="E101"/>
  <c r="F101"/>
  <c r="G101"/>
  <c r="H101"/>
  <c r="E102"/>
  <c r="F102" s="1"/>
  <c r="I102" s="1"/>
  <c r="G102"/>
  <c r="H102"/>
  <c r="E103"/>
  <c r="G103" s="1"/>
  <c r="F103"/>
  <c r="H103"/>
  <c r="E104"/>
  <c r="G104" s="1"/>
  <c r="H104"/>
  <c r="E105"/>
  <c r="F105"/>
  <c r="G105"/>
  <c r="H105"/>
  <c r="E106"/>
  <c r="F106" s="1"/>
  <c r="G106"/>
  <c r="H106"/>
  <c r="E107"/>
  <c r="G107" s="1"/>
  <c r="F107"/>
  <c r="H107"/>
  <c r="E108"/>
  <c r="G108" s="1"/>
  <c r="H108"/>
  <c r="E109"/>
  <c r="F109"/>
  <c r="G109"/>
  <c r="H109"/>
  <c r="E110"/>
  <c r="F110" s="1"/>
  <c r="I110" s="1"/>
  <c r="G110"/>
  <c r="H110"/>
  <c r="E111"/>
  <c r="G111" s="1"/>
  <c r="F111"/>
  <c r="H111"/>
  <c r="E112"/>
  <c r="G112" s="1"/>
  <c r="H112"/>
  <c r="E113"/>
  <c r="F113"/>
  <c r="G113"/>
  <c r="H113"/>
  <c r="E114"/>
  <c r="F114" s="1"/>
  <c r="I114" s="1"/>
  <c r="G114"/>
  <c r="H114"/>
  <c r="E115"/>
  <c r="G115" s="1"/>
  <c r="F115"/>
  <c r="H115"/>
  <c r="E116"/>
  <c r="G116" s="1"/>
  <c r="H116"/>
  <c r="E117"/>
  <c r="F117"/>
  <c r="G117"/>
  <c r="H117"/>
  <c r="E118"/>
  <c r="F118" s="1"/>
  <c r="I118" s="1"/>
  <c r="G118"/>
  <c r="H118"/>
  <c r="E119"/>
  <c r="G119" s="1"/>
  <c r="F119"/>
  <c r="H119"/>
  <c r="E120"/>
  <c r="G120" s="1"/>
  <c r="H120"/>
  <c r="E121"/>
  <c r="F121"/>
  <c r="G121"/>
  <c r="H121"/>
  <c r="E122"/>
  <c r="F122" s="1"/>
  <c r="I122" s="1"/>
  <c r="G122"/>
  <c r="H122"/>
  <c r="E123"/>
  <c r="G123" s="1"/>
  <c r="F123"/>
  <c r="H123"/>
  <c r="H78"/>
  <c r="H125" s="1"/>
  <c r="G78"/>
  <c r="F78"/>
  <c r="E78"/>
  <c r="E13"/>
  <c r="F13" s="1"/>
  <c r="H13"/>
  <c r="E14"/>
  <c r="G14" s="1"/>
  <c r="H14"/>
  <c r="E15"/>
  <c r="G15" s="1"/>
  <c r="H15"/>
  <c r="E16"/>
  <c r="G16" s="1"/>
  <c r="H16"/>
  <c r="E17"/>
  <c r="F17" s="1"/>
  <c r="H17"/>
  <c r="E18"/>
  <c r="G18" s="1"/>
  <c r="H18"/>
  <c r="E19"/>
  <c r="H19"/>
  <c r="E20"/>
  <c r="G20" s="1"/>
  <c r="H20"/>
  <c r="E21"/>
  <c r="F21" s="1"/>
  <c r="H21"/>
  <c r="E22"/>
  <c r="G22" s="1"/>
  <c r="H22"/>
  <c r="E23"/>
  <c r="G23" s="1"/>
  <c r="H23"/>
  <c r="E24"/>
  <c r="F24" s="1"/>
  <c r="H24"/>
  <c r="E25"/>
  <c r="F25" s="1"/>
  <c r="H25"/>
  <c r="E26"/>
  <c r="G26" s="1"/>
  <c r="H26"/>
  <c r="E27"/>
  <c r="G27" s="1"/>
  <c r="H27"/>
  <c r="E28"/>
  <c r="G28" s="1"/>
  <c r="H28"/>
  <c r="E29"/>
  <c r="F29" s="1"/>
  <c r="H29"/>
  <c r="E30"/>
  <c r="G30" s="1"/>
  <c r="H30"/>
  <c r="E31"/>
  <c r="G31" s="1"/>
  <c r="H31"/>
  <c r="E32"/>
  <c r="G32" s="1"/>
  <c r="H32"/>
  <c r="E33"/>
  <c r="F33" s="1"/>
  <c r="H33"/>
  <c r="E34"/>
  <c r="G34" s="1"/>
  <c r="H34"/>
  <c r="E35"/>
  <c r="G35" s="1"/>
  <c r="H35"/>
  <c r="E36"/>
  <c r="G36" s="1"/>
  <c r="H36"/>
  <c r="E37"/>
  <c r="F37" s="1"/>
  <c r="H37"/>
  <c r="E38"/>
  <c r="G38" s="1"/>
  <c r="H38"/>
  <c r="E39"/>
  <c r="G39" s="1"/>
  <c r="H39"/>
  <c r="E40"/>
  <c r="F40" s="1"/>
  <c r="H40"/>
  <c r="E41"/>
  <c r="F41" s="1"/>
  <c r="H41"/>
  <c r="E42"/>
  <c r="G42" s="1"/>
  <c r="H42"/>
  <c r="E43"/>
  <c r="H43"/>
  <c r="E44"/>
  <c r="G44" s="1"/>
  <c r="H44"/>
  <c r="E45"/>
  <c r="F45" s="1"/>
  <c r="H45"/>
  <c r="E46"/>
  <c r="G46" s="1"/>
  <c r="H46"/>
  <c r="E47"/>
  <c r="H47"/>
  <c r="E48"/>
  <c r="G48" s="1"/>
  <c r="H48"/>
  <c r="E49"/>
  <c r="F49" s="1"/>
  <c r="H49"/>
  <c r="E50"/>
  <c r="G50" s="1"/>
  <c r="H50"/>
  <c r="E51"/>
  <c r="F51" s="1"/>
  <c r="H51"/>
  <c r="E52"/>
  <c r="G52" s="1"/>
  <c r="H52"/>
  <c r="E53"/>
  <c r="F53" s="1"/>
  <c r="H53"/>
  <c r="E54"/>
  <c r="G54" s="1"/>
  <c r="H54"/>
  <c r="E55"/>
  <c r="H55"/>
  <c r="E56"/>
  <c r="F56" s="1"/>
  <c r="H56"/>
  <c r="E57"/>
  <c r="F57" s="1"/>
  <c r="H57"/>
  <c r="E58"/>
  <c r="G58" s="1"/>
  <c r="H58"/>
  <c r="E59"/>
  <c r="G59" s="1"/>
  <c r="H59"/>
  <c r="E60"/>
  <c r="G60" s="1"/>
  <c r="H60"/>
  <c r="E61"/>
  <c r="F61" s="1"/>
  <c r="H61"/>
  <c r="E62"/>
  <c r="G62" s="1"/>
  <c r="H62"/>
  <c r="E63"/>
  <c r="G63" s="1"/>
  <c r="H63"/>
  <c r="E64"/>
  <c r="G64" s="1"/>
  <c r="H64"/>
  <c r="E65"/>
  <c r="F65" s="1"/>
  <c r="H65"/>
  <c r="E66"/>
  <c r="G66" s="1"/>
  <c r="H66"/>
  <c r="E67"/>
  <c r="G67" s="1"/>
  <c r="H67"/>
  <c r="E68"/>
  <c r="G68" s="1"/>
  <c r="H68"/>
  <c r="E69"/>
  <c r="F69" s="1"/>
  <c r="H69"/>
  <c r="E70"/>
  <c r="G70" s="1"/>
  <c r="H70"/>
  <c r="E71"/>
  <c r="F71" s="1"/>
  <c r="H71"/>
  <c r="E72"/>
  <c r="F72" s="1"/>
  <c r="H72"/>
  <c r="E73"/>
  <c r="F73" s="1"/>
  <c r="H73"/>
  <c r="H12"/>
  <c r="E12"/>
  <c r="E75" l="1"/>
  <c r="E128" s="1"/>
  <c r="G24"/>
  <c r="I24" s="1"/>
  <c r="J24" s="1"/>
  <c r="K24" s="1"/>
  <c r="F44"/>
  <c r="I44" s="1"/>
  <c r="J44" s="1"/>
  <c r="K44" s="1"/>
  <c r="G37"/>
  <c r="I37" s="1"/>
  <c r="J37" s="1"/>
  <c r="K37" s="1"/>
  <c r="G61"/>
  <c r="F60"/>
  <c r="I60" s="1"/>
  <c r="J60" s="1"/>
  <c r="K60" s="1"/>
  <c r="G45"/>
  <c r="I45" s="1"/>
  <c r="J45" s="1"/>
  <c r="K45" s="1"/>
  <c r="G40"/>
  <c r="G29"/>
  <c r="F28"/>
  <c r="I28" s="1"/>
  <c r="J28" s="1"/>
  <c r="K28" s="1"/>
  <c r="G21"/>
  <c r="I21" s="1"/>
  <c r="J21" s="1"/>
  <c r="K21" s="1"/>
  <c r="G69"/>
  <c r="I69" s="1"/>
  <c r="J69" s="1"/>
  <c r="K69" s="1"/>
  <c r="G53"/>
  <c r="F14"/>
  <c r="I14" s="1"/>
  <c r="G72"/>
  <c r="I72" s="1"/>
  <c r="J72" s="1"/>
  <c r="F52"/>
  <c r="F36"/>
  <c r="F20"/>
  <c r="I20" s="1"/>
  <c r="J20" s="1"/>
  <c r="K20" s="1"/>
  <c r="F68"/>
  <c r="G56"/>
  <c r="I56" s="1"/>
  <c r="J56" s="1"/>
  <c r="K56" s="1"/>
  <c r="G41"/>
  <c r="G25"/>
  <c r="I25" s="1"/>
  <c r="J25" s="1"/>
  <c r="K25" s="1"/>
  <c r="I68"/>
  <c r="J68" s="1"/>
  <c r="K68" s="1"/>
  <c r="G65"/>
  <c r="F64"/>
  <c r="I64" s="1"/>
  <c r="I61"/>
  <c r="G49"/>
  <c r="I49" s="1"/>
  <c r="J49" s="1"/>
  <c r="K49" s="1"/>
  <c r="F48"/>
  <c r="I48" s="1"/>
  <c r="J48" s="1"/>
  <c r="K48" s="1"/>
  <c r="G33"/>
  <c r="F32"/>
  <c r="I32" s="1"/>
  <c r="I29"/>
  <c r="G17"/>
  <c r="I17" s="1"/>
  <c r="J17" s="1"/>
  <c r="K17" s="1"/>
  <c r="F16"/>
  <c r="I16" s="1"/>
  <c r="J16" s="1"/>
  <c r="K16" s="1"/>
  <c r="G13"/>
  <c r="I13" s="1"/>
  <c r="J13" s="1"/>
  <c r="K13" s="1"/>
  <c r="G12"/>
  <c r="F12"/>
  <c r="G73"/>
  <c r="G57"/>
  <c r="I57" s="1"/>
  <c r="J57" s="1"/>
  <c r="K57" s="1"/>
  <c r="I65"/>
  <c r="J65" s="1"/>
  <c r="K65" s="1"/>
  <c r="I52"/>
  <c r="I36"/>
  <c r="J36" s="1"/>
  <c r="K36" s="1"/>
  <c r="I33"/>
  <c r="J33" s="1"/>
  <c r="K33" s="1"/>
  <c r="I78"/>
  <c r="H75"/>
  <c r="H128" s="1"/>
  <c r="I106"/>
  <c r="I121"/>
  <c r="J121" s="1"/>
  <c r="K121" s="1"/>
  <c r="I117"/>
  <c r="I113"/>
  <c r="I109"/>
  <c r="J109" s="1"/>
  <c r="K109" s="1"/>
  <c r="I105"/>
  <c r="J105" s="1"/>
  <c r="I101"/>
  <c r="I97"/>
  <c r="I96"/>
  <c r="J96" s="1"/>
  <c r="K96" s="1"/>
  <c r="I93"/>
  <c r="I92"/>
  <c r="I89"/>
  <c r="I85"/>
  <c r="J85" s="1"/>
  <c r="K85" s="1"/>
  <c r="I79"/>
  <c r="J79" s="1"/>
  <c r="K79" s="1"/>
  <c r="I73"/>
  <c r="J73" s="1"/>
  <c r="K73" s="1"/>
  <c r="I41"/>
  <c r="J41" s="1"/>
  <c r="K41" s="1"/>
  <c r="I81"/>
  <c r="K81" s="1"/>
  <c r="I12"/>
  <c r="I53"/>
  <c r="I40"/>
  <c r="J40" s="1"/>
  <c r="K40" s="1"/>
  <c r="J78"/>
  <c r="I95"/>
  <c r="J95" s="1"/>
  <c r="K95" s="1"/>
  <c r="I91"/>
  <c r="J91" s="1"/>
  <c r="K91" s="1"/>
  <c r="J122"/>
  <c r="K122" s="1"/>
  <c r="J118"/>
  <c r="K118" s="1"/>
  <c r="J114"/>
  <c r="K114" s="1"/>
  <c r="J110"/>
  <c r="K110" s="1"/>
  <c r="J106"/>
  <c r="K106" s="1"/>
  <c r="J102"/>
  <c r="K102" s="1"/>
  <c r="J98"/>
  <c r="K98" s="1"/>
  <c r="J86"/>
  <c r="K86" s="1"/>
  <c r="I123"/>
  <c r="I119"/>
  <c r="I115"/>
  <c r="I111"/>
  <c r="I107"/>
  <c r="I103"/>
  <c r="I99"/>
  <c r="I87"/>
  <c r="I83"/>
  <c r="J117"/>
  <c r="K117" s="1"/>
  <c r="J113"/>
  <c r="K113" s="1"/>
  <c r="J101"/>
  <c r="K101" s="1"/>
  <c r="K97"/>
  <c r="J97"/>
  <c r="K93"/>
  <c r="J93"/>
  <c r="J92"/>
  <c r="K92" s="1"/>
  <c r="J89"/>
  <c r="K89" s="1"/>
  <c r="J81"/>
  <c r="I116"/>
  <c r="G90"/>
  <c r="I88"/>
  <c r="G82"/>
  <c r="I80"/>
  <c r="F120"/>
  <c r="I120" s="1"/>
  <c r="F116"/>
  <c r="F112"/>
  <c r="I112" s="1"/>
  <c r="F108"/>
  <c r="I108" s="1"/>
  <c r="F104"/>
  <c r="I104" s="1"/>
  <c r="F100"/>
  <c r="I100" s="1"/>
  <c r="F88"/>
  <c r="F84"/>
  <c r="I84" s="1"/>
  <c r="F80"/>
  <c r="I90"/>
  <c r="I82"/>
  <c r="F94"/>
  <c r="I94" s="1"/>
  <c r="J61"/>
  <c r="K61" s="1"/>
  <c r="J29"/>
  <c r="K29" s="1"/>
  <c r="J52"/>
  <c r="K52" s="1"/>
  <c r="J64"/>
  <c r="K64" s="1"/>
  <c r="J32"/>
  <c r="K32" s="1"/>
  <c r="F59"/>
  <c r="I59" s="1"/>
  <c r="F55"/>
  <c r="F47"/>
  <c r="F67"/>
  <c r="I67" s="1"/>
  <c r="F63"/>
  <c r="I63" s="1"/>
  <c r="F43"/>
  <c r="F39"/>
  <c r="I39" s="1"/>
  <c r="F35"/>
  <c r="I35" s="1"/>
  <c r="F31"/>
  <c r="I31" s="1"/>
  <c r="F27"/>
  <c r="I27" s="1"/>
  <c r="F23"/>
  <c r="I23" s="1"/>
  <c r="F19"/>
  <c r="F15"/>
  <c r="I15" s="1"/>
  <c r="G71"/>
  <c r="F70"/>
  <c r="I70" s="1"/>
  <c r="F66"/>
  <c r="I66" s="1"/>
  <c r="F62"/>
  <c r="I62" s="1"/>
  <c r="F58"/>
  <c r="I58" s="1"/>
  <c r="G55"/>
  <c r="F54"/>
  <c r="I54" s="1"/>
  <c r="G51"/>
  <c r="I51" s="1"/>
  <c r="F50"/>
  <c r="I50" s="1"/>
  <c r="G47"/>
  <c r="F46"/>
  <c r="I46" s="1"/>
  <c r="G43"/>
  <c r="F42"/>
  <c r="I42" s="1"/>
  <c r="F38"/>
  <c r="I38" s="1"/>
  <c r="F34"/>
  <c r="I34" s="1"/>
  <c r="F30"/>
  <c r="I30" s="1"/>
  <c r="F26"/>
  <c r="I26" s="1"/>
  <c r="F22"/>
  <c r="I22" s="1"/>
  <c r="G19"/>
  <c r="F18"/>
  <c r="I18" s="1"/>
  <c r="I71"/>
  <c r="I43" l="1"/>
  <c r="I55"/>
  <c r="I47"/>
  <c r="J47" s="1"/>
  <c r="K47" s="1"/>
  <c r="G75"/>
  <c r="G128" s="1"/>
  <c r="I19"/>
  <c r="F75"/>
  <c r="F128" s="1"/>
  <c r="K105"/>
  <c r="I125"/>
  <c r="K72"/>
  <c r="J12"/>
  <c r="J53"/>
  <c r="K53" s="1"/>
  <c r="K78"/>
  <c r="J84"/>
  <c r="K84" s="1"/>
  <c r="J90"/>
  <c r="K90" s="1"/>
  <c r="J100"/>
  <c r="K100" s="1"/>
  <c r="J88"/>
  <c r="K88" s="1"/>
  <c r="J87"/>
  <c r="K87" s="1"/>
  <c r="J111"/>
  <c r="K111" s="1"/>
  <c r="J82"/>
  <c r="K82"/>
  <c r="J112"/>
  <c r="K112" s="1"/>
  <c r="J83"/>
  <c r="K83" s="1"/>
  <c r="J107"/>
  <c r="K107" s="1"/>
  <c r="J123"/>
  <c r="K123" s="1"/>
  <c r="J94"/>
  <c r="K94" s="1"/>
  <c r="J108"/>
  <c r="K108" s="1"/>
  <c r="J80"/>
  <c r="K80" s="1"/>
  <c r="J116"/>
  <c r="K116" s="1"/>
  <c r="J103"/>
  <c r="K103" s="1"/>
  <c r="J119"/>
  <c r="K119" s="1"/>
  <c r="J104"/>
  <c r="K104" s="1"/>
  <c r="J120"/>
  <c r="K120" s="1"/>
  <c r="J99"/>
  <c r="K99" s="1"/>
  <c r="J115"/>
  <c r="K115" s="1"/>
  <c r="J42"/>
  <c r="K42" s="1"/>
  <c r="J23"/>
  <c r="K23" s="1"/>
  <c r="J67"/>
  <c r="K67" s="1"/>
  <c r="J62"/>
  <c r="K62" s="1"/>
  <c r="J46"/>
  <c r="K46" s="1"/>
  <c r="J66"/>
  <c r="K66" s="1"/>
  <c r="J19"/>
  <c r="K19" s="1"/>
  <c r="J35"/>
  <c r="K35" s="1"/>
  <c r="J51"/>
  <c r="K51" s="1"/>
  <c r="J38"/>
  <c r="K38" s="1"/>
  <c r="J50"/>
  <c r="K50" s="1"/>
  <c r="J43"/>
  <c r="K43" s="1"/>
  <c r="J54"/>
  <c r="K54" s="1"/>
  <c r="J59"/>
  <c r="K59" s="1"/>
  <c r="J18"/>
  <c r="K18" s="1"/>
  <c r="J30"/>
  <c r="K30" s="1"/>
  <c r="J15"/>
  <c r="K15" s="1"/>
  <c r="J31"/>
  <c r="K31" s="1"/>
  <c r="J63"/>
  <c r="K63" s="1"/>
  <c r="J22"/>
  <c r="K22" s="1"/>
  <c r="J70"/>
  <c r="K70" s="1"/>
  <c r="J39"/>
  <c r="K39" s="1"/>
  <c r="J34"/>
  <c r="K34" s="1"/>
  <c r="J71"/>
  <c r="K71" s="1"/>
  <c r="J26"/>
  <c r="K26" s="1"/>
  <c r="J58"/>
  <c r="K58" s="1"/>
  <c r="J27"/>
  <c r="K27" s="1"/>
  <c r="J14"/>
  <c r="K14" s="1"/>
  <c r="I75" l="1"/>
  <c r="J55"/>
  <c r="K55" s="1"/>
  <c r="I128"/>
  <c r="J125"/>
  <c r="K125"/>
  <c r="K12"/>
  <c r="K75" s="1"/>
  <c r="J75" l="1"/>
  <c r="K128"/>
  <c r="J128"/>
</calcChain>
</file>

<file path=xl/sharedStrings.xml><?xml version="1.0" encoding="utf-8"?>
<sst xmlns="http://schemas.openxmlformats.org/spreadsheetml/2006/main" count="1089" uniqueCount="358">
  <si>
    <t>CONTPAQ i</t>
  </si>
  <si>
    <t xml:space="preserve">      NÓMINAS</t>
  </si>
  <si>
    <t>011 INGENIERIA FISCAL LABORAL SC</t>
  </si>
  <si>
    <t>Lista de Raya (forma tabular)</t>
  </si>
  <si>
    <t>Periodo 14 al 14 Semanal del 29/03/2017 al 04/04/2017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</si>
  <si>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</si>
  <si>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</si>
  <si>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</si>
  <si>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</si>
  <si>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</si>
  <si>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</si>
  <si>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</si>
  <si>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</si>
  <si>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</si>
  <si>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</si>
  <si>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</si>
  <si>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</si>
  <si>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</si>
  <si>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</si>
  <si>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</si>
  <si>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</si>
  <si>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</si>
  <si>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Descto Uniforme</t>
  </si>
  <si>
    <t>Pension Alimenticia</t>
  </si>
  <si>
    <t>Dcto pago Indeb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</si>
  <si>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</si>
  <si>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</si>
  <si>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</si>
  <si>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</si>
  <si>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</si>
  <si>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</si>
  <si>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</si>
  <si>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AOF15</t>
  </si>
  <si>
    <t>Aguas Orozco Francisco Javier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</si>
  <si>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</si>
  <si>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</si>
  <si>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</si>
  <si>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</si>
  <si>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</si>
  <si>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</si>
  <si>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ALJ02</t>
  </si>
  <si>
    <t>Alarcon Ortiz Jose Aurelio</t>
  </si>
  <si>
    <t>AOA14</t>
  </si>
  <si>
    <t>Alvizar Organista Eduardo</t>
  </si>
  <si>
    <t>00016</t>
  </si>
  <si>
    <t>Arenas Vargas Moises</t>
  </si>
  <si>
    <t>0AZ14</t>
  </si>
  <si>
    <t>Arroyo Zarazua Gilberto</t>
  </si>
  <si>
    <t>ASA16</t>
  </si>
  <si>
    <t>Arteaga Silva Alfredo</t>
  </si>
  <si>
    <t>00018</t>
  </si>
  <si>
    <t>Carrasco Tovar Arturo</t>
  </si>
  <si>
    <t>CGR10</t>
  </si>
  <si>
    <t>Casillas Garcia Del Valle Rodrigo Barush</t>
  </si>
  <si>
    <t>0CO24</t>
  </si>
  <si>
    <t>Castillo Ordoñez Jorge</t>
  </si>
  <si>
    <t>CLJ08</t>
  </si>
  <si>
    <t>Coronel De Leon Jonathan</t>
  </si>
  <si>
    <t>0DC20</t>
  </si>
  <si>
    <t>De Jesus Cruz Juan Carlos</t>
  </si>
  <si>
    <t>DAM16</t>
  </si>
  <si>
    <t>Dominguez Alcantara Miguel Angel</t>
  </si>
  <si>
    <t>EUA21</t>
  </si>
  <si>
    <t>Estrada Unzueta Alejandra</t>
  </si>
  <si>
    <t>FAD05</t>
  </si>
  <si>
    <t>Flores Aldrete Daniel</t>
  </si>
  <si>
    <t>RGJ24</t>
  </si>
  <si>
    <t>Gallegos  Ramirez  Jose</t>
  </si>
  <si>
    <t>GAR10</t>
  </si>
  <si>
    <t>Gallegos Romero  Cristian</t>
  </si>
  <si>
    <t>GRE04</t>
  </si>
  <si>
    <t>Gonzalez Rodriguez Erik</t>
  </si>
  <si>
    <t>GPB13</t>
  </si>
  <si>
    <t>Granados Perez Brenda Laura</t>
  </si>
  <si>
    <t>GGM11</t>
  </si>
  <si>
    <t>Guerrero Gomez Marvin Noe</t>
  </si>
  <si>
    <t>GTD17</t>
  </si>
  <si>
    <t>Guzman Trejo Diego Arturo</t>
  </si>
  <si>
    <t>HAR20</t>
  </si>
  <si>
    <t>Hernandez Arreola Rodolfo Mayolo</t>
  </si>
  <si>
    <t>0HC24</t>
  </si>
  <si>
    <t>Hernandez Chavez Pedro</t>
  </si>
  <si>
    <t>HMA01</t>
  </si>
  <si>
    <t>Hernandez Mata Aureliano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</si>
  <si>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</si>
  <si>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</si>
  <si>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</si>
  <si>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</si>
  <si>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</si>
  <si>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</si>
  <si>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</si>
  <si>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</si>
  <si>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</si>
  <si>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</si>
  <si>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</si>
  <si>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</si>
  <si>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</si>
  <si>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</si>
  <si>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0MC14</t>
  </si>
  <si>
    <t>Medina Castro Carlos Manuel</t>
  </si>
  <si>
    <t>MEJ03</t>
  </si>
  <si>
    <t>Medina Esparza Josue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</si>
  <si>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</si>
  <si>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</si>
  <si>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</si>
  <si>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</si>
  <si>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</si>
  <si>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</si>
  <si>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</si>
  <si>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</si>
  <si>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</si>
  <si>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</si>
  <si>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</si>
  <si>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</si>
  <si>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</si>
  <si>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</si>
  <si>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</si>
  <si>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</si>
  <si>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</si>
  <si>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</si>
  <si>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PHB05</t>
  </si>
  <si>
    <t>Pineda Hernandez Brianda Ivonne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</si>
  <si>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</si>
  <si>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</si>
  <si>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</si>
  <si>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</si>
  <si>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</si>
  <si>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</si>
  <si>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</si>
  <si>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</si>
  <si>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</si>
  <si>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</si>
  <si>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</si>
  <si>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</si>
  <si>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</si>
  <si>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</si>
  <si>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</si>
  <si>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</si>
  <si>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</si>
  <si>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</si>
  <si>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</si>
  <si>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</si>
  <si>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0TS31</t>
  </si>
  <si>
    <t>Tirado Saavedra Carlos Alejandro</t>
  </si>
  <si>
    <t>TDA18</t>
  </si>
  <si>
    <t>Toribio Del Angel Oscar</t>
  </si>
  <si>
    <t>TPG16</t>
  </si>
  <si>
    <t>Troncoso Peña Gerardo</t>
  </si>
  <si>
    <t>USN27</t>
  </si>
  <si>
    <t>Urbina Sierra Angelica Noemi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</si>
  <si>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</si>
  <si>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</si>
  <si>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</si>
  <si>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</si>
  <si>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</si>
  <si>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</si>
  <si>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</si>
  <si>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</si>
  <si>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</si>
  <si>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</si>
  <si>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</si>
  <si>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</si>
  <si>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</si>
  <si>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ACR27</t>
  </si>
  <si>
    <t>Arias Cortes Roberto Carlos</t>
  </si>
  <si>
    <t>AR001</t>
  </si>
  <si>
    <t>Arvizu Rodriguez Alejandro Uriel</t>
  </si>
  <si>
    <t>BRM13</t>
  </si>
  <si>
    <t>Bautista Ramirez Mario Alexis</t>
  </si>
  <si>
    <t>CLJ10</t>
  </si>
  <si>
    <t>Campa Lopez Jose Abraham</t>
  </si>
  <si>
    <t>0CR14</t>
  </si>
  <si>
    <t>Cancino Rodriguez Gregorio</t>
  </si>
  <si>
    <t>0CT26</t>
  </si>
  <si>
    <t>Castañon Tavares Manuel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</si>
  <si>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</si>
  <si>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</si>
  <si>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</si>
  <si>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</si>
  <si>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</si>
  <si>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</si>
  <si>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</si>
  <si>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</si>
  <si>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</si>
  <si>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</si>
  <si>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HAR22</t>
  </si>
  <si>
    <t>Hernandez Aguilar Roberto Carlos</t>
  </si>
  <si>
    <t>0HS11</t>
  </si>
  <si>
    <t>Hernandez Silva Edgar Samuel</t>
  </si>
  <si>
    <t>IRI29</t>
  </si>
  <si>
    <t>Ibarra Romero Ivan Andres</t>
  </si>
  <si>
    <t>LLD09</t>
  </si>
  <si>
    <t>Lopez Labrada Daniel</t>
  </si>
  <si>
    <t>0MA08</t>
  </si>
  <si>
    <t>Martinez Alvarado 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</si>
  <si>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</si>
  <si>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</si>
  <si>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</si>
  <si>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</si>
  <si>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</si>
  <si>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</si>
  <si>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</si>
  <si>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</si>
  <si>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</si>
  <si>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</si>
  <si>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</si>
  <si>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</si>
  <si>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NRJ12</t>
  </si>
  <si>
    <t>Nava Rubio Javier</t>
  </si>
  <si>
    <t>NCJ31</t>
  </si>
  <si>
    <t>Nieto Crespo Jose Alberto</t>
  </si>
  <si>
    <t>0OB15</t>
  </si>
  <si>
    <t>Olvera Bautista J Dolores  Gilberto</t>
  </si>
  <si>
    <t>0OH11</t>
  </si>
  <si>
    <t>Olvera Hernandez Jose Tomas</t>
  </si>
  <si>
    <t>0OS06</t>
  </si>
  <si>
    <t>Olvera Soto Luis Angel</t>
  </si>
  <si>
    <t>OBJ21</t>
  </si>
  <si>
    <t>Ortega Bustamante Jesus Gerardo</t>
  </si>
  <si>
    <t>0PP05</t>
  </si>
  <si>
    <t>Perez Perez Ismael</t>
  </si>
  <si>
    <t>PAJ21</t>
  </si>
  <si>
    <t>Puebla Martinez Jose Andres</t>
  </si>
  <si>
    <t>RCI22</t>
  </si>
  <si>
    <t>Resendiz Campuzano Israel</t>
  </si>
  <si>
    <t>0RE14</t>
  </si>
  <si>
    <t>Resendiz Echeverria Mario Alberto</t>
  </si>
  <si>
    <t>RMG11</t>
  </si>
  <si>
    <t>Ruiz Miranda Gadiel</t>
  </si>
  <si>
    <t>SMO22</t>
  </si>
  <si>
    <t>Salas Martinez Oscar Jesus</t>
  </si>
  <si>
    <t>SG005</t>
  </si>
  <si>
    <t>Saldaña Garcia Marco Antonio</t>
  </si>
  <si>
    <t>SDF10</t>
  </si>
  <si>
    <t>Sanchez De Jesus Froylan</t>
  </si>
  <si>
    <t>0SH17</t>
  </si>
  <si>
    <t>Sanchez Hurtado Carlos</t>
  </si>
  <si>
    <t>SR027</t>
  </si>
  <si>
    <t>Sanchez Rodriguez Fredy</t>
  </si>
  <si>
    <t>SMV15</t>
  </si>
  <si>
    <t>Saucedo Magaña Victor Hugo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</si>
  <si>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</si>
  <si>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</si>
  <si>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</si>
  <si>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</si>
  <si>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</si>
  <si>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</si>
  <si>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</si>
  <si>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</si>
  <si>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</si>
  <si>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</si>
  <si>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</si>
  <si>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</si>
  <si>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</si>
  <si>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14 del 2017-03-29 al 2017-04-04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</si>
  <si>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</si>
  <si>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</si>
  <si>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</si>
  <si>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</si>
  <si>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</si>
  <si>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</si>
  <si>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</si>
  <si>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4</t>
  </si>
  <si>
    <t>28 Tarjeta de Débito</t>
  </si>
  <si>
    <t>Total Tarjeta de Débito</t>
  </si>
  <si>
    <t>Total de movimientos 93</t>
  </si>
  <si>
    <t>99 Otros</t>
  </si>
  <si>
    <t>Total Otros</t>
  </si>
  <si>
    <t>Total de movimientos 11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</si>
  <si>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</si>
  <si>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</si>
  <si>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</si>
  <si>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</si>
  <si>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</si>
  <si>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</si>
  <si>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</si>
  <si>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</si>
  <si>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</si>
  <si>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</si>
  <si>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</si>
  <si>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</si>
  <si>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</si>
  <si>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</si>
  <si>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</si>
  <si>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</si>
  <si>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</si>
  <si>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</si>
  <si>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</si>
  <si>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14</t>
  </si>
  <si>
    <t>29/03/2017 AL 04/04/2017</t>
  </si>
  <si>
    <t>VENTAS</t>
  </si>
  <si>
    <t>AGUAS OROZCO FRANCISCO</t>
  </si>
  <si>
    <t>SERVICIO</t>
  </si>
  <si>
    <t>AGUILAR BRAVO CRISTIAN SAUL</t>
  </si>
  <si>
    <t>AGUILAR GONZALEZ ANAEL</t>
  </si>
  <si>
    <t>AGUILAR HERNANDEZ CARLA CECILIA</t>
  </si>
  <si>
    <t>ALARCON ORTIZ JOSE AURELIO</t>
  </si>
  <si>
    <t>ALVIZAR ORGANISTA EDUARDO</t>
  </si>
  <si>
    <t>ARENAS VARGAS MOISES</t>
  </si>
  <si>
    <t>ARROYO ZARAZUA GILBERTO</t>
  </si>
  <si>
    <t>SEMINUEVOS</t>
  </si>
  <si>
    <t>ARTEAGA SILVA ALFREDO</t>
  </si>
  <si>
    <t>CARRASCO TOVAR ARTURO</t>
  </si>
  <si>
    <t>CASILLAS GARCIA DEL VALLE RODRIGO BARUCH</t>
  </si>
  <si>
    <t>CASTILLO ORDOÑEZ JORGE</t>
  </si>
  <si>
    <t>CORONEL DE LEON JONATHAN</t>
  </si>
  <si>
    <t>ADMON VENTAS</t>
  </si>
  <si>
    <t>DE JESUS CRUZ JUAN CARLOS</t>
  </si>
  <si>
    <t>DOMINGUEZ ALCANTARA MIGUEL ANGEL</t>
  </si>
  <si>
    <t>ADMON SERVICIO</t>
  </si>
  <si>
    <t>ESTRADA UNZUETA ALEJANDRA</t>
  </si>
  <si>
    <t>FLORES ALDRETE DANIEL</t>
  </si>
  <si>
    <t>GALLEGOS RAMIREZ JOSE</t>
  </si>
  <si>
    <t>GALLEGOS ROMERO CRISTIAN</t>
  </si>
  <si>
    <t>GONZALEZ RODRIGUEZ ERICK</t>
  </si>
  <si>
    <t>GRANADOS PEREZ BRENDA LAURA</t>
  </si>
  <si>
    <t>GUERRERO GOMEZ MARVIN NOE</t>
  </si>
  <si>
    <t>GUZMAN TREJO DIEGO ARTURO</t>
  </si>
  <si>
    <t>HERNANDEZ ARREOLA RODOLFO MAYOLO</t>
  </si>
  <si>
    <t xml:space="preserve">HERNANDEZ CHAVEZ PEDRO </t>
  </si>
  <si>
    <t>ADMINISTRACION</t>
  </si>
  <si>
    <t>HERNANDEZ MATA AURELIANO</t>
  </si>
  <si>
    <t>HERNANDEZ SANCHEZ RODRIGO</t>
  </si>
  <si>
    <t>HERNANDEZ SOLIS GUMERCINDO</t>
  </si>
  <si>
    <t>HURTADO PAJARO JOSE</t>
  </si>
  <si>
    <t>JIMENEZ HERNANDEZ JULIO CESAR</t>
  </si>
  <si>
    <t>LARA OVIEDO SORAYA</t>
  </si>
  <si>
    <t>LOBATO RECAMIER ROSELLIN</t>
  </si>
  <si>
    <t>LUPERCIO ESPINO ALAN JAIRO</t>
  </si>
  <si>
    <t>MEDINA CASTRO CARLOS MANUEL</t>
  </si>
  <si>
    <t>MEDINA ESPARZA JOSUE</t>
  </si>
  <si>
    <t>MELENDEZ PADILLA CLAUDIA CRISTINA</t>
  </si>
  <si>
    <t>MIJANGOS HERNANDEZ JULIO CESAR</t>
  </si>
  <si>
    <t>MIRANDA PEON JULIO CESAR</t>
  </si>
  <si>
    <t>MUÑOZ RODRIGUEZ CONRADO ISRAEL</t>
  </si>
  <si>
    <t>NAVARRO ARENAS ANDREA ARELI</t>
  </si>
  <si>
    <t>OLIVAS MANCILLA JESUS DANIEL</t>
  </si>
  <si>
    <t>PADILLA RUIZ JOSE ANTONIO</t>
  </si>
  <si>
    <t>PALETA GUADARRAMA RICARDO</t>
  </si>
  <si>
    <t>PATIÑO NAVARRO OSCAR MARTIN</t>
  </si>
  <si>
    <t>PINEDA HERNANDEZ BRIANDA IVONNE</t>
  </si>
  <si>
    <t>RAMIREZ MOYA NESTOR</t>
  </si>
  <si>
    <t>REYES ARMADILLO JORGE ANDRES</t>
  </si>
  <si>
    <t>REYES FLORES ALAN RICARDO</t>
  </si>
  <si>
    <t>RIVERA AGUILAR GABRIEL</t>
  </si>
  <si>
    <t>RODRIGUEZ PINACHO CESAR OCTAVIO</t>
  </si>
  <si>
    <t>RODRIGUEZ RODRIGUEZ ANUAR</t>
  </si>
  <si>
    <t>RUIZ RODRIGUEZ OMAR</t>
  </si>
  <si>
    <t>SALDAÑA SANCHEZ JULIO CESAR</t>
  </si>
  <si>
    <t>SERENO CUELLAR JUVENAL</t>
  </si>
  <si>
    <t>SIFONTES SARDUA DAYAN JESUS</t>
  </si>
  <si>
    <t>TIRADO SAAVEDRA CARLOS ALEJANDRO</t>
  </si>
  <si>
    <t>TORIBIO DEL ANGEL OSCAR</t>
  </si>
  <si>
    <t>TRONCOSO PEÑA GERARDO</t>
  </si>
  <si>
    <t>URBINA SIERRA ANGELICA</t>
  </si>
  <si>
    <t>VALDEZ HERNANDEZ ELDA NELLY</t>
  </si>
  <si>
    <t>VARGAS GOMEZ RAUL ARMANDO</t>
  </si>
  <si>
    <t>VASQUEZ CHAVES LILIANA ANDREA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</si>
</sst>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0" fillId="0" borderId="0" applyFont="0" applyFill="0" applyBorder="0" applyAlignment="0" applyProtection="0"/>
    <xf numFmtId="0" fontId="21" fillId="0" borderId="0"/>
    <xf numFmtId="43" fontId="21" fillId="0" borderId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164" fontId="1" fillId="0" borderId="0" xfId="0" applyNumberFormat="1" applyFont="1"/>
    <xf numFmtId="164" fontId="11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164" fontId="8" fillId="0" borderId="0" xfId="0" applyNumberFormat="1" applyFont="1"/>
    <xf numFmtId="164" fontId="12" fillId="0" borderId="0" xfId="0" applyNumberFormat="1" applyFont="1"/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7" fillId="0" borderId="0" xfId="0" applyFont="1"/>
    <xf numFmtId="0" fontId="19" fillId="0" borderId="0" xfId="0" applyFont="1"/>
    <xf numFmtId="0" fontId="18" fillId="0" borderId="2" xfId="0" applyFont="1" applyFill="1" applyBorder="1" applyAlignment="1">
      <alignment horizontal="centerContinuous"/>
    </xf>
    <xf numFmtId="165" fontId="18" fillId="0" borderId="2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4" fillId="0" borderId="0" xfId="0" applyFont="1" applyAlignment="1">
      <alignment horizontal="center"/>
    </xf>
    <xf numFmtId="0" fontId="9" fillId="2" borderId="6" xfId="2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4" fontId="1" fillId="0" borderId="0" xfId="1" applyFont="1"/>
    <xf numFmtId="44" fontId="8" fillId="0" borderId="0" xfId="0" applyNumberFormat="1" applyFont="1"/>
    <xf numFmtId="44" fontId="23" fillId="0" borderId="7" xfId="0" applyNumberFormat="1" applyFont="1" applyBorder="1"/>
    <xf numFmtId="0" fontId="22" fillId="0" borderId="3" xfId="2" applyFont="1" applyBorder="1" applyAlignment="1">
      <alignment horizontal="center"/>
    </xf>
    <xf numFmtId="0" fontId="22" fillId="0" borderId="4" xfId="2" applyFont="1" applyBorder="1" applyAlignment="1">
      <alignment horizontal="center"/>
    </xf>
    <xf numFmtId="0" fontId="22" fillId="0" borderId="5" xfId="2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25" fillId="0" borderId="8" xfId="0" applyFont="1" applyBorder="1"/>
    <xf numFmtId="0" fontId="24" fillId="0" borderId="8" xfId="0" applyFont="1" applyBorder="1"/>
    <xf numFmtId="0" fontId="0" fillId="0" borderId="8" xfId="0" applyFont="1" applyBorder="1"/>
    <xf numFmtId="0" fontId="0" fillId="0" borderId="8" xfId="0" applyBorder="1"/>
    <xf numFmtId="14" fontId="25" fillId="0" borderId="8" xfId="0" applyNumberFormat="1" applyFont="1" applyBorder="1"/>
    <xf numFmtId="43" fontId="20" fillId="0" borderId="8" xfId="3" applyFont="1" applyBorder="1"/>
    <xf numFmtId="43" fontId="20" fillId="0" borderId="9" xfId="3" applyFont="1" applyBorder="1"/>
    <xf numFmtId="43" fontId="20" fillId="0" borderId="10" xfId="3" applyFont="1" applyBorder="1"/>
    <xf numFmtId="43" fontId="20" fillId="0" borderId="11" xfId="3" applyFont="1" applyBorder="1"/>
    <xf numFmtId="43" fontId="20" fillId="0" borderId="12" xfId="3" applyFont="1" applyBorder="1"/>
    <xf numFmtId="43" fontId="24" fillId="0" borderId="11" xfId="3" applyFont="1" applyBorder="1"/>
    <xf numFmtId="0" fontId="26" fillId="0" borderId="13" xfId="0" applyFont="1" applyFill="1" applyBorder="1"/>
    <xf numFmtId="0" fontId="26" fillId="4" borderId="13" xfId="0" applyFont="1" applyFill="1" applyBorder="1"/>
  </cellXfs>
  <cellStyles count="4">
    <cellStyle name="Millares 2" xfId="3"/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1"/>
  <sheetViews>
    <sheetView workbookViewId="0">
      <pane xSplit="2" ySplit="11" topLeftCell="D111" activePane="bottomRight" state="frozen"/>
      <selection pane="topRight" activeCell="C1" sqref="C1"/>
      <selection pane="bottomLeft" activeCell="A12" sqref="A12"/>
      <selection pane="bottomRight" activeCell="K134" sqref="K134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5.7109375" style="1" customWidth="1"/>
    <col min="4" max="4" width="11.42578125" style="1"/>
    <col min="5" max="5" width="13.2851562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38" t="s">
        <v>253</v>
      </c>
    </row>
    <row r="2" spans="1:14" ht="24.95" customHeight="1">
      <c r="A2" s="4" t="s">
        <v>1</v>
      </c>
      <c r="B2" s="33" t="s">
        <v>2</v>
      </c>
    </row>
    <row r="3" spans="1:14" ht="15">
      <c r="B3" s="35" t="s">
        <v>3</v>
      </c>
    </row>
    <row r="4" spans="1:14" ht="12.75">
      <c r="B4" s="37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7" t="s">
        <v>269</v>
      </c>
      <c r="F7" s="48"/>
      <c r="G7" s="48"/>
      <c r="H7" s="48"/>
      <c r="I7" s="48"/>
      <c r="J7" s="48"/>
      <c r="K7" s="49"/>
    </row>
    <row r="8" spans="1:14" s="43" customFormat="1" ht="34.5" thickBot="1">
      <c r="A8" s="40" t="s">
        <v>7</v>
      </c>
      <c r="B8" s="41" t="s">
        <v>8</v>
      </c>
      <c r="C8" s="42" t="s">
        <v>12</v>
      </c>
      <c r="E8" s="39" t="s">
        <v>12</v>
      </c>
      <c r="F8" s="39" t="s">
        <v>270</v>
      </c>
      <c r="G8" s="39" t="s">
        <v>271</v>
      </c>
      <c r="H8" s="39" t="s">
        <v>272</v>
      </c>
      <c r="I8" s="39" t="s">
        <v>273</v>
      </c>
      <c r="J8" s="39" t="s">
        <v>274</v>
      </c>
      <c r="K8" s="39" t="s">
        <v>275</v>
      </c>
    </row>
    <row r="9" spans="1:14" ht="12" thickTop="1">
      <c r="A9" s="13" t="s">
        <v>30</v>
      </c>
    </row>
    <row r="11" spans="1:14">
      <c r="A11" s="12" t="s">
        <v>31</v>
      </c>
    </row>
    <row r="12" spans="1:14" ht="15">
      <c r="A12" s="2" t="s">
        <v>32</v>
      </c>
      <c r="B12" s="1" t="s">
        <v>33</v>
      </c>
      <c r="C12" s="14">
        <v>1026.69</v>
      </c>
      <c r="E12" s="44">
        <f>+C12</f>
        <v>1026.69</v>
      </c>
      <c r="F12" s="44">
        <f>+E12*2%</f>
        <v>20.533800000000003</v>
      </c>
      <c r="G12" s="44">
        <f>+E12*7.5%</f>
        <v>77.001750000000001</v>
      </c>
      <c r="H12" s="44">
        <f>+INGENIERIA!N12</f>
        <v>0</v>
      </c>
      <c r="I12" s="44">
        <f>SUM(E12:H12)</f>
        <v>1124.2255499999999</v>
      </c>
      <c r="J12" s="44">
        <f>+I12*16%</f>
        <v>179.87608799999998</v>
      </c>
      <c r="K12" s="44">
        <f>+I12+J12</f>
        <v>1304.1016379999999</v>
      </c>
      <c r="M12" s="63" t="s">
        <v>290</v>
      </c>
      <c r="N12" s="63" t="s">
        <v>291</v>
      </c>
    </row>
    <row r="13" spans="1:14" ht="15">
      <c r="A13" s="2" t="s">
        <v>34</v>
      </c>
      <c r="B13" s="1" t="s">
        <v>35</v>
      </c>
      <c r="C13" s="14">
        <v>2515.4</v>
      </c>
      <c r="E13" s="44">
        <f t="shared" ref="E13:E73" si="0">+C13</f>
        <v>2515.4</v>
      </c>
      <c r="F13" s="44">
        <f t="shared" ref="F13:F73" si="1">+E13*2%</f>
        <v>50.308</v>
      </c>
      <c r="G13" s="44">
        <f t="shared" ref="G13:G73" si="2">+E13*7.5%</f>
        <v>188.655</v>
      </c>
      <c r="H13" s="44">
        <f>+INGENIERIA!N13</f>
        <v>0</v>
      </c>
      <c r="I13" s="44">
        <f t="shared" ref="I13:I73" si="3">SUM(E13:H13)</f>
        <v>2754.3630000000003</v>
      </c>
      <c r="J13" s="44">
        <f t="shared" ref="J13:J73" si="4">+I13*16%</f>
        <v>440.69808000000006</v>
      </c>
      <c r="K13" s="44">
        <f t="shared" ref="K13:K73" si="5">+I13+J13</f>
        <v>3195.0610800000004</v>
      </c>
      <c r="M13" s="63" t="s">
        <v>292</v>
      </c>
      <c r="N13" s="63" t="s">
        <v>293</v>
      </c>
    </row>
    <row r="14" spans="1:14" ht="15">
      <c r="A14" s="2" t="s">
        <v>36</v>
      </c>
      <c r="B14" s="1" t="s">
        <v>37</v>
      </c>
      <c r="C14" s="14">
        <v>4666.6899999999996</v>
      </c>
      <c r="E14" s="44">
        <f t="shared" si="0"/>
        <v>4666.6899999999996</v>
      </c>
      <c r="F14" s="44">
        <f t="shared" si="1"/>
        <v>93.333799999999997</v>
      </c>
      <c r="G14" s="44">
        <f t="shared" si="2"/>
        <v>350.00174999999996</v>
      </c>
      <c r="H14" s="44">
        <f>+INGENIERIA!N14</f>
        <v>0</v>
      </c>
      <c r="I14" s="44">
        <f t="shared" si="3"/>
        <v>5110.0255500000003</v>
      </c>
      <c r="J14" s="44">
        <f t="shared" si="4"/>
        <v>817.60408800000005</v>
      </c>
      <c r="K14" s="44">
        <f t="shared" si="5"/>
        <v>5927.6296380000003</v>
      </c>
      <c r="M14" s="63" t="s">
        <v>290</v>
      </c>
      <c r="N14" s="63" t="s">
        <v>294</v>
      </c>
    </row>
    <row r="15" spans="1:14" ht="15">
      <c r="A15" s="2" t="s">
        <v>38</v>
      </c>
      <c r="B15" s="1" t="s">
        <v>39</v>
      </c>
      <c r="C15" s="14">
        <v>1976.25</v>
      </c>
      <c r="E15" s="44">
        <f t="shared" si="0"/>
        <v>1976.25</v>
      </c>
      <c r="F15" s="44">
        <f t="shared" si="1"/>
        <v>39.524999999999999</v>
      </c>
      <c r="G15" s="44">
        <f t="shared" si="2"/>
        <v>148.21875</v>
      </c>
      <c r="H15" s="44">
        <f>+INGENIERIA!N15</f>
        <v>0</v>
      </c>
      <c r="I15" s="44">
        <f t="shared" si="3"/>
        <v>2163.9937500000001</v>
      </c>
      <c r="J15" s="44">
        <f t="shared" si="4"/>
        <v>346.23900000000003</v>
      </c>
      <c r="K15" s="44">
        <f t="shared" si="5"/>
        <v>2510.2327500000001</v>
      </c>
      <c r="M15" s="63" t="s">
        <v>292</v>
      </c>
      <c r="N15" s="63" t="s">
        <v>295</v>
      </c>
    </row>
    <row r="16" spans="1:14" ht="15">
      <c r="A16" s="2" t="s">
        <v>40</v>
      </c>
      <c r="B16" s="1" t="s">
        <v>41</v>
      </c>
      <c r="C16" s="14">
        <v>1026.69</v>
      </c>
      <c r="E16" s="44">
        <f t="shared" si="0"/>
        <v>1026.69</v>
      </c>
      <c r="F16" s="44">
        <f t="shared" si="1"/>
        <v>20.533800000000003</v>
      </c>
      <c r="G16" s="44">
        <f t="shared" si="2"/>
        <v>77.001750000000001</v>
      </c>
      <c r="H16" s="44">
        <f>+INGENIERIA!N16</f>
        <v>0</v>
      </c>
      <c r="I16" s="44">
        <f t="shared" si="3"/>
        <v>1124.2255499999999</v>
      </c>
      <c r="J16" s="44">
        <f t="shared" si="4"/>
        <v>179.87608799999998</v>
      </c>
      <c r="K16" s="44">
        <f t="shared" si="5"/>
        <v>1304.1016379999999</v>
      </c>
      <c r="M16" s="63" t="s">
        <v>290</v>
      </c>
      <c r="N16" s="63" t="s">
        <v>296</v>
      </c>
    </row>
    <row r="17" spans="1:14" ht="15">
      <c r="A17" s="2" t="s">
        <v>42</v>
      </c>
      <c r="B17" s="1" t="s">
        <v>43</v>
      </c>
      <c r="C17" s="14">
        <v>5983.38</v>
      </c>
      <c r="E17" s="44">
        <f t="shared" si="0"/>
        <v>5983.38</v>
      </c>
      <c r="F17" s="44">
        <f t="shared" si="1"/>
        <v>119.66760000000001</v>
      </c>
      <c r="G17" s="44">
        <f t="shared" si="2"/>
        <v>448.75349999999997</v>
      </c>
      <c r="H17" s="44">
        <f>+INGENIERIA!N17</f>
        <v>0</v>
      </c>
      <c r="I17" s="44">
        <f t="shared" si="3"/>
        <v>6551.8010999999997</v>
      </c>
      <c r="J17" s="44">
        <f t="shared" si="4"/>
        <v>1048.288176</v>
      </c>
      <c r="K17" s="44">
        <f t="shared" si="5"/>
        <v>7600.0892759999997</v>
      </c>
      <c r="M17" s="63" t="s">
        <v>292</v>
      </c>
      <c r="N17" s="63" t="s">
        <v>297</v>
      </c>
    </row>
    <row r="18" spans="1:14" ht="15">
      <c r="A18" s="2" t="s">
        <v>44</v>
      </c>
      <c r="B18" s="1" t="s">
        <v>45</v>
      </c>
      <c r="C18" s="14">
        <v>4666.6899999999996</v>
      </c>
      <c r="E18" s="44">
        <f t="shared" si="0"/>
        <v>4666.6899999999996</v>
      </c>
      <c r="F18" s="44">
        <f t="shared" si="1"/>
        <v>93.333799999999997</v>
      </c>
      <c r="G18" s="44">
        <f t="shared" si="2"/>
        <v>350.00174999999996</v>
      </c>
      <c r="H18" s="44">
        <f>+INGENIERIA!N18</f>
        <v>0</v>
      </c>
      <c r="I18" s="44">
        <f t="shared" si="3"/>
        <v>5110.0255500000003</v>
      </c>
      <c r="J18" s="44">
        <f t="shared" si="4"/>
        <v>817.60408800000005</v>
      </c>
      <c r="K18" s="44">
        <f t="shared" si="5"/>
        <v>5927.6296380000003</v>
      </c>
      <c r="M18" s="63" t="s">
        <v>290</v>
      </c>
      <c r="N18" s="63" t="s">
        <v>298</v>
      </c>
    </row>
    <row r="19" spans="1:14" ht="15">
      <c r="A19" s="2" t="s">
        <v>46</v>
      </c>
      <c r="B19" s="1" t="s">
        <v>47</v>
      </c>
      <c r="C19" s="14">
        <v>1026.69</v>
      </c>
      <c r="E19" s="44">
        <f t="shared" si="0"/>
        <v>1026.69</v>
      </c>
      <c r="F19" s="44">
        <f t="shared" si="1"/>
        <v>20.533800000000003</v>
      </c>
      <c r="G19" s="44">
        <f t="shared" si="2"/>
        <v>77.001750000000001</v>
      </c>
      <c r="H19" s="44">
        <f>+INGENIERIA!N19</f>
        <v>0</v>
      </c>
      <c r="I19" s="44">
        <f t="shared" si="3"/>
        <v>1124.2255499999999</v>
      </c>
      <c r="J19" s="44">
        <f t="shared" si="4"/>
        <v>179.87608799999998</v>
      </c>
      <c r="K19" s="44">
        <f t="shared" si="5"/>
        <v>1304.1016379999999</v>
      </c>
      <c r="M19" s="63" t="s">
        <v>290</v>
      </c>
      <c r="N19" s="63" t="s">
        <v>299</v>
      </c>
    </row>
    <row r="20" spans="1:14" ht="15">
      <c r="A20" s="2" t="s">
        <v>48</v>
      </c>
      <c r="B20" s="1" t="s">
        <v>49</v>
      </c>
      <c r="C20" s="14">
        <v>1026.69</v>
      </c>
      <c r="E20" s="44">
        <f t="shared" si="0"/>
        <v>1026.69</v>
      </c>
      <c r="F20" s="44">
        <f t="shared" si="1"/>
        <v>20.533800000000003</v>
      </c>
      <c r="G20" s="44">
        <f t="shared" si="2"/>
        <v>77.001750000000001</v>
      </c>
      <c r="H20" s="44">
        <f>+INGENIERIA!N20</f>
        <v>0</v>
      </c>
      <c r="I20" s="44">
        <f t="shared" si="3"/>
        <v>1124.2255499999999</v>
      </c>
      <c r="J20" s="44">
        <f t="shared" si="4"/>
        <v>179.87608799999998</v>
      </c>
      <c r="K20" s="44">
        <f t="shared" si="5"/>
        <v>1304.1016379999999</v>
      </c>
      <c r="M20" s="63" t="s">
        <v>300</v>
      </c>
      <c r="N20" s="63" t="s">
        <v>301</v>
      </c>
    </row>
    <row r="21" spans="1:14" ht="15">
      <c r="A21" s="2" t="s">
        <v>50</v>
      </c>
      <c r="B21" s="1" t="s">
        <v>51</v>
      </c>
      <c r="C21" s="14">
        <v>4666.6899999999996</v>
      </c>
      <c r="E21" s="44">
        <f t="shared" si="0"/>
        <v>4666.6899999999996</v>
      </c>
      <c r="F21" s="44">
        <f t="shared" si="1"/>
        <v>93.333799999999997</v>
      </c>
      <c r="G21" s="44">
        <f t="shared" si="2"/>
        <v>350.00174999999996</v>
      </c>
      <c r="H21" s="44">
        <f>+INGENIERIA!N21</f>
        <v>0</v>
      </c>
      <c r="I21" s="44">
        <f t="shared" si="3"/>
        <v>5110.0255500000003</v>
      </c>
      <c r="J21" s="44">
        <f t="shared" si="4"/>
        <v>817.60408800000005</v>
      </c>
      <c r="K21" s="44">
        <f t="shared" si="5"/>
        <v>5927.6296380000003</v>
      </c>
      <c r="M21" s="63" t="s">
        <v>290</v>
      </c>
      <c r="N21" s="63" t="s">
        <v>302</v>
      </c>
    </row>
    <row r="22" spans="1:14" ht="15">
      <c r="A22" s="2" t="s">
        <v>52</v>
      </c>
      <c r="B22" s="1" t="s">
        <v>53</v>
      </c>
      <c r="C22" s="14">
        <v>5408.19</v>
      </c>
      <c r="E22" s="44">
        <f t="shared" si="0"/>
        <v>5408.19</v>
      </c>
      <c r="F22" s="44">
        <f t="shared" si="1"/>
        <v>108.16379999999999</v>
      </c>
      <c r="G22" s="44">
        <f t="shared" si="2"/>
        <v>405.61424999999997</v>
      </c>
      <c r="H22" s="44">
        <f>+INGENIERIA!N22</f>
        <v>0</v>
      </c>
      <c r="I22" s="44">
        <f t="shared" si="3"/>
        <v>5921.9680499999995</v>
      </c>
      <c r="J22" s="44">
        <f t="shared" si="4"/>
        <v>947.51488799999993</v>
      </c>
      <c r="K22" s="44">
        <f t="shared" si="5"/>
        <v>6869.4829379999992</v>
      </c>
      <c r="M22" s="63" t="s">
        <v>290</v>
      </c>
      <c r="N22" s="63" t="s">
        <v>303</v>
      </c>
    </row>
    <row r="23" spans="1:14" ht="15">
      <c r="A23" s="2" t="s">
        <v>54</v>
      </c>
      <c r="B23" s="1" t="s">
        <v>55</v>
      </c>
      <c r="C23" s="14">
        <v>2798.3</v>
      </c>
      <c r="E23" s="44">
        <f t="shared" si="0"/>
        <v>2798.3</v>
      </c>
      <c r="F23" s="44">
        <f t="shared" si="1"/>
        <v>55.966000000000008</v>
      </c>
      <c r="G23" s="44">
        <f t="shared" si="2"/>
        <v>209.8725</v>
      </c>
      <c r="H23" s="44">
        <f>+INGENIERIA!N23</f>
        <v>0</v>
      </c>
      <c r="I23" s="44">
        <f t="shared" si="3"/>
        <v>3064.1385</v>
      </c>
      <c r="J23" s="44">
        <f t="shared" si="4"/>
        <v>490.26215999999999</v>
      </c>
      <c r="K23" s="44">
        <f t="shared" si="5"/>
        <v>3554.4006600000002</v>
      </c>
      <c r="M23" s="63" t="s">
        <v>300</v>
      </c>
      <c r="N23" s="63" t="s">
        <v>304</v>
      </c>
    </row>
    <row r="24" spans="1:14" ht="15">
      <c r="A24" s="2" t="s">
        <v>56</v>
      </c>
      <c r="B24" s="1" t="s">
        <v>57</v>
      </c>
      <c r="C24" s="14">
        <v>1026.69</v>
      </c>
      <c r="E24" s="44">
        <f t="shared" si="0"/>
        <v>1026.69</v>
      </c>
      <c r="F24" s="44">
        <f t="shared" si="1"/>
        <v>20.533800000000003</v>
      </c>
      <c r="G24" s="44">
        <f t="shared" si="2"/>
        <v>77.001750000000001</v>
      </c>
      <c r="H24" s="44">
        <f>+INGENIERIA!N24</f>
        <v>0</v>
      </c>
      <c r="I24" s="44">
        <f t="shared" si="3"/>
        <v>1124.2255499999999</v>
      </c>
      <c r="J24" s="44">
        <f t="shared" si="4"/>
        <v>179.87608799999998</v>
      </c>
      <c r="K24" s="44">
        <f t="shared" si="5"/>
        <v>1304.1016379999999</v>
      </c>
      <c r="M24" s="63" t="s">
        <v>290</v>
      </c>
      <c r="N24" s="63" t="s">
        <v>305</v>
      </c>
    </row>
    <row r="25" spans="1:14" ht="15">
      <c r="A25" s="2" t="s">
        <v>58</v>
      </c>
      <c r="B25" s="1" t="s">
        <v>59</v>
      </c>
      <c r="C25" s="14">
        <v>1516.69</v>
      </c>
      <c r="E25" s="44">
        <f t="shared" si="0"/>
        <v>1516.69</v>
      </c>
      <c r="F25" s="44">
        <f t="shared" si="1"/>
        <v>30.3338</v>
      </c>
      <c r="G25" s="44">
        <f t="shared" si="2"/>
        <v>113.75175</v>
      </c>
      <c r="H25" s="44">
        <f>+INGENIERIA!N25</f>
        <v>0</v>
      </c>
      <c r="I25" s="44">
        <f t="shared" si="3"/>
        <v>1660.7755500000001</v>
      </c>
      <c r="J25" s="44">
        <f t="shared" si="4"/>
        <v>265.72408799999999</v>
      </c>
      <c r="K25" s="44">
        <f t="shared" si="5"/>
        <v>1926.499638</v>
      </c>
      <c r="M25" s="63" t="s">
        <v>306</v>
      </c>
      <c r="N25" s="63" t="s">
        <v>307</v>
      </c>
    </row>
    <row r="26" spans="1:14" ht="15">
      <c r="A26" s="2" t="s">
        <v>60</v>
      </c>
      <c r="B26" s="1" t="s">
        <v>61</v>
      </c>
      <c r="C26" s="14">
        <v>2366.69</v>
      </c>
      <c r="E26" s="44">
        <f t="shared" si="0"/>
        <v>2366.69</v>
      </c>
      <c r="F26" s="44">
        <f t="shared" si="1"/>
        <v>47.333800000000004</v>
      </c>
      <c r="G26" s="44">
        <f t="shared" si="2"/>
        <v>177.50174999999999</v>
      </c>
      <c r="H26" s="44">
        <f>+INGENIERIA!N26</f>
        <v>0</v>
      </c>
      <c r="I26" s="44">
        <f t="shared" si="3"/>
        <v>2591.5255499999998</v>
      </c>
      <c r="J26" s="44">
        <f t="shared" si="4"/>
        <v>414.64408800000001</v>
      </c>
      <c r="K26" s="44">
        <f t="shared" si="5"/>
        <v>3006.1696379999998</v>
      </c>
      <c r="M26" s="63" t="s">
        <v>306</v>
      </c>
      <c r="N26" s="63" t="s">
        <v>308</v>
      </c>
    </row>
    <row r="27" spans="1:14" ht="15">
      <c r="A27" s="2" t="s">
        <v>62</v>
      </c>
      <c r="B27" s="1" t="s">
        <v>63</v>
      </c>
      <c r="C27" s="14">
        <v>2883.31</v>
      </c>
      <c r="E27" s="44">
        <f t="shared" si="0"/>
        <v>2883.31</v>
      </c>
      <c r="F27" s="44">
        <f t="shared" si="1"/>
        <v>57.666200000000003</v>
      </c>
      <c r="G27" s="44">
        <f t="shared" si="2"/>
        <v>216.24824999999998</v>
      </c>
      <c r="H27" s="44">
        <f>+INGENIERIA!N27</f>
        <v>0</v>
      </c>
      <c r="I27" s="44">
        <f t="shared" si="3"/>
        <v>3157.2244500000002</v>
      </c>
      <c r="J27" s="44">
        <f t="shared" si="4"/>
        <v>505.15591200000006</v>
      </c>
      <c r="K27" s="44">
        <f t="shared" si="5"/>
        <v>3662.3803620000003</v>
      </c>
      <c r="M27" s="63" t="s">
        <v>309</v>
      </c>
      <c r="N27" s="63" t="s">
        <v>310</v>
      </c>
    </row>
    <row r="28" spans="1:14" ht="15">
      <c r="A28" s="2" t="s">
        <v>64</v>
      </c>
      <c r="B28" s="1" t="s">
        <v>65</v>
      </c>
      <c r="C28" s="14">
        <v>2199.35</v>
      </c>
      <c r="E28" s="44">
        <f t="shared" si="0"/>
        <v>2199.35</v>
      </c>
      <c r="F28" s="44">
        <f t="shared" si="1"/>
        <v>43.987000000000002</v>
      </c>
      <c r="G28" s="44">
        <f t="shared" si="2"/>
        <v>164.95124999999999</v>
      </c>
      <c r="H28" s="44">
        <f>+INGENIERIA!N28</f>
        <v>0</v>
      </c>
      <c r="I28" s="44">
        <f t="shared" si="3"/>
        <v>2408.2882500000001</v>
      </c>
      <c r="J28" s="44">
        <f t="shared" si="4"/>
        <v>385.32612</v>
      </c>
      <c r="K28" s="44">
        <f t="shared" si="5"/>
        <v>2793.6143700000002</v>
      </c>
      <c r="M28" s="63" t="s">
        <v>292</v>
      </c>
      <c r="N28" s="63" t="s">
        <v>311</v>
      </c>
    </row>
    <row r="29" spans="1:14" ht="15">
      <c r="A29" s="2" t="s">
        <v>66</v>
      </c>
      <c r="B29" s="1" t="s">
        <v>67</v>
      </c>
      <c r="C29" s="14">
        <v>2435.6999999999998</v>
      </c>
      <c r="E29" s="44">
        <f t="shared" si="0"/>
        <v>2435.6999999999998</v>
      </c>
      <c r="F29" s="44">
        <f t="shared" si="1"/>
        <v>48.713999999999999</v>
      </c>
      <c r="G29" s="44">
        <f t="shared" si="2"/>
        <v>182.67749999999998</v>
      </c>
      <c r="H29" s="44">
        <f>+INGENIERIA!N29</f>
        <v>0</v>
      </c>
      <c r="I29" s="44">
        <f t="shared" si="3"/>
        <v>2667.0914999999995</v>
      </c>
      <c r="J29" s="44">
        <f t="shared" si="4"/>
        <v>426.73463999999996</v>
      </c>
      <c r="K29" s="44">
        <f t="shared" si="5"/>
        <v>3093.8261399999997</v>
      </c>
      <c r="M29" s="63" t="s">
        <v>292</v>
      </c>
      <c r="N29" s="63" t="s">
        <v>312</v>
      </c>
    </row>
    <row r="30" spans="1:14" ht="15">
      <c r="A30" s="2" t="s">
        <v>68</v>
      </c>
      <c r="B30" s="1" t="s">
        <v>69</v>
      </c>
      <c r="C30" s="14">
        <v>6237.11</v>
      </c>
      <c r="E30" s="44">
        <f t="shared" si="0"/>
        <v>6237.11</v>
      </c>
      <c r="F30" s="44">
        <f t="shared" si="1"/>
        <v>124.7422</v>
      </c>
      <c r="G30" s="44">
        <f t="shared" si="2"/>
        <v>467.78324999999995</v>
      </c>
      <c r="H30" s="44">
        <f>+INGENIERIA!N30</f>
        <v>0</v>
      </c>
      <c r="I30" s="44">
        <f t="shared" si="3"/>
        <v>6829.6354499999998</v>
      </c>
      <c r="J30" s="44">
        <f t="shared" si="4"/>
        <v>1092.7416719999999</v>
      </c>
      <c r="K30" s="44">
        <f t="shared" si="5"/>
        <v>7922.3771219999999</v>
      </c>
      <c r="M30" s="63" t="s">
        <v>290</v>
      </c>
      <c r="N30" s="63" t="s">
        <v>313</v>
      </c>
    </row>
    <row r="31" spans="1:14" ht="15">
      <c r="A31" s="2" t="s">
        <v>70</v>
      </c>
      <c r="B31" s="1" t="s">
        <v>71</v>
      </c>
      <c r="C31" s="14">
        <v>1026.69</v>
      </c>
      <c r="E31" s="44">
        <f t="shared" si="0"/>
        <v>1026.69</v>
      </c>
      <c r="F31" s="44">
        <f t="shared" si="1"/>
        <v>20.533800000000003</v>
      </c>
      <c r="G31" s="44">
        <f t="shared" si="2"/>
        <v>77.001750000000001</v>
      </c>
      <c r="H31" s="44">
        <f>+INGENIERIA!N31</f>
        <v>0</v>
      </c>
      <c r="I31" s="44">
        <f t="shared" si="3"/>
        <v>1124.2255499999999</v>
      </c>
      <c r="J31" s="44">
        <f t="shared" si="4"/>
        <v>179.87608799999998</v>
      </c>
      <c r="K31" s="44">
        <f t="shared" si="5"/>
        <v>1304.1016379999999</v>
      </c>
      <c r="M31" s="63" t="s">
        <v>290</v>
      </c>
      <c r="N31" s="63" t="s">
        <v>314</v>
      </c>
    </row>
    <row r="32" spans="1:14" ht="15">
      <c r="A32" s="2" t="s">
        <v>72</v>
      </c>
      <c r="B32" s="1" t="s">
        <v>73</v>
      </c>
      <c r="C32" s="14">
        <v>10614.96</v>
      </c>
      <c r="E32" s="44">
        <f t="shared" si="0"/>
        <v>10614.96</v>
      </c>
      <c r="F32" s="44">
        <f t="shared" si="1"/>
        <v>212.29919999999998</v>
      </c>
      <c r="G32" s="44">
        <f t="shared" si="2"/>
        <v>796.12199999999996</v>
      </c>
      <c r="H32" s="44">
        <f>+INGENIERIA!N32</f>
        <v>0</v>
      </c>
      <c r="I32" s="44">
        <f t="shared" si="3"/>
        <v>11623.381199999998</v>
      </c>
      <c r="J32" s="44">
        <f t="shared" si="4"/>
        <v>1859.7409919999998</v>
      </c>
      <c r="K32" s="44">
        <f t="shared" si="5"/>
        <v>13483.122191999997</v>
      </c>
      <c r="M32" s="63" t="s">
        <v>290</v>
      </c>
      <c r="N32" s="63" t="s">
        <v>315</v>
      </c>
    </row>
    <row r="33" spans="1:14" ht="15">
      <c r="A33" s="2" t="s">
        <v>74</v>
      </c>
      <c r="B33" s="1" t="s">
        <v>75</v>
      </c>
      <c r="C33" s="14">
        <v>1026.69</v>
      </c>
      <c r="E33" s="44">
        <f t="shared" si="0"/>
        <v>1026.69</v>
      </c>
      <c r="F33" s="44">
        <f t="shared" si="1"/>
        <v>20.533800000000003</v>
      </c>
      <c r="G33" s="44">
        <f t="shared" si="2"/>
        <v>77.001750000000001</v>
      </c>
      <c r="H33" s="44">
        <f>+INGENIERIA!N33</f>
        <v>0</v>
      </c>
      <c r="I33" s="44">
        <f t="shared" si="3"/>
        <v>1124.2255499999999</v>
      </c>
      <c r="J33" s="44">
        <f t="shared" si="4"/>
        <v>179.87608799999998</v>
      </c>
      <c r="K33" s="44">
        <f t="shared" si="5"/>
        <v>1304.1016379999999</v>
      </c>
      <c r="M33" s="63" t="s">
        <v>290</v>
      </c>
      <c r="N33" s="63" t="s">
        <v>316</v>
      </c>
    </row>
    <row r="34" spans="1:14" ht="15">
      <c r="A34" s="2" t="s">
        <v>76</v>
      </c>
      <c r="B34" s="1" t="s">
        <v>77</v>
      </c>
      <c r="C34" s="14">
        <v>9475.36</v>
      </c>
      <c r="E34" s="44">
        <f t="shared" si="0"/>
        <v>9475.36</v>
      </c>
      <c r="F34" s="44">
        <f t="shared" si="1"/>
        <v>189.50720000000001</v>
      </c>
      <c r="G34" s="44">
        <f t="shared" si="2"/>
        <v>710.65200000000004</v>
      </c>
      <c r="H34" s="44">
        <f>+INGENIERIA!N34</f>
        <v>0</v>
      </c>
      <c r="I34" s="44">
        <f t="shared" si="3"/>
        <v>10375.519200000001</v>
      </c>
      <c r="J34" s="44">
        <f t="shared" si="4"/>
        <v>1660.0830720000001</v>
      </c>
      <c r="K34" s="44">
        <f t="shared" si="5"/>
        <v>12035.602272</v>
      </c>
      <c r="M34" s="63" t="s">
        <v>300</v>
      </c>
      <c r="N34" s="63" t="s">
        <v>317</v>
      </c>
    </row>
    <row r="35" spans="1:14" ht="15">
      <c r="A35" s="2" t="s">
        <v>78</v>
      </c>
      <c r="B35" s="1" t="s">
        <v>79</v>
      </c>
      <c r="C35" s="14">
        <v>2100</v>
      </c>
      <c r="E35" s="44">
        <f t="shared" si="0"/>
        <v>2100</v>
      </c>
      <c r="F35" s="44">
        <f t="shared" si="1"/>
        <v>42</v>
      </c>
      <c r="G35" s="44">
        <f t="shared" si="2"/>
        <v>157.5</v>
      </c>
      <c r="H35" s="44">
        <f>+INGENIERIA!N35</f>
        <v>0</v>
      </c>
      <c r="I35" s="44">
        <f t="shared" si="3"/>
        <v>2299.5</v>
      </c>
      <c r="J35" s="44">
        <f t="shared" si="4"/>
        <v>367.92</v>
      </c>
      <c r="K35" s="44">
        <f t="shared" si="5"/>
        <v>2667.42</v>
      </c>
      <c r="M35" s="63" t="s">
        <v>290</v>
      </c>
      <c r="N35" s="63" t="s">
        <v>318</v>
      </c>
    </row>
    <row r="36" spans="1:14" ht="15">
      <c r="A36" s="2" t="s">
        <v>80</v>
      </c>
      <c r="B36" s="1" t="s">
        <v>81</v>
      </c>
      <c r="C36" s="14">
        <v>1026.69</v>
      </c>
      <c r="E36" s="44">
        <f t="shared" si="0"/>
        <v>1026.69</v>
      </c>
      <c r="F36" s="44">
        <f t="shared" si="1"/>
        <v>20.533800000000003</v>
      </c>
      <c r="G36" s="44">
        <f t="shared" si="2"/>
        <v>77.001750000000001</v>
      </c>
      <c r="H36" s="44">
        <f>+INGENIERIA!N36</f>
        <v>0</v>
      </c>
      <c r="I36" s="44">
        <f t="shared" si="3"/>
        <v>1124.2255499999999</v>
      </c>
      <c r="J36" s="44">
        <f t="shared" si="4"/>
        <v>179.87608799999998</v>
      </c>
      <c r="K36" s="44">
        <f t="shared" si="5"/>
        <v>1304.1016379999999</v>
      </c>
      <c r="M36" s="63" t="s">
        <v>290</v>
      </c>
      <c r="N36" s="63" t="s">
        <v>319</v>
      </c>
    </row>
    <row r="37" spans="1:14" ht="15">
      <c r="A37" s="2" t="s">
        <v>82</v>
      </c>
      <c r="B37" s="1" t="s">
        <v>83</v>
      </c>
      <c r="C37" s="14">
        <v>866.64</v>
      </c>
      <c r="E37" s="44">
        <f t="shared" si="0"/>
        <v>866.64</v>
      </c>
      <c r="F37" s="44">
        <f t="shared" si="1"/>
        <v>17.332799999999999</v>
      </c>
      <c r="G37" s="44">
        <f t="shared" si="2"/>
        <v>64.99799999999999</v>
      </c>
      <c r="H37" s="44">
        <f>+INGENIERIA!N37</f>
        <v>0</v>
      </c>
      <c r="I37" s="44">
        <f t="shared" si="3"/>
        <v>948.97080000000005</v>
      </c>
      <c r="J37" s="44">
        <f t="shared" si="4"/>
        <v>151.835328</v>
      </c>
      <c r="K37" s="44">
        <f t="shared" si="5"/>
        <v>1100.8061280000002</v>
      </c>
      <c r="M37" s="64" t="s">
        <v>320</v>
      </c>
      <c r="N37" s="64" t="s">
        <v>321</v>
      </c>
    </row>
    <row r="38" spans="1:14" ht="15">
      <c r="A38" s="2" t="s">
        <v>84</v>
      </c>
      <c r="B38" s="1" t="s">
        <v>85</v>
      </c>
      <c r="C38" s="14">
        <v>855.57</v>
      </c>
      <c r="E38" s="44">
        <f t="shared" si="0"/>
        <v>855.57</v>
      </c>
      <c r="F38" s="44">
        <f t="shared" si="1"/>
        <v>17.1114</v>
      </c>
      <c r="G38" s="44">
        <f t="shared" si="2"/>
        <v>64.167749999999998</v>
      </c>
      <c r="H38" s="44">
        <f>+INGENIERIA!N38</f>
        <v>0</v>
      </c>
      <c r="I38" s="44">
        <f t="shared" si="3"/>
        <v>936.84915000000001</v>
      </c>
      <c r="J38" s="44">
        <f t="shared" si="4"/>
        <v>149.89586400000002</v>
      </c>
      <c r="K38" s="44">
        <f t="shared" si="5"/>
        <v>1086.7450140000001</v>
      </c>
      <c r="M38" s="63" t="s">
        <v>290</v>
      </c>
      <c r="N38" s="63" t="s">
        <v>322</v>
      </c>
    </row>
    <row r="39" spans="1:14" ht="15">
      <c r="A39" s="2" t="s">
        <v>86</v>
      </c>
      <c r="B39" s="1" t="s">
        <v>87</v>
      </c>
      <c r="C39" s="14">
        <v>1088.19</v>
      </c>
      <c r="E39" s="44">
        <f t="shared" si="0"/>
        <v>1088.19</v>
      </c>
      <c r="F39" s="44">
        <f t="shared" si="1"/>
        <v>21.7638</v>
      </c>
      <c r="G39" s="44">
        <f t="shared" si="2"/>
        <v>81.614249999999998</v>
      </c>
      <c r="H39" s="44">
        <f>+INGENIERIA!N39</f>
        <v>0</v>
      </c>
      <c r="I39" s="44">
        <f t="shared" si="3"/>
        <v>1191.5680500000001</v>
      </c>
      <c r="J39" s="44">
        <f t="shared" si="4"/>
        <v>190.65088800000001</v>
      </c>
      <c r="K39" s="44">
        <f t="shared" si="5"/>
        <v>1382.218938</v>
      </c>
      <c r="M39" s="63" t="s">
        <v>290</v>
      </c>
      <c r="N39" s="63" t="s">
        <v>323</v>
      </c>
    </row>
    <row r="40" spans="1:14" ht="15">
      <c r="A40" s="2" t="s">
        <v>88</v>
      </c>
      <c r="B40" s="1" t="s">
        <v>89</v>
      </c>
      <c r="C40" s="14">
        <v>7013.31</v>
      </c>
      <c r="E40" s="44">
        <f t="shared" si="0"/>
        <v>7013.31</v>
      </c>
      <c r="F40" s="44">
        <f t="shared" si="1"/>
        <v>140.2662</v>
      </c>
      <c r="G40" s="44">
        <f t="shared" si="2"/>
        <v>525.99824999999998</v>
      </c>
      <c r="H40" s="44">
        <f>+INGENIERIA!N40</f>
        <v>0</v>
      </c>
      <c r="I40" s="44">
        <f t="shared" si="3"/>
        <v>7679.5744500000001</v>
      </c>
      <c r="J40" s="44">
        <f t="shared" si="4"/>
        <v>1228.731912</v>
      </c>
      <c r="K40" s="44">
        <f t="shared" si="5"/>
        <v>8908.3063619999994</v>
      </c>
      <c r="M40" s="63" t="s">
        <v>309</v>
      </c>
      <c r="N40" s="63" t="s">
        <v>324</v>
      </c>
    </row>
    <row r="41" spans="1:14" ht="15">
      <c r="A41" s="2" t="s">
        <v>90</v>
      </c>
      <c r="B41" s="1" t="s">
        <v>91</v>
      </c>
      <c r="C41" s="14">
        <v>1026.69</v>
      </c>
      <c r="E41" s="44">
        <f t="shared" si="0"/>
        <v>1026.69</v>
      </c>
      <c r="F41" s="44">
        <f t="shared" si="1"/>
        <v>20.533800000000003</v>
      </c>
      <c r="G41" s="44">
        <f t="shared" si="2"/>
        <v>77.001750000000001</v>
      </c>
      <c r="H41" s="44">
        <f>+INGENIERIA!N41</f>
        <v>0</v>
      </c>
      <c r="I41" s="44">
        <f t="shared" si="3"/>
        <v>1124.2255499999999</v>
      </c>
      <c r="J41" s="44">
        <f t="shared" si="4"/>
        <v>179.87608799999998</v>
      </c>
      <c r="K41" s="44">
        <f t="shared" si="5"/>
        <v>1304.1016379999999</v>
      </c>
      <c r="M41" s="63" t="s">
        <v>290</v>
      </c>
      <c r="N41" s="63" t="s">
        <v>325</v>
      </c>
    </row>
    <row r="42" spans="1:14" ht="15">
      <c r="A42" s="2" t="s">
        <v>92</v>
      </c>
      <c r="B42" s="1" t="s">
        <v>93</v>
      </c>
      <c r="C42" s="14">
        <v>1026.69</v>
      </c>
      <c r="E42" s="44">
        <f t="shared" si="0"/>
        <v>1026.69</v>
      </c>
      <c r="F42" s="44">
        <f t="shared" si="1"/>
        <v>20.533800000000003</v>
      </c>
      <c r="G42" s="44">
        <f t="shared" si="2"/>
        <v>77.001750000000001</v>
      </c>
      <c r="H42" s="44">
        <f>+INGENIERIA!N42</f>
        <v>0</v>
      </c>
      <c r="I42" s="44">
        <f t="shared" si="3"/>
        <v>1124.2255499999999</v>
      </c>
      <c r="J42" s="44">
        <f t="shared" si="4"/>
        <v>179.87608799999998</v>
      </c>
      <c r="K42" s="44">
        <f t="shared" si="5"/>
        <v>1304.1016379999999</v>
      </c>
      <c r="M42" s="63" t="s">
        <v>300</v>
      </c>
      <c r="N42" s="63" t="s">
        <v>326</v>
      </c>
    </row>
    <row r="43" spans="1:14" ht="15">
      <c r="A43" s="2" t="s">
        <v>94</v>
      </c>
      <c r="B43" s="1" t="s">
        <v>95</v>
      </c>
      <c r="C43" s="14">
        <v>1026.69</v>
      </c>
      <c r="E43" s="44">
        <f t="shared" si="0"/>
        <v>1026.69</v>
      </c>
      <c r="F43" s="44">
        <f t="shared" si="1"/>
        <v>20.533800000000003</v>
      </c>
      <c r="G43" s="44">
        <f t="shared" si="2"/>
        <v>77.001750000000001</v>
      </c>
      <c r="H43" s="44">
        <f>+INGENIERIA!N43</f>
        <v>0</v>
      </c>
      <c r="I43" s="44">
        <f t="shared" si="3"/>
        <v>1124.2255499999999</v>
      </c>
      <c r="J43" s="44">
        <f t="shared" si="4"/>
        <v>179.87608799999998</v>
      </c>
      <c r="K43" s="44">
        <f t="shared" si="5"/>
        <v>1304.1016379999999</v>
      </c>
      <c r="M43" s="63" t="s">
        <v>290</v>
      </c>
      <c r="N43" s="63" t="s">
        <v>327</v>
      </c>
    </row>
    <row r="44" spans="1:14" ht="15">
      <c r="A44" s="2" t="s">
        <v>96</v>
      </c>
      <c r="B44" s="1" t="s">
        <v>97</v>
      </c>
      <c r="C44" s="14">
        <v>1026.69</v>
      </c>
      <c r="E44" s="44">
        <f t="shared" si="0"/>
        <v>1026.69</v>
      </c>
      <c r="F44" s="44">
        <f t="shared" si="1"/>
        <v>20.533800000000003</v>
      </c>
      <c r="G44" s="44">
        <f t="shared" si="2"/>
        <v>77.001750000000001</v>
      </c>
      <c r="H44" s="44">
        <f>+INGENIERIA!N44</f>
        <v>0</v>
      </c>
      <c r="I44" s="44">
        <f t="shared" si="3"/>
        <v>1124.2255499999999</v>
      </c>
      <c r="J44" s="44">
        <f t="shared" si="4"/>
        <v>179.87608799999998</v>
      </c>
      <c r="K44" s="44">
        <f t="shared" si="5"/>
        <v>1304.1016379999999</v>
      </c>
      <c r="M44" s="63" t="s">
        <v>300</v>
      </c>
      <c r="N44" s="63" t="s">
        <v>328</v>
      </c>
    </row>
    <row r="45" spans="1:14" ht="15">
      <c r="A45" s="2" t="s">
        <v>98</v>
      </c>
      <c r="B45" s="1" t="s">
        <v>99</v>
      </c>
      <c r="C45" s="14">
        <v>1026.69</v>
      </c>
      <c r="E45" s="44">
        <f t="shared" si="0"/>
        <v>1026.69</v>
      </c>
      <c r="F45" s="44">
        <f t="shared" si="1"/>
        <v>20.533800000000003</v>
      </c>
      <c r="G45" s="44">
        <f t="shared" si="2"/>
        <v>77.001750000000001</v>
      </c>
      <c r="H45" s="44">
        <f>+INGENIERIA!N45</f>
        <v>0</v>
      </c>
      <c r="I45" s="44">
        <f t="shared" si="3"/>
        <v>1124.2255499999999</v>
      </c>
      <c r="J45" s="44">
        <f t="shared" si="4"/>
        <v>179.87608799999998</v>
      </c>
      <c r="K45" s="44">
        <f t="shared" si="5"/>
        <v>1304.1016379999999</v>
      </c>
      <c r="M45" s="63" t="s">
        <v>290</v>
      </c>
      <c r="N45" s="63" t="s">
        <v>329</v>
      </c>
    </row>
    <row r="46" spans="1:14" ht="15">
      <c r="A46" s="2" t="s">
        <v>100</v>
      </c>
      <c r="B46" s="1" t="s">
        <v>101</v>
      </c>
      <c r="C46" s="14">
        <v>293.33999999999997</v>
      </c>
      <c r="E46" s="44">
        <f t="shared" si="0"/>
        <v>293.33999999999997</v>
      </c>
      <c r="F46" s="44">
        <f t="shared" si="1"/>
        <v>5.8667999999999996</v>
      </c>
      <c r="G46" s="44">
        <f t="shared" si="2"/>
        <v>22.000499999999999</v>
      </c>
      <c r="H46" s="44">
        <f>+INGENIERIA!N46</f>
        <v>0</v>
      </c>
      <c r="I46" s="44">
        <f t="shared" si="3"/>
        <v>321.20729999999998</v>
      </c>
      <c r="J46" s="44">
        <f t="shared" si="4"/>
        <v>51.393167999999996</v>
      </c>
      <c r="K46" s="44">
        <f t="shared" si="5"/>
        <v>372.60046799999998</v>
      </c>
      <c r="M46" s="64" t="s">
        <v>290</v>
      </c>
      <c r="N46" s="64" t="s">
        <v>330</v>
      </c>
    </row>
    <row r="47" spans="1:14" ht="15">
      <c r="A47" s="2" t="s">
        <v>102</v>
      </c>
      <c r="B47" s="1" t="s">
        <v>103</v>
      </c>
      <c r="C47" s="14">
        <v>7604.35</v>
      </c>
      <c r="E47" s="44">
        <f t="shared" si="0"/>
        <v>7604.35</v>
      </c>
      <c r="F47" s="44">
        <f t="shared" si="1"/>
        <v>152.08700000000002</v>
      </c>
      <c r="G47" s="44">
        <f t="shared" si="2"/>
        <v>570.32624999999996</v>
      </c>
      <c r="H47" s="44">
        <f>+INGENIERIA!N47</f>
        <v>0</v>
      </c>
      <c r="I47" s="44">
        <f t="shared" si="3"/>
        <v>8326.76325</v>
      </c>
      <c r="J47" s="44">
        <f t="shared" si="4"/>
        <v>1332.2821200000001</v>
      </c>
      <c r="K47" s="44">
        <f t="shared" si="5"/>
        <v>9659.0453699999998</v>
      </c>
      <c r="M47" s="63" t="s">
        <v>290</v>
      </c>
      <c r="N47" s="63" t="s">
        <v>331</v>
      </c>
    </row>
    <row r="48" spans="1:14" ht="15">
      <c r="A48" s="2" t="s">
        <v>104</v>
      </c>
      <c r="B48" s="1" t="s">
        <v>105</v>
      </c>
      <c r="C48" s="14">
        <v>1026.69</v>
      </c>
      <c r="E48" s="44">
        <f t="shared" si="0"/>
        <v>1026.69</v>
      </c>
      <c r="F48" s="44">
        <f t="shared" si="1"/>
        <v>20.533800000000003</v>
      </c>
      <c r="G48" s="44">
        <f t="shared" si="2"/>
        <v>77.001750000000001</v>
      </c>
      <c r="H48" s="44">
        <f>+INGENIERIA!N48</f>
        <v>0</v>
      </c>
      <c r="I48" s="44">
        <f t="shared" si="3"/>
        <v>1124.2255499999999</v>
      </c>
      <c r="J48" s="44">
        <f t="shared" si="4"/>
        <v>179.87608799999998</v>
      </c>
      <c r="K48" s="44">
        <f t="shared" si="5"/>
        <v>1304.1016379999999</v>
      </c>
      <c r="M48" s="63" t="s">
        <v>290</v>
      </c>
      <c r="N48" s="63" t="s">
        <v>332</v>
      </c>
    </row>
    <row r="49" spans="1:14" ht="15">
      <c r="A49" s="2" t="s">
        <v>106</v>
      </c>
      <c r="B49" s="1" t="s">
        <v>107</v>
      </c>
      <c r="C49" s="14">
        <v>855.57</v>
      </c>
      <c r="E49" s="44">
        <f t="shared" si="0"/>
        <v>855.57</v>
      </c>
      <c r="F49" s="44">
        <f t="shared" si="1"/>
        <v>17.1114</v>
      </c>
      <c r="G49" s="44">
        <f t="shared" si="2"/>
        <v>64.167749999999998</v>
      </c>
      <c r="H49" s="44">
        <f>+INGENIERIA!N49</f>
        <v>0</v>
      </c>
      <c r="I49" s="44">
        <f t="shared" si="3"/>
        <v>936.84915000000001</v>
      </c>
      <c r="J49" s="44">
        <f t="shared" si="4"/>
        <v>149.89586400000002</v>
      </c>
      <c r="K49" s="44">
        <f t="shared" si="5"/>
        <v>1086.7450140000001</v>
      </c>
      <c r="M49" s="63" t="s">
        <v>290</v>
      </c>
      <c r="N49" s="63" t="s">
        <v>333</v>
      </c>
    </row>
    <row r="50" spans="1:14" ht="15">
      <c r="A50" s="2" t="s">
        <v>108</v>
      </c>
      <c r="B50" s="1" t="s">
        <v>109</v>
      </c>
      <c r="C50" s="14">
        <v>1469.79</v>
      </c>
      <c r="E50" s="44">
        <f t="shared" si="0"/>
        <v>1469.79</v>
      </c>
      <c r="F50" s="44">
        <f t="shared" si="1"/>
        <v>29.395800000000001</v>
      </c>
      <c r="G50" s="44">
        <f t="shared" si="2"/>
        <v>110.23424999999999</v>
      </c>
      <c r="H50" s="44">
        <f>+INGENIERIA!N50</f>
        <v>0</v>
      </c>
      <c r="I50" s="44">
        <f t="shared" si="3"/>
        <v>1609.4200499999999</v>
      </c>
      <c r="J50" s="44">
        <f t="shared" si="4"/>
        <v>257.50720799999999</v>
      </c>
      <c r="K50" s="44">
        <f t="shared" si="5"/>
        <v>1866.9272579999999</v>
      </c>
      <c r="M50" s="63" t="s">
        <v>290</v>
      </c>
      <c r="N50" s="63" t="s">
        <v>334</v>
      </c>
    </row>
    <row r="51" spans="1:14" ht="15">
      <c r="A51" s="2" t="s">
        <v>110</v>
      </c>
      <c r="B51" s="1" t="s">
        <v>111</v>
      </c>
      <c r="C51" s="14">
        <v>4553.84</v>
      </c>
      <c r="E51" s="44">
        <f t="shared" si="0"/>
        <v>4553.84</v>
      </c>
      <c r="F51" s="44">
        <f t="shared" si="1"/>
        <v>91.076800000000006</v>
      </c>
      <c r="G51" s="44">
        <f t="shared" si="2"/>
        <v>341.53800000000001</v>
      </c>
      <c r="H51" s="44">
        <f>+INGENIERIA!N51</f>
        <v>0</v>
      </c>
      <c r="I51" s="44">
        <f t="shared" si="3"/>
        <v>4986.4547999999995</v>
      </c>
      <c r="J51" s="44">
        <f t="shared" si="4"/>
        <v>797.83276799999999</v>
      </c>
      <c r="K51" s="44">
        <f t="shared" si="5"/>
        <v>5784.2875679999997</v>
      </c>
      <c r="M51" s="63" t="s">
        <v>300</v>
      </c>
      <c r="N51" s="63" t="s">
        <v>335</v>
      </c>
    </row>
    <row r="52" spans="1:14" ht="15">
      <c r="A52" s="2" t="s">
        <v>112</v>
      </c>
      <c r="B52" s="1" t="s">
        <v>113</v>
      </c>
      <c r="C52" s="14">
        <v>6451.98</v>
      </c>
      <c r="E52" s="44">
        <f t="shared" si="0"/>
        <v>6451.98</v>
      </c>
      <c r="F52" s="44">
        <f t="shared" si="1"/>
        <v>129.03960000000001</v>
      </c>
      <c r="G52" s="44">
        <f t="shared" si="2"/>
        <v>483.89849999999996</v>
      </c>
      <c r="H52" s="44">
        <f>+INGENIERIA!N52</f>
        <v>0</v>
      </c>
      <c r="I52" s="44">
        <f t="shared" si="3"/>
        <v>7064.9180999999999</v>
      </c>
      <c r="J52" s="44">
        <f t="shared" si="4"/>
        <v>1130.386896</v>
      </c>
      <c r="K52" s="44">
        <f t="shared" si="5"/>
        <v>8195.3049959999989</v>
      </c>
      <c r="M52" s="63" t="s">
        <v>290</v>
      </c>
      <c r="N52" s="63" t="s">
        <v>336</v>
      </c>
    </row>
    <row r="53" spans="1:14" ht="15">
      <c r="A53" s="2" t="s">
        <v>114</v>
      </c>
      <c r="B53" s="1" t="s">
        <v>115</v>
      </c>
      <c r="C53" s="14">
        <v>1516.69</v>
      </c>
      <c r="E53" s="44">
        <f t="shared" si="0"/>
        <v>1516.69</v>
      </c>
      <c r="F53" s="44">
        <f t="shared" si="1"/>
        <v>30.3338</v>
      </c>
      <c r="G53" s="44">
        <f t="shared" si="2"/>
        <v>113.75175</v>
      </c>
      <c r="H53" s="44">
        <f>+INGENIERIA!N53</f>
        <v>0</v>
      </c>
      <c r="I53" s="44">
        <f t="shared" si="3"/>
        <v>1660.7755500000001</v>
      </c>
      <c r="J53" s="44">
        <f t="shared" si="4"/>
        <v>265.72408799999999</v>
      </c>
      <c r="K53" s="44">
        <f t="shared" si="5"/>
        <v>1926.499638</v>
      </c>
      <c r="M53" s="63" t="s">
        <v>320</v>
      </c>
      <c r="N53" s="63" t="s">
        <v>337</v>
      </c>
    </row>
    <row r="54" spans="1:14" ht="15">
      <c r="A54" s="2" t="s">
        <v>116</v>
      </c>
      <c r="B54" s="1" t="s">
        <v>117</v>
      </c>
      <c r="C54" s="14">
        <v>1026.69</v>
      </c>
      <c r="E54" s="44">
        <f t="shared" si="0"/>
        <v>1026.69</v>
      </c>
      <c r="F54" s="44">
        <f t="shared" si="1"/>
        <v>20.533800000000003</v>
      </c>
      <c r="G54" s="44">
        <f t="shared" si="2"/>
        <v>77.001750000000001</v>
      </c>
      <c r="H54" s="44">
        <f>+INGENIERIA!N54</f>
        <v>0</v>
      </c>
      <c r="I54" s="44">
        <f t="shared" si="3"/>
        <v>1124.2255499999999</v>
      </c>
      <c r="J54" s="44">
        <f t="shared" si="4"/>
        <v>179.87608799999998</v>
      </c>
      <c r="K54" s="44">
        <f t="shared" si="5"/>
        <v>1304.1016379999999</v>
      </c>
      <c r="M54" s="63" t="s">
        <v>290</v>
      </c>
      <c r="N54" s="63" t="s">
        <v>338</v>
      </c>
    </row>
    <row r="55" spans="1:14" ht="15">
      <c r="A55" s="2" t="s">
        <v>118</v>
      </c>
      <c r="B55" s="1" t="s">
        <v>119</v>
      </c>
      <c r="C55" s="14">
        <v>3101.12</v>
      </c>
      <c r="E55" s="44">
        <f t="shared" si="0"/>
        <v>3101.12</v>
      </c>
      <c r="F55" s="44">
        <f t="shared" si="1"/>
        <v>62.022399999999998</v>
      </c>
      <c r="G55" s="44">
        <f t="shared" si="2"/>
        <v>232.58399999999997</v>
      </c>
      <c r="H55" s="44">
        <f>+INGENIERIA!N55</f>
        <v>0</v>
      </c>
      <c r="I55" s="44">
        <f t="shared" si="3"/>
        <v>3395.7263999999996</v>
      </c>
      <c r="J55" s="44">
        <f t="shared" si="4"/>
        <v>543.31622399999992</v>
      </c>
      <c r="K55" s="44">
        <f t="shared" si="5"/>
        <v>3939.0426239999997</v>
      </c>
      <c r="M55" s="63" t="s">
        <v>292</v>
      </c>
      <c r="N55" s="63" t="s">
        <v>339</v>
      </c>
    </row>
    <row r="56" spans="1:14" ht="15">
      <c r="A56" s="2" t="s">
        <v>120</v>
      </c>
      <c r="B56" s="1" t="s">
        <v>121</v>
      </c>
      <c r="C56" s="14">
        <v>1025.99</v>
      </c>
      <c r="E56" s="44">
        <f t="shared" si="0"/>
        <v>1025.99</v>
      </c>
      <c r="F56" s="44">
        <f t="shared" si="1"/>
        <v>20.5198</v>
      </c>
      <c r="G56" s="44">
        <f t="shared" si="2"/>
        <v>76.949249999999992</v>
      </c>
      <c r="H56" s="44">
        <f>+INGENIERIA!N56</f>
        <v>0</v>
      </c>
      <c r="I56" s="44">
        <f t="shared" si="3"/>
        <v>1123.4590499999999</v>
      </c>
      <c r="J56" s="44">
        <f t="shared" si="4"/>
        <v>179.75344799999999</v>
      </c>
      <c r="K56" s="44">
        <f t="shared" si="5"/>
        <v>1303.2124979999999</v>
      </c>
      <c r="M56" s="63" t="s">
        <v>300</v>
      </c>
      <c r="N56" s="63" t="s">
        <v>340</v>
      </c>
    </row>
    <row r="57" spans="1:14" ht="15">
      <c r="A57" s="2" t="s">
        <v>122</v>
      </c>
      <c r="B57" s="1" t="s">
        <v>123</v>
      </c>
      <c r="C57" s="14">
        <v>14652.94</v>
      </c>
      <c r="E57" s="44">
        <f t="shared" si="0"/>
        <v>14652.94</v>
      </c>
      <c r="F57" s="44">
        <f t="shared" si="1"/>
        <v>293.05880000000002</v>
      </c>
      <c r="G57" s="44">
        <f t="shared" si="2"/>
        <v>1098.9704999999999</v>
      </c>
      <c r="H57" s="44">
        <f>+INGENIERIA!N57</f>
        <v>0</v>
      </c>
      <c r="I57" s="44">
        <f t="shared" si="3"/>
        <v>16044.969300000001</v>
      </c>
      <c r="J57" s="44">
        <f t="shared" si="4"/>
        <v>2567.1950879999999</v>
      </c>
      <c r="K57" s="44">
        <f t="shared" si="5"/>
        <v>18612.164388000001</v>
      </c>
      <c r="M57" s="63" t="s">
        <v>290</v>
      </c>
      <c r="N57" s="63" t="s">
        <v>341</v>
      </c>
    </row>
    <row r="58" spans="1:14" ht="15">
      <c r="A58" s="2" t="s">
        <v>124</v>
      </c>
      <c r="B58" s="1" t="s">
        <v>125</v>
      </c>
      <c r="C58" s="14">
        <v>855.57</v>
      </c>
      <c r="E58" s="44">
        <f t="shared" si="0"/>
        <v>855.57</v>
      </c>
      <c r="F58" s="44">
        <f t="shared" si="1"/>
        <v>17.1114</v>
      </c>
      <c r="G58" s="44">
        <f t="shared" si="2"/>
        <v>64.167749999999998</v>
      </c>
      <c r="H58" s="44">
        <f>+INGENIERIA!N58</f>
        <v>0</v>
      </c>
      <c r="I58" s="44">
        <f t="shared" si="3"/>
        <v>936.84915000000001</v>
      </c>
      <c r="J58" s="44">
        <f t="shared" si="4"/>
        <v>149.89586400000002</v>
      </c>
      <c r="K58" s="44">
        <f t="shared" si="5"/>
        <v>1086.7450140000001</v>
      </c>
      <c r="M58" s="63" t="s">
        <v>290</v>
      </c>
      <c r="N58" s="63" t="s">
        <v>342</v>
      </c>
    </row>
    <row r="59" spans="1:14" ht="15">
      <c r="A59" s="2" t="s">
        <v>126</v>
      </c>
      <c r="B59" s="1" t="s">
        <v>127</v>
      </c>
      <c r="C59" s="14">
        <v>1491.23</v>
      </c>
      <c r="E59" s="44">
        <f t="shared" si="0"/>
        <v>1491.23</v>
      </c>
      <c r="F59" s="44">
        <f t="shared" si="1"/>
        <v>29.8246</v>
      </c>
      <c r="G59" s="44">
        <f t="shared" si="2"/>
        <v>111.84224999999999</v>
      </c>
      <c r="H59" s="44">
        <f>+INGENIERIA!N59</f>
        <v>0</v>
      </c>
      <c r="I59" s="44">
        <f t="shared" si="3"/>
        <v>1632.8968499999999</v>
      </c>
      <c r="J59" s="44">
        <f t="shared" si="4"/>
        <v>261.26349599999998</v>
      </c>
      <c r="K59" s="44">
        <f t="shared" si="5"/>
        <v>1894.1603459999999</v>
      </c>
      <c r="M59" s="63" t="s">
        <v>290</v>
      </c>
      <c r="N59" s="63" t="s">
        <v>343</v>
      </c>
    </row>
    <row r="60" spans="1:14" ht="15">
      <c r="A60" s="2" t="s">
        <v>128</v>
      </c>
      <c r="B60" s="1" t="s">
        <v>129</v>
      </c>
      <c r="C60" s="14">
        <v>1516.41</v>
      </c>
      <c r="E60" s="44">
        <f t="shared" si="0"/>
        <v>1516.41</v>
      </c>
      <c r="F60" s="44">
        <f t="shared" si="1"/>
        <v>30.328200000000002</v>
      </c>
      <c r="G60" s="44">
        <f t="shared" si="2"/>
        <v>113.73075</v>
      </c>
      <c r="H60" s="44">
        <f>+INGENIERIA!N60</f>
        <v>0</v>
      </c>
      <c r="I60" s="44">
        <f t="shared" si="3"/>
        <v>1660.4689499999999</v>
      </c>
      <c r="J60" s="44">
        <f t="shared" si="4"/>
        <v>265.67503199999999</v>
      </c>
      <c r="K60" s="44">
        <f t="shared" si="5"/>
        <v>1926.1439820000001</v>
      </c>
      <c r="M60" s="63" t="s">
        <v>292</v>
      </c>
      <c r="N60" s="63" t="s">
        <v>344</v>
      </c>
    </row>
    <row r="61" spans="1:14" ht="15">
      <c r="A61" s="2" t="s">
        <v>130</v>
      </c>
      <c r="B61" s="1" t="s">
        <v>131</v>
      </c>
      <c r="C61" s="14">
        <v>2378.83</v>
      </c>
      <c r="E61" s="44">
        <f t="shared" si="0"/>
        <v>2378.83</v>
      </c>
      <c r="F61" s="44">
        <f t="shared" si="1"/>
        <v>47.576599999999999</v>
      </c>
      <c r="G61" s="44">
        <f t="shared" si="2"/>
        <v>178.41225</v>
      </c>
      <c r="H61" s="44">
        <f>+INGENIERIA!N61</f>
        <v>0</v>
      </c>
      <c r="I61" s="44">
        <f t="shared" si="3"/>
        <v>2604.8188499999997</v>
      </c>
      <c r="J61" s="44">
        <f t="shared" si="4"/>
        <v>416.77101599999997</v>
      </c>
      <c r="K61" s="44">
        <f t="shared" si="5"/>
        <v>3021.5898659999998</v>
      </c>
      <c r="M61" s="63" t="s">
        <v>292</v>
      </c>
      <c r="N61" s="63" t="s">
        <v>345</v>
      </c>
    </row>
    <row r="62" spans="1:14" ht="15">
      <c r="A62" s="2" t="s">
        <v>132</v>
      </c>
      <c r="B62" s="1" t="s">
        <v>133</v>
      </c>
      <c r="C62" s="14">
        <v>4899.3500000000004</v>
      </c>
      <c r="E62" s="44">
        <f t="shared" si="0"/>
        <v>4899.3500000000004</v>
      </c>
      <c r="F62" s="44">
        <f t="shared" si="1"/>
        <v>97.987000000000009</v>
      </c>
      <c r="G62" s="44">
        <f t="shared" si="2"/>
        <v>367.45125000000002</v>
      </c>
      <c r="H62" s="44">
        <f>+INGENIERIA!N62</f>
        <v>0</v>
      </c>
      <c r="I62" s="44">
        <f t="shared" si="3"/>
        <v>5364.7882500000005</v>
      </c>
      <c r="J62" s="44">
        <f t="shared" si="4"/>
        <v>858.36612000000014</v>
      </c>
      <c r="K62" s="44">
        <f t="shared" si="5"/>
        <v>6223.1543700000002</v>
      </c>
      <c r="M62" s="63" t="s">
        <v>292</v>
      </c>
      <c r="N62" s="63" t="s">
        <v>346</v>
      </c>
    </row>
    <row r="63" spans="1:14" ht="15">
      <c r="A63" s="2" t="s">
        <v>134</v>
      </c>
      <c r="B63" s="1" t="s">
        <v>135</v>
      </c>
      <c r="C63" s="14">
        <v>1026.69</v>
      </c>
      <c r="E63" s="44">
        <f t="shared" si="0"/>
        <v>1026.69</v>
      </c>
      <c r="F63" s="44">
        <f t="shared" si="1"/>
        <v>20.533800000000003</v>
      </c>
      <c r="G63" s="44">
        <f t="shared" si="2"/>
        <v>77.001750000000001</v>
      </c>
      <c r="H63" s="44">
        <f>+INGENIERIA!N63</f>
        <v>0</v>
      </c>
      <c r="I63" s="44">
        <f t="shared" si="3"/>
        <v>1124.2255499999999</v>
      </c>
      <c r="J63" s="44">
        <f t="shared" si="4"/>
        <v>179.87608799999998</v>
      </c>
      <c r="K63" s="44">
        <f t="shared" si="5"/>
        <v>1304.1016379999999</v>
      </c>
      <c r="M63" s="63" t="s">
        <v>290</v>
      </c>
      <c r="N63" s="63" t="s">
        <v>347</v>
      </c>
    </row>
    <row r="64" spans="1:14" ht="15">
      <c r="A64" s="2" t="s">
        <v>136</v>
      </c>
      <c r="B64" s="1" t="s">
        <v>137</v>
      </c>
      <c r="C64" s="14">
        <v>1250.02</v>
      </c>
      <c r="E64" s="44">
        <f t="shared" si="0"/>
        <v>1250.02</v>
      </c>
      <c r="F64" s="44">
        <f t="shared" si="1"/>
        <v>25.000399999999999</v>
      </c>
      <c r="G64" s="44">
        <f t="shared" si="2"/>
        <v>93.751499999999993</v>
      </c>
      <c r="H64" s="44">
        <f>+INGENIERIA!N64</f>
        <v>0</v>
      </c>
      <c r="I64" s="44">
        <f t="shared" si="3"/>
        <v>1368.7719</v>
      </c>
      <c r="J64" s="44">
        <f t="shared" si="4"/>
        <v>219.00350399999999</v>
      </c>
      <c r="K64" s="44">
        <f t="shared" si="5"/>
        <v>1587.775404</v>
      </c>
      <c r="M64" s="63" t="s">
        <v>309</v>
      </c>
      <c r="N64" s="63" t="s">
        <v>348</v>
      </c>
    </row>
    <row r="65" spans="1:14" ht="15">
      <c r="A65" s="2" t="s">
        <v>138</v>
      </c>
      <c r="B65" s="1" t="s">
        <v>139</v>
      </c>
      <c r="C65" s="14">
        <v>2316.69</v>
      </c>
      <c r="E65" s="44">
        <f t="shared" si="0"/>
        <v>2316.69</v>
      </c>
      <c r="F65" s="44">
        <f t="shared" si="1"/>
        <v>46.333800000000004</v>
      </c>
      <c r="G65" s="44">
        <f t="shared" si="2"/>
        <v>173.75174999999999</v>
      </c>
      <c r="H65" s="44">
        <f>+INGENIERIA!N65</f>
        <v>0</v>
      </c>
      <c r="I65" s="44">
        <f t="shared" si="3"/>
        <v>2536.7755499999998</v>
      </c>
      <c r="J65" s="44">
        <f t="shared" si="4"/>
        <v>405.88408799999996</v>
      </c>
      <c r="K65" s="44">
        <f t="shared" si="5"/>
        <v>2942.6596379999996</v>
      </c>
      <c r="M65" s="63" t="s">
        <v>320</v>
      </c>
      <c r="N65" s="63" t="s">
        <v>349</v>
      </c>
    </row>
    <row r="66" spans="1:14" ht="15">
      <c r="A66" s="2" t="s">
        <v>140</v>
      </c>
      <c r="B66" s="1" t="s">
        <v>141</v>
      </c>
      <c r="C66" s="14">
        <v>2526.44</v>
      </c>
      <c r="E66" s="44">
        <f t="shared" si="0"/>
        <v>2526.44</v>
      </c>
      <c r="F66" s="44">
        <f t="shared" si="1"/>
        <v>50.528800000000004</v>
      </c>
      <c r="G66" s="44">
        <f t="shared" si="2"/>
        <v>189.483</v>
      </c>
      <c r="H66" s="44">
        <f>+INGENIERIA!N66</f>
        <v>0</v>
      </c>
      <c r="I66" s="44">
        <f t="shared" si="3"/>
        <v>2766.4518000000003</v>
      </c>
      <c r="J66" s="44">
        <f t="shared" si="4"/>
        <v>442.63228800000007</v>
      </c>
      <c r="K66" s="44">
        <f t="shared" si="5"/>
        <v>3209.0840880000005</v>
      </c>
      <c r="M66" s="63" t="s">
        <v>290</v>
      </c>
      <c r="N66" s="63" t="s">
        <v>350</v>
      </c>
    </row>
    <row r="67" spans="1:14" ht="15">
      <c r="A67" s="2" t="s">
        <v>142</v>
      </c>
      <c r="B67" s="1" t="s">
        <v>143</v>
      </c>
      <c r="C67" s="14">
        <v>1026.69</v>
      </c>
      <c r="E67" s="44">
        <f t="shared" si="0"/>
        <v>1026.69</v>
      </c>
      <c r="F67" s="44">
        <f t="shared" si="1"/>
        <v>20.533800000000003</v>
      </c>
      <c r="G67" s="44">
        <f t="shared" si="2"/>
        <v>77.001750000000001</v>
      </c>
      <c r="H67" s="44">
        <f>+INGENIERIA!N67</f>
        <v>0</v>
      </c>
      <c r="I67" s="44">
        <f t="shared" si="3"/>
        <v>1124.2255499999999</v>
      </c>
      <c r="J67" s="44">
        <f t="shared" si="4"/>
        <v>179.87608799999998</v>
      </c>
      <c r="K67" s="44">
        <f t="shared" si="5"/>
        <v>1304.1016379999999</v>
      </c>
      <c r="M67" s="63" t="s">
        <v>290</v>
      </c>
      <c r="N67" s="63" t="s">
        <v>351</v>
      </c>
    </row>
    <row r="68" spans="1:14" ht="15">
      <c r="A68" s="2" t="s">
        <v>144</v>
      </c>
      <c r="B68" s="1" t="s">
        <v>145</v>
      </c>
      <c r="C68" s="14">
        <v>6696.04</v>
      </c>
      <c r="E68" s="44">
        <f t="shared" si="0"/>
        <v>6696.04</v>
      </c>
      <c r="F68" s="44">
        <f t="shared" si="1"/>
        <v>133.92080000000001</v>
      </c>
      <c r="G68" s="44">
        <f t="shared" si="2"/>
        <v>502.20299999999997</v>
      </c>
      <c r="H68" s="44">
        <f>+INGENIERIA!N68</f>
        <v>0</v>
      </c>
      <c r="I68" s="44">
        <f t="shared" si="3"/>
        <v>7332.1638000000003</v>
      </c>
      <c r="J68" s="44">
        <f t="shared" si="4"/>
        <v>1173.1462080000001</v>
      </c>
      <c r="K68" s="44">
        <f t="shared" si="5"/>
        <v>8505.3100080000004</v>
      </c>
      <c r="M68" s="63" t="s">
        <v>300</v>
      </c>
      <c r="N68" s="63" t="s">
        <v>352</v>
      </c>
    </row>
    <row r="69" spans="1:14" ht="15">
      <c r="A69" s="2" t="s">
        <v>146</v>
      </c>
      <c r="B69" s="1" t="s">
        <v>147</v>
      </c>
      <c r="C69" s="14">
        <v>5050.8999999999996</v>
      </c>
      <c r="E69" s="44">
        <f t="shared" si="0"/>
        <v>5050.8999999999996</v>
      </c>
      <c r="F69" s="44">
        <f t="shared" si="1"/>
        <v>101.018</v>
      </c>
      <c r="G69" s="44">
        <f t="shared" si="2"/>
        <v>378.81749999999994</v>
      </c>
      <c r="H69" s="44">
        <f>+INGENIERIA!N69</f>
        <v>0</v>
      </c>
      <c r="I69" s="44">
        <f t="shared" si="3"/>
        <v>5530.7354999999998</v>
      </c>
      <c r="J69" s="44">
        <f t="shared" si="4"/>
        <v>884.91768000000002</v>
      </c>
      <c r="K69" s="44">
        <f t="shared" si="5"/>
        <v>6415.6531799999993</v>
      </c>
      <c r="M69" s="63" t="s">
        <v>290</v>
      </c>
      <c r="N69" s="63" t="s">
        <v>353</v>
      </c>
    </row>
    <row r="70" spans="1:14" ht="15">
      <c r="A70" s="2" t="s">
        <v>148</v>
      </c>
      <c r="B70" s="1" t="s">
        <v>149</v>
      </c>
      <c r="C70" s="14">
        <v>1283.31</v>
      </c>
      <c r="E70" s="44">
        <f t="shared" si="0"/>
        <v>1283.31</v>
      </c>
      <c r="F70" s="44">
        <f t="shared" si="1"/>
        <v>25.6662</v>
      </c>
      <c r="G70" s="44">
        <f t="shared" si="2"/>
        <v>96.248249999999999</v>
      </c>
      <c r="H70" s="44">
        <f>+INGENIERIA!N70</f>
        <v>0</v>
      </c>
      <c r="I70" s="44">
        <f t="shared" si="3"/>
        <v>1405.2244499999999</v>
      </c>
      <c r="J70" s="44">
        <f t="shared" si="4"/>
        <v>224.83591200000001</v>
      </c>
      <c r="K70" s="44">
        <f t="shared" si="5"/>
        <v>1630.0603619999999</v>
      </c>
      <c r="M70" s="63" t="s">
        <v>290</v>
      </c>
      <c r="N70" s="63" t="s">
        <v>354</v>
      </c>
    </row>
    <row r="71" spans="1:14" ht="15">
      <c r="A71" s="2" t="s">
        <v>150</v>
      </c>
      <c r="B71" s="1" t="s">
        <v>151</v>
      </c>
      <c r="C71" s="14">
        <v>3093.31</v>
      </c>
      <c r="E71" s="44">
        <f t="shared" si="0"/>
        <v>3093.31</v>
      </c>
      <c r="F71" s="44">
        <f t="shared" si="1"/>
        <v>61.866199999999999</v>
      </c>
      <c r="G71" s="44">
        <f t="shared" si="2"/>
        <v>231.99824999999998</v>
      </c>
      <c r="H71" s="44">
        <f>+INGENIERIA!N71</f>
        <v>0</v>
      </c>
      <c r="I71" s="44">
        <f t="shared" si="3"/>
        <v>3387.17445</v>
      </c>
      <c r="J71" s="44">
        <f t="shared" si="4"/>
        <v>541.94791199999997</v>
      </c>
      <c r="K71" s="44">
        <f t="shared" si="5"/>
        <v>3929.1223620000001</v>
      </c>
      <c r="M71" s="63" t="s">
        <v>309</v>
      </c>
      <c r="N71" s="63" t="s">
        <v>355</v>
      </c>
    </row>
    <row r="72" spans="1:14" ht="15">
      <c r="A72" s="2" t="s">
        <v>152</v>
      </c>
      <c r="B72" s="1" t="s">
        <v>153</v>
      </c>
      <c r="C72" s="14">
        <v>2668.16</v>
      </c>
      <c r="E72" s="44">
        <f t="shared" si="0"/>
        <v>2668.16</v>
      </c>
      <c r="F72" s="44">
        <f t="shared" si="1"/>
        <v>53.363199999999999</v>
      </c>
      <c r="G72" s="44">
        <f t="shared" si="2"/>
        <v>200.11199999999999</v>
      </c>
      <c r="H72" s="44">
        <f>+INGENIERIA!N72</f>
        <v>0</v>
      </c>
      <c r="I72" s="44">
        <f t="shared" si="3"/>
        <v>2921.6351999999997</v>
      </c>
      <c r="J72" s="44">
        <f t="shared" si="4"/>
        <v>467.46163199999995</v>
      </c>
      <c r="K72" s="44">
        <f t="shared" si="5"/>
        <v>3389.0968319999997</v>
      </c>
      <c r="M72" s="63" t="s">
        <v>292</v>
      </c>
      <c r="N72" s="63" t="s">
        <v>356</v>
      </c>
    </row>
    <row r="73" spans="1:14" ht="15">
      <c r="A73" s="2" t="s">
        <v>154</v>
      </c>
      <c r="B73" s="1" t="s">
        <v>155</v>
      </c>
      <c r="C73" s="14">
        <v>5724.75</v>
      </c>
      <c r="E73" s="44">
        <f t="shared" si="0"/>
        <v>5724.75</v>
      </c>
      <c r="F73" s="44">
        <f t="shared" si="1"/>
        <v>114.495</v>
      </c>
      <c r="G73" s="44">
        <f t="shared" si="2"/>
        <v>429.35624999999999</v>
      </c>
      <c r="H73" s="44">
        <f>+INGENIERIA!N73</f>
        <v>0</v>
      </c>
      <c r="I73" s="44">
        <f t="shared" si="3"/>
        <v>6268.6012499999997</v>
      </c>
      <c r="J73" s="44">
        <f t="shared" si="4"/>
        <v>1002.9761999999999</v>
      </c>
      <c r="K73" s="44">
        <f t="shared" si="5"/>
        <v>7271.5774499999998</v>
      </c>
      <c r="M73" s="63" t="s">
        <v>290</v>
      </c>
      <c r="N73" s="63" t="s">
        <v>357</v>
      </c>
    </row>
    <row r="74" spans="1:14" s="7" customFormat="1">
      <c r="A74" s="17" t="s">
        <v>156</v>
      </c>
      <c r="C74" s="7" t="s">
        <v>157</v>
      </c>
      <c r="E74" s="7" t="s">
        <v>157</v>
      </c>
      <c r="F74" s="7" t="s">
        <v>157</v>
      </c>
      <c r="G74" s="7" t="s">
        <v>157</v>
      </c>
      <c r="H74" s="7" t="s">
        <v>157</v>
      </c>
      <c r="I74" s="7" t="s">
        <v>157</v>
      </c>
      <c r="J74" s="7" t="s">
        <v>157</v>
      </c>
      <c r="K74" s="7" t="s">
        <v>157</v>
      </c>
    </row>
    <row r="75" spans="1:14">
      <c r="C75" s="19">
        <v>183064.82</v>
      </c>
      <c r="E75" s="45">
        <f>SUM(E12:E73)</f>
        <v>183064.82000000004</v>
      </c>
      <c r="F75" s="45">
        <f t="shared" ref="F75:K75" si="6">SUM(F12:F73)</f>
        <v>3661.2963999999984</v>
      </c>
      <c r="G75" s="45">
        <f t="shared" si="6"/>
        <v>13729.861499999999</v>
      </c>
      <c r="H75" s="45">
        <f t="shared" si="6"/>
        <v>0</v>
      </c>
      <c r="I75" s="45">
        <f t="shared" si="6"/>
        <v>200455.97790000003</v>
      </c>
      <c r="J75" s="45">
        <f t="shared" si="6"/>
        <v>32072.956463999992</v>
      </c>
      <c r="K75" s="45">
        <f t="shared" si="6"/>
        <v>232528.93436399996</v>
      </c>
    </row>
    <row r="77" spans="1:14">
      <c r="A77" s="12" t="s">
        <v>158</v>
      </c>
    </row>
    <row r="78" spans="1:14">
      <c r="A78" s="2" t="s">
        <v>159</v>
      </c>
      <c r="B78" s="1" t="s">
        <v>160</v>
      </c>
      <c r="C78" s="14">
        <v>2382.15</v>
      </c>
      <c r="E78" s="44">
        <f>+C78</f>
        <v>2382.15</v>
      </c>
      <c r="F78" s="44">
        <f>+E78*2%</f>
        <v>47.643000000000001</v>
      </c>
      <c r="G78" s="44">
        <f>+E78*7.5%</f>
        <v>178.66125</v>
      </c>
      <c r="H78" s="44">
        <f>+INGENIERIA!N78</f>
        <v>116.73</v>
      </c>
      <c r="I78" s="44">
        <f>SUM(E78:H78)</f>
        <v>2725.1842500000002</v>
      </c>
      <c r="J78" s="44">
        <f>+I78*16%</f>
        <v>436.02948000000004</v>
      </c>
      <c r="K78" s="44">
        <f>+I78+J78</f>
        <v>3161.2137300000004</v>
      </c>
    </row>
    <row r="79" spans="1:14">
      <c r="A79" s="2" t="s">
        <v>161</v>
      </c>
      <c r="B79" s="1" t="s">
        <v>162</v>
      </c>
      <c r="C79" s="14">
        <v>5770.21</v>
      </c>
      <c r="E79" s="44">
        <f t="shared" ref="E79:E123" si="7">+C79</f>
        <v>5770.21</v>
      </c>
      <c r="F79" s="44">
        <f t="shared" ref="F79:F123" si="8">+E79*2%</f>
        <v>115.4042</v>
      </c>
      <c r="G79" s="44">
        <f t="shared" ref="G79:G123" si="9">+E79*7.5%</f>
        <v>432.76574999999997</v>
      </c>
      <c r="H79" s="44">
        <f>+INGENIERIA!N79</f>
        <v>282.74</v>
      </c>
      <c r="I79" s="44">
        <f t="shared" ref="I79:I123" si="10">SUM(E79:H79)</f>
        <v>6601.1199499999993</v>
      </c>
      <c r="J79" s="44">
        <f t="shared" ref="J79:J123" si="11">+I79*16%</f>
        <v>1056.1791919999998</v>
      </c>
      <c r="K79" s="44">
        <f t="shared" ref="K79:K123" si="12">+I79+J79</f>
        <v>7657.2991419999989</v>
      </c>
    </row>
    <row r="80" spans="1:14">
      <c r="A80" s="2" t="s">
        <v>163</v>
      </c>
      <c r="B80" s="1" t="s">
        <v>164</v>
      </c>
      <c r="C80" s="14">
        <v>3610.79</v>
      </c>
      <c r="E80" s="44">
        <f t="shared" si="7"/>
        <v>3610.79</v>
      </c>
      <c r="F80" s="44">
        <f t="shared" si="8"/>
        <v>72.215800000000002</v>
      </c>
      <c r="G80" s="44">
        <f t="shared" si="9"/>
        <v>270.80924999999996</v>
      </c>
      <c r="H80" s="44">
        <f>+INGENIERIA!N80</f>
        <v>0</v>
      </c>
      <c r="I80" s="44">
        <f t="shared" si="10"/>
        <v>3953.8150499999997</v>
      </c>
      <c r="J80" s="44">
        <f t="shared" si="11"/>
        <v>632.61040800000001</v>
      </c>
      <c r="K80" s="44">
        <f t="shared" si="12"/>
        <v>4586.4254579999997</v>
      </c>
    </row>
    <row r="81" spans="1:11">
      <c r="A81" s="2" t="s">
        <v>165</v>
      </c>
      <c r="B81" s="1" t="s">
        <v>166</v>
      </c>
      <c r="C81" s="14">
        <v>2578.83</v>
      </c>
      <c r="E81" s="44">
        <f t="shared" si="7"/>
        <v>2578.83</v>
      </c>
      <c r="F81" s="44">
        <f t="shared" si="8"/>
        <v>51.576599999999999</v>
      </c>
      <c r="G81" s="44">
        <f t="shared" si="9"/>
        <v>193.41225</v>
      </c>
      <c r="H81" s="44">
        <f>+INGENIERIA!N81</f>
        <v>126.36</v>
      </c>
      <c r="I81" s="44">
        <f t="shared" si="10"/>
        <v>2950.1788499999998</v>
      </c>
      <c r="J81" s="44">
        <f t="shared" si="11"/>
        <v>472.028616</v>
      </c>
      <c r="K81" s="44">
        <f t="shared" si="12"/>
        <v>3422.2074659999998</v>
      </c>
    </row>
    <row r="82" spans="1:11">
      <c r="A82" s="2" t="s">
        <v>167</v>
      </c>
      <c r="B82" s="1" t="s">
        <v>168</v>
      </c>
      <c r="C82" s="14">
        <v>1519.91</v>
      </c>
      <c r="E82" s="44">
        <f t="shared" si="7"/>
        <v>1519.91</v>
      </c>
      <c r="F82" s="44">
        <f t="shared" si="8"/>
        <v>30.398200000000003</v>
      </c>
      <c r="G82" s="44">
        <f t="shared" si="9"/>
        <v>113.99325</v>
      </c>
      <c r="H82" s="44">
        <f>+INGENIERIA!N82</f>
        <v>0</v>
      </c>
      <c r="I82" s="44">
        <f t="shared" si="10"/>
        <v>1664.3014500000002</v>
      </c>
      <c r="J82" s="44">
        <f t="shared" si="11"/>
        <v>266.28823200000005</v>
      </c>
      <c r="K82" s="44">
        <f t="shared" si="12"/>
        <v>1930.5896820000003</v>
      </c>
    </row>
    <row r="83" spans="1:11">
      <c r="A83" s="2" t="s">
        <v>169</v>
      </c>
      <c r="B83" s="1" t="s">
        <v>170</v>
      </c>
      <c r="C83" s="14">
        <v>1265.6600000000001</v>
      </c>
      <c r="E83" s="44">
        <f t="shared" si="7"/>
        <v>1265.6600000000001</v>
      </c>
      <c r="F83" s="44">
        <f t="shared" si="8"/>
        <v>25.313200000000002</v>
      </c>
      <c r="G83" s="44">
        <f t="shared" si="9"/>
        <v>94.924500000000009</v>
      </c>
      <c r="H83" s="44">
        <f>+INGENIERIA!N83</f>
        <v>0</v>
      </c>
      <c r="I83" s="44">
        <f t="shared" si="10"/>
        <v>1385.8977000000002</v>
      </c>
      <c r="J83" s="44">
        <f t="shared" si="11"/>
        <v>221.74363200000005</v>
      </c>
      <c r="K83" s="44">
        <f t="shared" si="12"/>
        <v>1607.6413320000001</v>
      </c>
    </row>
    <row r="84" spans="1:11">
      <c r="A84" s="2" t="s">
        <v>171</v>
      </c>
      <c r="B84" s="1" t="s">
        <v>172</v>
      </c>
      <c r="C84" s="14">
        <v>7721.54</v>
      </c>
      <c r="E84" s="44">
        <f t="shared" si="7"/>
        <v>7721.54</v>
      </c>
      <c r="F84" s="44">
        <f t="shared" si="8"/>
        <v>154.4308</v>
      </c>
      <c r="G84" s="44">
        <f t="shared" si="9"/>
        <v>579.1155</v>
      </c>
      <c r="H84" s="44">
        <f>+INGENIERIA!N84</f>
        <v>378.36</v>
      </c>
      <c r="I84" s="44">
        <f t="shared" si="10"/>
        <v>8833.4463000000014</v>
      </c>
      <c r="J84" s="44">
        <f t="shared" si="11"/>
        <v>1413.3514080000002</v>
      </c>
      <c r="K84" s="44">
        <f t="shared" si="12"/>
        <v>10246.797708000002</v>
      </c>
    </row>
    <row r="85" spans="1:11">
      <c r="A85" s="2" t="s">
        <v>173</v>
      </c>
      <c r="B85" s="1" t="s">
        <v>174</v>
      </c>
      <c r="C85" s="14">
        <v>1334.9</v>
      </c>
      <c r="E85" s="44">
        <f t="shared" si="7"/>
        <v>1334.9</v>
      </c>
      <c r="F85" s="44">
        <f t="shared" si="8"/>
        <v>26.698000000000004</v>
      </c>
      <c r="G85" s="44">
        <f t="shared" si="9"/>
        <v>100.11750000000001</v>
      </c>
      <c r="H85" s="44">
        <f>+INGENIERIA!N85</f>
        <v>65.41</v>
      </c>
      <c r="I85" s="44">
        <f t="shared" si="10"/>
        <v>1527.1255000000003</v>
      </c>
      <c r="J85" s="44">
        <f t="shared" si="11"/>
        <v>244.34008000000006</v>
      </c>
      <c r="K85" s="44">
        <f t="shared" si="12"/>
        <v>1771.4655800000005</v>
      </c>
    </row>
    <row r="86" spans="1:11">
      <c r="A86" s="2" t="s">
        <v>175</v>
      </c>
      <c r="B86" s="1" t="s">
        <v>176</v>
      </c>
      <c r="C86" s="14">
        <v>3733.28</v>
      </c>
      <c r="E86" s="44">
        <f t="shared" si="7"/>
        <v>3733.28</v>
      </c>
      <c r="F86" s="44">
        <f t="shared" si="8"/>
        <v>74.665600000000012</v>
      </c>
      <c r="G86" s="44">
        <f t="shared" si="9"/>
        <v>279.99599999999998</v>
      </c>
      <c r="H86" s="44">
        <f>+INGENIERIA!N86</f>
        <v>0</v>
      </c>
      <c r="I86" s="44">
        <f t="shared" si="10"/>
        <v>4087.9416000000001</v>
      </c>
      <c r="J86" s="44">
        <f t="shared" si="11"/>
        <v>654.07065599999999</v>
      </c>
      <c r="K86" s="44">
        <f t="shared" si="12"/>
        <v>4742.012256</v>
      </c>
    </row>
    <row r="87" spans="1:11">
      <c r="A87" s="2" t="s">
        <v>177</v>
      </c>
      <c r="B87" s="1" t="s">
        <v>178</v>
      </c>
      <c r="C87" s="14">
        <v>1177.8</v>
      </c>
      <c r="E87" s="44">
        <f t="shared" si="7"/>
        <v>1177.8</v>
      </c>
      <c r="F87" s="44">
        <f t="shared" si="8"/>
        <v>23.556000000000001</v>
      </c>
      <c r="G87" s="44">
        <f t="shared" si="9"/>
        <v>88.334999999999994</v>
      </c>
      <c r="H87" s="44">
        <f>+INGENIERIA!N87</f>
        <v>0</v>
      </c>
      <c r="I87" s="44">
        <f t="shared" si="10"/>
        <v>1289.691</v>
      </c>
      <c r="J87" s="44">
        <f t="shared" si="11"/>
        <v>206.35056</v>
      </c>
      <c r="K87" s="44">
        <f t="shared" si="12"/>
        <v>1496.0415600000001</v>
      </c>
    </row>
    <row r="88" spans="1:11">
      <c r="A88" s="2" t="s">
        <v>179</v>
      </c>
      <c r="B88" s="1" t="s">
        <v>180</v>
      </c>
      <c r="C88" s="14">
        <v>5282.16</v>
      </c>
      <c r="E88" s="44">
        <f t="shared" si="7"/>
        <v>5282.16</v>
      </c>
      <c r="F88" s="44">
        <f t="shared" si="8"/>
        <v>105.64319999999999</v>
      </c>
      <c r="G88" s="44">
        <f t="shared" si="9"/>
        <v>396.16199999999998</v>
      </c>
      <c r="H88" s="44">
        <f>+INGENIERIA!N88</f>
        <v>0</v>
      </c>
      <c r="I88" s="44">
        <f t="shared" si="10"/>
        <v>5783.9652000000006</v>
      </c>
      <c r="J88" s="44">
        <f t="shared" si="11"/>
        <v>925.43443200000013</v>
      </c>
      <c r="K88" s="44">
        <f t="shared" si="12"/>
        <v>6709.3996320000006</v>
      </c>
    </row>
    <row r="89" spans="1:11">
      <c r="A89" s="2" t="s">
        <v>181</v>
      </c>
      <c r="B89" s="1" t="s">
        <v>182</v>
      </c>
      <c r="C89" s="14">
        <v>3117.52</v>
      </c>
      <c r="E89" s="44">
        <f t="shared" si="7"/>
        <v>3117.52</v>
      </c>
      <c r="F89" s="44">
        <f t="shared" si="8"/>
        <v>62.3504</v>
      </c>
      <c r="G89" s="44">
        <f t="shared" si="9"/>
        <v>233.81399999999999</v>
      </c>
      <c r="H89" s="44">
        <f>+INGENIERIA!N89</f>
        <v>152.76</v>
      </c>
      <c r="I89" s="44">
        <f t="shared" si="10"/>
        <v>3566.4443999999994</v>
      </c>
      <c r="J89" s="44">
        <f t="shared" si="11"/>
        <v>570.63110399999994</v>
      </c>
      <c r="K89" s="44">
        <f t="shared" si="12"/>
        <v>4137.0755039999995</v>
      </c>
    </row>
    <row r="90" spans="1:11">
      <c r="A90" s="2" t="s">
        <v>183</v>
      </c>
      <c r="B90" s="1" t="s">
        <v>184</v>
      </c>
      <c r="C90" s="14">
        <v>7935.69</v>
      </c>
      <c r="E90" s="44">
        <f t="shared" si="7"/>
        <v>7935.69</v>
      </c>
      <c r="F90" s="44">
        <f t="shared" si="8"/>
        <v>158.71379999999999</v>
      </c>
      <c r="G90" s="44">
        <f t="shared" si="9"/>
        <v>595.17674999999997</v>
      </c>
      <c r="H90" s="44">
        <f>+INGENIERIA!N90</f>
        <v>388.85</v>
      </c>
      <c r="I90" s="44">
        <f t="shared" si="10"/>
        <v>9078.4305500000009</v>
      </c>
      <c r="J90" s="44">
        <f t="shared" si="11"/>
        <v>1452.5488880000003</v>
      </c>
      <c r="K90" s="44">
        <f t="shared" si="12"/>
        <v>10530.979438000002</v>
      </c>
    </row>
    <row r="91" spans="1:11">
      <c r="A91" s="2" t="s">
        <v>185</v>
      </c>
      <c r="B91" s="1" t="s">
        <v>186</v>
      </c>
      <c r="C91" s="14">
        <v>1194.73</v>
      </c>
      <c r="E91" s="44">
        <f t="shared" si="7"/>
        <v>1194.73</v>
      </c>
      <c r="F91" s="44">
        <f t="shared" si="8"/>
        <v>23.894600000000001</v>
      </c>
      <c r="G91" s="44">
        <f t="shared" si="9"/>
        <v>89.604749999999996</v>
      </c>
      <c r="H91" s="44">
        <f>+INGENIERIA!N91</f>
        <v>0</v>
      </c>
      <c r="I91" s="44">
        <f t="shared" si="10"/>
        <v>1308.2293500000001</v>
      </c>
      <c r="J91" s="44">
        <f t="shared" si="11"/>
        <v>209.31669600000001</v>
      </c>
      <c r="K91" s="44">
        <f t="shared" si="12"/>
        <v>1517.5460460000002</v>
      </c>
    </row>
    <row r="92" spans="1:11">
      <c r="A92" s="2" t="s">
        <v>187</v>
      </c>
      <c r="B92" s="1" t="s">
        <v>188</v>
      </c>
      <c r="C92" s="14">
        <v>4694.2</v>
      </c>
      <c r="E92" s="44">
        <f t="shared" si="7"/>
        <v>4694.2</v>
      </c>
      <c r="F92" s="44">
        <f t="shared" si="8"/>
        <v>93.884</v>
      </c>
      <c r="G92" s="44">
        <f t="shared" si="9"/>
        <v>352.065</v>
      </c>
      <c r="H92" s="44">
        <f>+INGENIERIA!N92</f>
        <v>0</v>
      </c>
      <c r="I92" s="44">
        <f t="shared" si="10"/>
        <v>5140.1489999999994</v>
      </c>
      <c r="J92" s="44">
        <f t="shared" si="11"/>
        <v>822.42383999999993</v>
      </c>
      <c r="K92" s="44">
        <f t="shared" si="12"/>
        <v>5962.5728399999989</v>
      </c>
    </row>
    <row r="93" spans="1:11">
      <c r="A93" s="2" t="s">
        <v>189</v>
      </c>
      <c r="B93" s="1" t="s">
        <v>190</v>
      </c>
      <c r="C93" s="14">
        <v>4259.8999999999996</v>
      </c>
      <c r="E93" s="44">
        <f t="shared" si="7"/>
        <v>4259.8999999999996</v>
      </c>
      <c r="F93" s="44">
        <f t="shared" si="8"/>
        <v>85.197999999999993</v>
      </c>
      <c r="G93" s="44">
        <f t="shared" si="9"/>
        <v>319.49249999999995</v>
      </c>
      <c r="H93" s="44">
        <f>+INGENIERIA!N93</f>
        <v>0</v>
      </c>
      <c r="I93" s="44">
        <f t="shared" si="10"/>
        <v>4664.5905000000002</v>
      </c>
      <c r="J93" s="44">
        <f t="shared" si="11"/>
        <v>746.3344800000001</v>
      </c>
      <c r="K93" s="44">
        <f t="shared" si="12"/>
        <v>5410.9249800000007</v>
      </c>
    </row>
    <row r="94" spans="1:11">
      <c r="A94" s="2" t="s">
        <v>191</v>
      </c>
      <c r="B94" s="1" t="s">
        <v>192</v>
      </c>
      <c r="C94" s="14">
        <v>1200.01</v>
      </c>
      <c r="E94" s="44">
        <f t="shared" si="7"/>
        <v>1200.01</v>
      </c>
      <c r="F94" s="44">
        <f t="shared" si="8"/>
        <v>24.0002</v>
      </c>
      <c r="G94" s="44">
        <f t="shared" si="9"/>
        <v>90.000749999999996</v>
      </c>
      <c r="H94" s="44">
        <f>+INGENIERIA!N94</f>
        <v>0</v>
      </c>
      <c r="I94" s="44">
        <f t="shared" si="10"/>
        <v>1314.0109499999999</v>
      </c>
      <c r="J94" s="44">
        <f t="shared" si="11"/>
        <v>210.24175199999999</v>
      </c>
      <c r="K94" s="44">
        <f t="shared" si="12"/>
        <v>1524.2527019999998</v>
      </c>
    </row>
    <row r="95" spans="1:11">
      <c r="A95" s="2" t="s">
        <v>193</v>
      </c>
      <c r="B95" s="1" t="s">
        <v>194</v>
      </c>
      <c r="C95" s="14">
        <v>2707.67</v>
      </c>
      <c r="E95" s="44">
        <f t="shared" si="7"/>
        <v>2707.67</v>
      </c>
      <c r="F95" s="44">
        <f t="shared" si="8"/>
        <v>54.153400000000005</v>
      </c>
      <c r="G95" s="44">
        <f t="shared" si="9"/>
        <v>203.07525000000001</v>
      </c>
      <c r="H95" s="44">
        <f>+INGENIERIA!N95</f>
        <v>132.68</v>
      </c>
      <c r="I95" s="44">
        <f t="shared" si="10"/>
        <v>3097.5786499999999</v>
      </c>
      <c r="J95" s="44">
        <f t="shared" si="11"/>
        <v>495.61258400000003</v>
      </c>
      <c r="K95" s="44">
        <f t="shared" si="12"/>
        <v>3593.1912339999999</v>
      </c>
    </row>
    <row r="96" spans="1:11">
      <c r="A96" s="2" t="s">
        <v>195</v>
      </c>
      <c r="B96" s="1" t="s">
        <v>196</v>
      </c>
      <c r="C96" s="14">
        <v>3469.05</v>
      </c>
      <c r="E96" s="44">
        <f t="shared" si="7"/>
        <v>3469.05</v>
      </c>
      <c r="F96" s="44">
        <f t="shared" si="8"/>
        <v>69.381</v>
      </c>
      <c r="G96" s="44">
        <f t="shared" si="9"/>
        <v>260.17874999999998</v>
      </c>
      <c r="H96" s="44">
        <f>+INGENIERIA!N96</f>
        <v>169.98</v>
      </c>
      <c r="I96" s="44">
        <f t="shared" si="10"/>
        <v>3968.5897500000001</v>
      </c>
      <c r="J96" s="44">
        <f t="shared" si="11"/>
        <v>634.97436000000005</v>
      </c>
      <c r="K96" s="44">
        <f t="shared" si="12"/>
        <v>4603.5641100000003</v>
      </c>
    </row>
    <row r="97" spans="1:11">
      <c r="A97" s="2" t="s">
        <v>197</v>
      </c>
      <c r="B97" s="1" t="s">
        <v>198</v>
      </c>
      <c r="C97" s="14">
        <v>4633.1400000000003</v>
      </c>
      <c r="E97" s="44">
        <f t="shared" si="7"/>
        <v>4633.1400000000003</v>
      </c>
      <c r="F97" s="44">
        <f t="shared" si="8"/>
        <v>92.662800000000004</v>
      </c>
      <c r="G97" s="44">
        <f t="shared" si="9"/>
        <v>347.4855</v>
      </c>
      <c r="H97" s="44">
        <f>+INGENIERIA!N97</f>
        <v>0</v>
      </c>
      <c r="I97" s="44">
        <f t="shared" si="10"/>
        <v>5073.2883000000002</v>
      </c>
      <c r="J97" s="44">
        <f t="shared" si="11"/>
        <v>811.72612800000002</v>
      </c>
      <c r="K97" s="44">
        <f t="shared" si="12"/>
        <v>5885.0144280000004</v>
      </c>
    </row>
    <row r="98" spans="1:11">
      <c r="A98" s="2" t="s">
        <v>199</v>
      </c>
      <c r="B98" s="1" t="s">
        <v>200</v>
      </c>
      <c r="C98" s="14">
        <v>3836.29</v>
      </c>
      <c r="E98" s="44">
        <f t="shared" si="7"/>
        <v>3836.29</v>
      </c>
      <c r="F98" s="44">
        <f t="shared" si="8"/>
        <v>76.725800000000007</v>
      </c>
      <c r="G98" s="44">
        <f t="shared" si="9"/>
        <v>287.72174999999999</v>
      </c>
      <c r="H98" s="44">
        <f>+INGENIERIA!N98</f>
        <v>187.98</v>
      </c>
      <c r="I98" s="44">
        <f t="shared" si="10"/>
        <v>4388.7175499999994</v>
      </c>
      <c r="J98" s="44">
        <f t="shared" si="11"/>
        <v>702.19480799999997</v>
      </c>
      <c r="K98" s="44">
        <f t="shared" si="12"/>
        <v>5090.9123579999996</v>
      </c>
    </row>
    <row r="99" spans="1:11">
      <c r="A99" s="2" t="s">
        <v>201</v>
      </c>
      <c r="B99" s="1" t="s">
        <v>202</v>
      </c>
      <c r="C99" s="14">
        <v>5125.05</v>
      </c>
      <c r="E99" s="44">
        <f t="shared" si="7"/>
        <v>5125.05</v>
      </c>
      <c r="F99" s="44">
        <f t="shared" si="8"/>
        <v>102.501</v>
      </c>
      <c r="G99" s="44">
        <f t="shared" si="9"/>
        <v>384.37875000000003</v>
      </c>
      <c r="H99" s="44">
        <f>+INGENIERIA!N99</f>
        <v>0</v>
      </c>
      <c r="I99" s="44">
        <f t="shared" si="10"/>
        <v>5611.9297500000002</v>
      </c>
      <c r="J99" s="44">
        <f t="shared" si="11"/>
        <v>897.90876000000003</v>
      </c>
      <c r="K99" s="44">
        <f t="shared" si="12"/>
        <v>6509.8385100000005</v>
      </c>
    </row>
    <row r="100" spans="1:11">
      <c r="A100" s="2" t="s">
        <v>203</v>
      </c>
      <c r="B100" s="1" t="s">
        <v>204</v>
      </c>
      <c r="C100" s="14">
        <v>2840.77</v>
      </c>
      <c r="E100" s="44">
        <f t="shared" si="7"/>
        <v>2840.77</v>
      </c>
      <c r="F100" s="44">
        <f t="shared" si="8"/>
        <v>56.815400000000004</v>
      </c>
      <c r="G100" s="44">
        <f t="shared" si="9"/>
        <v>213.05775</v>
      </c>
      <c r="H100" s="44">
        <f>+INGENIERIA!N100</f>
        <v>139.19999999999999</v>
      </c>
      <c r="I100" s="44">
        <f t="shared" si="10"/>
        <v>3249.8431499999997</v>
      </c>
      <c r="J100" s="44">
        <f t="shared" si="11"/>
        <v>519.97490399999992</v>
      </c>
      <c r="K100" s="44">
        <f t="shared" si="12"/>
        <v>3769.8180539999994</v>
      </c>
    </row>
    <row r="101" spans="1:11">
      <c r="A101" s="2" t="s">
        <v>205</v>
      </c>
      <c r="B101" s="1" t="s">
        <v>206</v>
      </c>
      <c r="C101" s="14">
        <v>2375.0500000000002</v>
      </c>
      <c r="E101" s="44">
        <f t="shared" si="7"/>
        <v>2375.0500000000002</v>
      </c>
      <c r="F101" s="44">
        <f t="shared" si="8"/>
        <v>47.501000000000005</v>
      </c>
      <c r="G101" s="44">
        <f t="shared" si="9"/>
        <v>178.12875</v>
      </c>
      <c r="H101" s="44">
        <f>+INGENIERIA!N101</f>
        <v>0</v>
      </c>
      <c r="I101" s="44">
        <f t="shared" si="10"/>
        <v>2600.6797500000002</v>
      </c>
      <c r="J101" s="44">
        <f t="shared" si="11"/>
        <v>416.10876000000007</v>
      </c>
      <c r="K101" s="44">
        <f t="shared" si="12"/>
        <v>3016.7885100000003</v>
      </c>
    </row>
    <row r="102" spans="1:11">
      <c r="A102" s="2" t="s">
        <v>207</v>
      </c>
      <c r="B102" s="1" t="s">
        <v>208</v>
      </c>
      <c r="C102" s="14">
        <v>1200.01</v>
      </c>
      <c r="E102" s="44">
        <f t="shared" si="7"/>
        <v>1200.01</v>
      </c>
      <c r="F102" s="44">
        <f t="shared" si="8"/>
        <v>24.0002</v>
      </c>
      <c r="G102" s="44">
        <f t="shared" si="9"/>
        <v>90.000749999999996</v>
      </c>
      <c r="H102" s="44">
        <f>+INGENIERIA!N102</f>
        <v>0</v>
      </c>
      <c r="I102" s="44">
        <f t="shared" si="10"/>
        <v>1314.0109499999999</v>
      </c>
      <c r="J102" s="44">
        <f t="shared" si="11"/>
        <v>210.24175199999999</v>
      </c>
      <c r="K102" s="44">
        <f t="shared" si="12"/>
        <v>1524.2527019999998</v>
      </c>
    </row>
    <row r="103" spans="1:11">
      <c r="A103" s="2" t="s">
        <v>209</v>
      </c>
      <c r="B103" s="1" t="s">
        <v>210</v>
      </c>
      <c r="C103" s="14">
        <v>2970.83</v>
      </c>
      <c r="E103" s="44">
        <f t="shared" si="7"/>
        <v>2970.83</v>
      </c>
      <c r="F103" s="44">
        <f t="shared" si="8"/>
        <v>59.416600000000003</v>
      </c>
      <c r="G103" s="44">
        <f t="shared" si="9"/>
        <v>222.81224999999998</v>
      </c>
      <c r="H103" s="44">
        <f>+INGENIERIA!N103</f>
        <v>0</v>
      </c>
      <c r="I103" s="44">
        <f t="shared" si="10"/>
        <v>3253.0588499999999</v>
      </c>
      <c r="J103" s="44">
        <f t="shared" si="11"/>
        <v>520.48941600000001</v>
      </c>
      <c r="K103" s="44">
        <f t="shared" si="12"/>
        <v>3773.5482659999998</v>
      </c>
    </row>
    <row r="104" spans="1:11">
      <c r="A104" s="2" t="s">
        <v>211</v>
      </c>
      <c r="B104" s="1" t="s">
        <v>212</v>
      </c>
      <c r="C104" s="14">
        <v>4649.82</v>
      </c>
      <c r="E104" s="44">
        <f t="shared" si="7"/>
        <v>4649.82</v>
      </c>
      <c r="F104" s="44">
        <f t="shared" si="8"/>
        <v>92.996399999999994</v>
      </c>
      <c r="G104" s="44">
        <f t="shared" si="9"/>
        <v>348.73649999999998</v>
      </c>
      <c r="H104" s="44">
        <f>+INGENIERIA!N104</f>
        <v>0</v>
      </c>
      <c r="I104" s="44">
        <f t="shared" si="10"/>
        <v>5091.5528999999997</v>
      </c>
      <c r="J104" s="44">
        <f t="shared" si="11"/>
        <v>814.64846399999999</v>
      </c>
      <c r="K104" s="44">
        <f t="shared" si="12"/>
        <v>5906.2013639999996</v>
      </c>
    </row>
    <row r="105" spans="1:11">
      <c r="A105" s="2" t="s">
        <v>213</v>
      </c>
      <c r="B105" s="1" t="s">
        <v>214</v>
      </c>
      <c r="C105" s="14">
        <v>1832.94</v>
      </c>
      <c r="E105" s="44">
        <f t="shared" si="7"/>
        <v>1832.94</v>
      </c>
      <c r="F105" s="44">
        <f t="shared" si="8"/>
        <v>36.658799999999999</v>
      </c>
      <c r="G105" s="44">
        <f t="shared" si="9"/>
        <v>137.47049999999999</v>
      </c>
      <c r="H105" s="44">
        <f>+INGENIERIA!N105</f>
        <v>89.81</v>
      </c>
      <c r="I105" s="44">
        <f t="shared" si="10"/>
        <v>2096.8793000000001</v>
      </c>
      <c r="J105" s="44">
        <f t="shared" si="11"/>
        <v>335.50068800000003</v>
      </c>
      <c r="K105" s="44">
        <f t="shared" si="12"/>
        <v>2432.3799880000001</v>
      </c>
    </row>
    <row r="106" spans="1:11">
      <c r="A106" s="2" t="s">
        <v>215</v>
      </c>
      <c r="B106" s="1" t="s">
        <v>216</v>
      </c>
      <c r="C106" s="14">
        <v>7191.71</v>
      </c>
      <c r="E106" s="44">
        <f t="shared" si="7"/>
        <v>7191.71</v>
      </c>
      <c r="F106" s="44">
        <f t="shared" si="8"/>
        <v>143.83420000000001</v>
      </c>
      <c r="G106" s="44">
        <f t="shared" si="9"/>
        <v>539.37824999999998</v>
      </c>
      <c r="H106" s="44">
        <f>+INGENIERIA!N106</f>
        <v>352.39</v>
      </c>
      <c r="I106" s="44">
        <f t="shared" si="10"/>
        <v>8227.3124499999994</v>
      </c>
      <c r="J106" s="44">
        <f t="shared" si="11"/>
        <v>1316.3699919999999</v>
      </c>
      <c r="K106" s="44">
        <f t="shared" si="12"/>
        <v>9543.6824419999994</v>
      </c>
    </row>
    <row r="107" spans="1:11">
      <c r="A107" s="2" t="s">
        <v>217</v>
      </c>
      <c r="B107" s="1" t="s">
        <v>218</v>
      </c>
      <c r="C107" s="14">
        <v>1199.94</v>
      </c>
      <c r="E107" s="44">
        <f t="shared" si="7"/>
        <v>1199.94</v>
      </c>
      <c r="F107" s="44">
        <f t="shared" si="8"/>
        <v>23.998800000000003</v>
      </c>
      <c r="G107" s="44">
        <f t="shared" si="9"/>
        <v>89.995500000000007</v>
      </c>
      <c r="H107" s="44">
        <f>+INGENIERIA!N107</f>
        <v>0</v>
      </c>
      <c r="I107" s="44">
        <f t="shared" si="10"/>
        <v>1313.9343000000001</v>
      </c>
      <c r="J107" s="44">
        <f t="shared" si="11"/>
        <v>210.22948800000003</v>
      </c>
      <c r="K107" s="44">
        <f t="shared" si="12"/>
        <v>1524.1637880000001</v>
      </c>
    </row>
    <row r="108" spans="1:11">
      <c r="A108" s="2" t="s">
        <v>219</v>
      </c>
      <c r="B108" s="1" t="s">
        <v>220</v>
      </c>
      <c r="C108" s="14">
        <v>7012.19</v>
      </c>
      <c r="E108" s="44">
        <f t="shared" si="7"/>
        <v>7012.19</v>
      </c>
      <c r="F108" s="44">
        <f t="shared" si="8"/>
        <v>140.24379999999999</v>
      </c>
      <c r="G108" s="44">
        <f t="shared" si="9"/>
        <v>525.91424999999992</v>
      </c>
      <c r="H108" s="44">
        <f>+INGENIERIA!N108</f>
        <v>0</v>
      </c>
      <c r="I108" s="44">
        <f t="shared" si="10"/>
        <v>7678.3480499999996</v>
      </c>
      <c r="J108" s="44">
        <f t="shared" si="11"/>
        <v>1228.5356879999999</v>
      </c>
      <c r="K108" s="44">
        <f t="shared" si="12"/>
        <v>8906.8837380000004</v>
      </c>
    </row>
    <row r="109" spans="1:11">
      <c r="A109" s="2" t="s">
        <v>221</v>
      </c>
      <c r="B109" s="1" t="s">
        <v>222</v>
      </c>
      <c r="C109" s="14">
        <v>3034.79</v>
      </c>
      <c r="E109" s="44">
        <f t="shared" si="7"/>
        <v>3034.79</v>
      </c>
      <c r="F109" s="44">
        <f t="shared" si="8"/>
        <v>60.695799999999998</v>
      </c>
      <c r="G109" s="44">
        <f t="shared" si="9"/>
        <v>227.60925</v>
      </c>
      <c r="H109" s="44">
        <f>+INGENIERIA!N109</f>
        <v>0</v>
      </c>
      <c r="I109" s="44">
        <f t="shared" si="10"/>
        <v>3323.0950499999999</v>
      </c>
      <c r="J109" s="44">
        <f t="shared" si="11"/>
        <v>531.69520799999998</v>
      </c>
      <c r="K109" s="44">
        <f t="shared" si="12"/>
        <v>3854.790258</v>
      </c>
    </row>
    <row r="110" spans="1:11">
      <c r="A110" s="2" t="s">
        <v>223</v>
      </c>
      <c r="B110" s="1" t="s">
        <v>224</v>
      </c>
      <c r="C110" s="14">
        <v>6496.21</v>
      </c>
      <c r="E110" s="44">
        <f t="shared" si="7"/>
        <v>6496.21</v>
      </c>
      <c r="F110" s="44">
        <f t="shared" si="8"/>
        <v>129.92420000000001</v>
      </c>
      <c r="G110" s="44">
        <f t="shared" si="9"/>
        <v>487.21574999999996</v>
      </c>
      <c r="H110" s="44">
        <f>+INGENIERIA!N110</f>
        <v>0</v>
      </c>
      <c r="I110" s="44">
        <f t="shared" si="10"/>
        <v>7113.3499500000007</v>
      </c>
      <c r="J110" s="44">
        <f t="shared" si="11"/>
        <v>1138.1359920000002</v>
      </c>
      <c r="K110" s="44">
        <f t="shared" si="12"/>
        <v>8251.4859420000012</v>
      </c>
    </row>
    <row r="111" spans="1:11">
      <c r="A111" s="2" t="s">
        <v>225</v>
      </c>
      <c r="B111" s="1" t="s">
        <v>226</v>
      </c>
      <c r="C111" s="14">
        <v>4213.93</v>
      </c>
      <c r="E111" s="44">
        <f t="shared" si="7"/>
        <v>4213.93</v>
      </c>
      <c r="F111" s="44">
        <f t="shared" si="8"/>
        <v>84.278600000000012</v>
      </c>
      <c r="G111" s="44">
        <f t="shared" si="9"/>
        <v>316.04475000000002</v>
      </c>
      <c r="H111" s="44">
        <f>+INGENIERIA!N111</f>
        <v>206.48</v>
      </c>
      <c r="I111" s="44">
        <f t="shared" si="10"/>
        <v>4820.7333499999995</v>
      </c>
      <c r="J111" s="44">
        <f t="shared" si="11"/>
        <v>771.31733599999995</v>
      </c>
      <c r="K111" s="44">
        <f t="shared" si="12"/>
        <v>5592.0506859999996</v>
      </c>
    </row>
    <row r="112" spans="1:11">
      <c r="A112" s="2" t="s">
        <v>227</v>
      </c>
      <c r="B112" s="1" t="s">
        <v>228</v>
      </c>
      <c r="C112" s="14">
        <v>1064.6099999999999</v>
      </c>
      <c r="E112" s="44">
        <f t="shared" si="7"/>
        <v>1064.6099999999999</v>
      </c>
      <c r="F112" s="44">
        <f t="shared" si="8"/>
        <v>21.292199999999998</v>
      </c>
      <c r="G112" s="44">
        <f t="shared" si="9"/>
        <v>79.845749999999995</v>
      </c>
      <c r="H112" s="44">
        <f>+INGENIERIA!N112</f>
        <v>0</v>
      </c>
      <c r="I112" s="44">
        <f t="shared" si="10"/>
        <v>1165.7479499999999</v>
      </c>
      <c r="J112" s="44">
        <f t="shared" si="11"/>
        <v>186.51967199999999</v>
      </c>
      <c r="K112" s="44">
        <f t="shared" si="12"/>
        <v>1352.2676219999998</v>
      </c>
    </row>
    <row r="113" spans="1:11">
      <c r="A113" s="2" t="s">
        <v>229</v>
      </c>
      <c r="B113" s="1" t="s">
        <v>230</v>
      </c>
      <c r="C113" s="14">
        <v>2059.88</v>
      </c>
      <c r="E113" s="44">
        <f t="shared" si="7"/>
        <v>2059.88</v>
      </c>
      <c r="F113" s="44">
        <f t="shared" si="8"/>
        <v>41.197600000000001</v>
      </c>
      <c r="G113" s="44">
        <f t="shared" si="9"/>
        <v>154.49100000000001</v>
      </c>
      <c r="H113" s="44">
        <f>+INGENIERIA!N113</f>
        <v>0</v>
      </c>
      <c r="I113" s="44">
        <f t="shared" si="10"/>
        <v>2255.5686000000001</v>
      </c>
      <c r="J113" s="44">
        <f t="shared" si="11"/>
        <v>360.89097600000002</v>
      </c>
      <c r="K113" s="44">
        <f t="shared" si="12"/>
        <v>2616.4595760000002</v>
      </c>
    </row>
    <row r="114" spans="1:11">
      <c r="A114" s="2" t="s">
        <v>231</v>
      </c>
      <c r="B114" s="1" t="s">
        <v>232</v>
      </c>
      <c r="C114" s="14">
        <v>1802.36</v>
      </c>
      <c r="E114" s="44">
        <f t="shared" si="7"/>
        <v>1802.36</v>
      </c>
      <c r="F114" s="44">
        <f t="shared" si="8"/>
        <v>36.047199999999997</v>
      </c>
      <c r="G114" s="44">
        <f t="shared" si="9"/>
        <v>135.17699999999999</v>
      </c>
      <c r="H114" s="44">
        <f>+INGENIERIA!N114</f>
        <v>88.32</v>
      </c>
      <c r="I114" s="44">
        <f t="shared" si="10"/>
        <v>2061.9041999999999</v>
      </c>
      <c r="J114" s="44">
        <f t="shared" si="11"/>
        <v>329.90467200000001</v>
      </c>
      <c r="K114" s="44">
        <f t="shared" si="12"/>
        <v>2391.8088720000001</v>
      </c>
    </row>
    <row r="115" spans="1:11">
      <c r="A115" s="2" t="s">
        <v>233</v>
      </c>
      <c r="B115" s="1" t="s">
        <v>234</v>
      </c>
      <c r="C115" s="14">
        <v>2902.11</v>
      </c>
      <c r="E115" s="44">
        <f t="shared" si="7"/>
        <v>2902.11</v>
      </c>
      <c r="F115" s="44">
        <f t="shared" si="8"/>
        <v>58.042200000000001</v>
      </c>
      <c r="G115" s="44">
        <f t="shared" si="9"/>
        <v>217.65825000000001</v>
      </c>
      <c r="H115" s="44">
        <f>+INGENIERIA!N115</f>
        <v>0</v>
      </c>
      <c r="I115" s="44">
        <f t="shared" si="10"/>
        <v>3177.8104499999999</v>
      </c>
      <c r="J115" s="44">
        <f t="shared" si="11"/>
        <v>508.44967200000002</v>
      </c>
      <c r="K115" s="44">
        <f t="shared" si="12"/>
        <v>3686.2601220000001</v>
      </c>
    </row>
    <row r="116" spans="1:11">
      <c r="A116" s="2" t="s">
        <v>235</v>
      </c>
      <c r="B116" s="1" t="s">
        <v>236</v>
      </c>
      <c r="C116" s="14">
        <v>3563.64</v>
      </c>
      <c r="E116" s="44">
        <f t="shared" si="7"/>
        <v>3563.64</v>
      </c>
      <c r="F116" s="44">
        <f t="shared" si="8"/>
        <v>71.272800000000004</v>
      </c>
      <c r="G116" s="44">
        <f t="shared" si="9"/>
        <v>267.27299999999997</v>
      </c>
      <c r="H116" s="44">
        <f>+INGENIERIA!N116</f>
        <v>174.62</v>
      </c>
      <c r="I116" s="44">
        <f t="shared" si="10"/>
        <v>4076.8058000000001</v>
      </c>
      <c r="J116" s="44">
        <f t="shared" si="11"/>
        <v>652.28892800000006</v>
      </c>
      <c r="K116" s="44">
        <f t="shared" si="12"/>
        <v>4729.094728</v>
      </c>
    </row>
    <row r="117" spans="1:11">
      <c r="A117" s="2" t="s">
        <v>237</v>
      </c>
      <c r="B117" s="1" t="s">
        <v>238</v>
      </c>
      <c r="C117" s="14">
        <v>3939.95</v>
      </c>
      <c r="E117" s="44">
        <f t="shared" si="7"/>
        <v>3939.95</v>
      </c>
      <c r="F117" s="44">
        <f t="shared" si="8"/>
        <v>78.798999999999992</v>
      </c>
      <c r="G117" s="44">
        <f t="shared" si="9"/>
        <v>295.49624999999997</v>
      </c>
      <c r="H117" s="44">
        <f>+INGENIERIA!N117</f>
        <v>0</v>
      </c>
      <c r="I117" s="44">
        <f t="shared" si="10"/>
        <v>4314.2452499999999</v>
      </c>
      <c r="J117" s="44">
        <f t="shared" si="11"/>
        <v>690.27923999999996</v>
      </c>
      <c r="K117" s="44">
        <f t="shared" si="12"/>
        <v>5004.5244899999998</v>
      </c>
    </row>
    <row r="118" spans="1:11">
      <c r="A118" s="2" t="s">
        <v>239</v>
      </c>
      <c r="B118" s="1" t="s">
        <v>240</v>
      </c>
      <c r="C118" s="14">
        <v>6054.06</v>
      </c>
      <c r="E118" s="44">
        <f t="shared" si="7"/>
        <v>6054.06</v>
      </c>
      <c r="F118" s="44">
        <f t="shared" si="8"/>
        <v>121.08120000000001</v>
      </c>
      <c r="G118" s="44">
        <f t="shared" si="9"/>
        <v>454.05450000000002</v>
      </c>
      <c r="H118" s="44">
        <f>+INGENIERIA!N118</f>
        <v>0</v>
      </c>
      <c r="I118" s="44">
        <f t="shared" si="10"/>
        <v>6629.1957000000002</v>
      </c>
      <c r="J118" s="44">
        <f t="shared" si="11"/>
        <v>1060.6713119999999</v>
      </c>
      <c r="K118" s="44">
        <f t="shared" si="12"/>
        <v>7689.8670120000006</v>
      </c>
    </row>
    <row r="119" spans="1:11">
      <c r="A119" s="2" t="s">
        <v>241</v>
      </c>
      <c r="B119" s="1" t="s">
        <v>242</v>
      </c>
      <c r="C119" s="14">
        <v>1241.77</v>
      </c>
      <c r="E119" s="44">
        <f t="shared" si="7"/>
        <v>1241.77</v>
      </c>
      <c r="F119" s="44">
        <f t="shared" si="8"/>
        <v>24.8354</v>
      </c>
      <c r="G119" s="44">
        <f t="shared" si="9"/>
        <v>93.132750000000001</v>
      </c>
      <c r="H119" s="44">
        <f>+INGENIERIA!N119</f>
        <v>0</v>
      </c>
      <c r="I119" s="44">
        <f t="shared" si="10"/>
        <v>1359.7381499999999</v>
      </c>
      <c r="J119" s="44">
        <f t="shared" si="11"/>
        <v>217.55810399999999</v>
      </c>
      <c r="K119" s="44">
        <f t="shared" si="12"/>
        <v>1577.2962539999999</v>
      </c>
    </row>
    <row r="120" spans="1:11">
      <c r="A120" s="2" t="s">
        <v>243</v>
      </c>
      <c r="B120" s="1" t="s">
        <v>244</v>
      </c>
      <c r="C120" s="14">
        <v>4834</v>
      </c>
      <c r="E120" s="44">
        <f t="shared" si="7"/>
        <v>4834</v>
      </c>
      <c r="F120" s="44">
        <f t="shared" si="8"/>
        <v>96.68</v>
      </c>
      <c r="G120" s="44">
        <f t="shared" si="9"/>
        <v>362.55</v>
      </c>
      <c r="H120" s="44">
        <f>+INGENIERIA!N120</f>
        <v>236.87</v>
      </c>
      <c r="I120" s="44">
        <f t="shared" si="10"/>
        <v>5530.1</v>
      </c>
      <c r="J120" s="44">
        <f t="shared" si="11"/>
        <v>884.81600000000003</v>
      </c>
      <c r="K120" s="44">
        <f t="shared" si="12"/>
        <v>6414.9160000000002</v>
      </c>
    </row>
    <row r="121" spans="1:11">
      <c r="A121" s="2" t="s">
        <v>245</v>
      </c>
      <c r="B121" s="1" t="s">
        <v>246</v>
      </c>
      <c r="C121" s="14">
        <v>1133.45</v>
      </c>
      <c r="E121" s="44">
        <f t="shared" si="7"/>
        <v>1133.45</v>
      </c>
      <c r="F121" s="44">
        <f t="shared" si="8"/>
        <v>22.669</v>
      </c>
      <c r="G121" s="44">
        <f t="shared" si="9"/>
        <v>85.008750000000006</v>
      </c>
      <c r="H121" s="44">
        <f>+INGENIERIA!N121</f>
        <v>0</v>
      </c>
      <c r="I121" s="44">
        <f t="shared" si="10"/>
        <v>1241.1277500000001</v>
      </c>
      <c r="J121" s="44">
        <f t="shared" si="11"/>
        <v>198.58044000000001</v>
      </c>
      <c r="K121" s="44">
        <f t="shared" si="12"/>
        <v>1439.7081900000001</v>
      </c>
    </row>
    <row r="122" spans="1:11">
      <c r="A122" s="2" t="s">
        <v>247</v>
      </c>
      <c r="B122" s="1" t="s">
        <v>248</v>
      </c>
      <c r="C122" s="14">
        <v>3592.85</v>
      </c>
      <c r="E122" s="44">
        <f t="shared" si="7"/>
        <v>3592.85</v>
      </c>
      <c r="F122" s="44">
        <f t="shared" si="8"/>
        <v>71.856999999999999</v>
      </c>
      <c r="G122" s="44">
        <f t="shared" si="9"/>
        <v>269.46375</v>
      </c>
      <c r="H122" s="44">
        <f>+INGENIERIA!N122</f>
        <v>0</v>
      </c>
      <c r="I122" s="44">
        <f t="shared" si="10"/>
        <v>3934.1707499999998</v>
      </c>
      <c r="J122" s="44">
        <f t="shared" si="11"/>
        <v>629.46731999999997</v>
      </c>
      <c r="K122" s="44">
        <f t="shared" si="12"/>
        <v>4563.63807</v>
      </c>
    </row>
    <row r="123" spans="1:11">
      <c r="A123" s="2" t="s">
        <v>249</v>
      </c>
      <c r="B123" s="1" t="s">
        <v>250</v>
      </c>
      <c r="C123" s="14">
        <v>6781.04</v>
      </c>
      <c r="E123" s="44">
        <f t="shared" si="7"/>
        <v>6781.04</v>
      </c>
      <c r="F123" s="44">
        <f t="shared" si="8"/>
        <v>135.6208</v>
      </c>
      <c r="G123" s="44">
        <f t="shared" si="9"/>
        <v>508.57799999999997</v>
      </c>
      <c r="H123" s="44">
        <f>+INGENIERIA!N123</f>
        <v>0</v>
      </c>
      <c r="I123" s="44">
        <f t="shared" si="10"/>
        <v>7425.2387999999992</v>
      </c>
      <c r="J123" s="44">
        <f t="shared" si="11"/>
        <v>1188.0382079999999</v>
      </c>
      <c r="K123" s="44">
        <f t="shared" si="12"/>
        <v>8613.2770079999991</v>
      </c>
    </row>
    <row r="124" spans="1:11" s="7" customFormat="1">
      <c r="A124" s="17" t="s">
        <v>156</v>
      </c>
      <c r="C124" s="7" t="s">
        <v>157</v>
      </c>
      <c r="E124" s="7" t="s">
        <v>157</v>
      </c>
      <c r="F124" s="7" t="s">
        <v>157</v>
      </c>
      <c r="G124" s="7" t="s">
        <v>157</v>
      </c>
      <c r="H124" s="7" t="s">
        <v>157</v>
      </c>
      <c r="I124" s="7" t="s">
        <v>157</v>
      </c>
      <c r="J124" s="7" t="s">
        <v>157</v>
      </c>
      <c r="K124" s="7" t="s">
        <v>157</v>
      </c>
    </row>
    <row r="125" spans="1:11">
      <c r="C125" s="19">
        <v>162538.39000000001</v>
      </c>
      <c r="E125" s="45">
        <f>SUM(E78:E123)</f>
        <v>162538.39000000007</v>
      </c>
      <c r="F125" s="45">
        <f t="shared" ref="F125:K125" si="13">SUM(F78:F123)</f>
        <v>3250.7677999999996</v>
      </c>
      <c r="G125" s="45">
        <f t="shared" si="13"/>
        <v>12190.37925</v>
      </c>
      <c r="H125" s="45">
        <f t="shared" si="13"/>
        <v>3289.54</v>
      </c>
      <c r="I125" s="45">
        <f t="shared" si="13"/>
        <v>181269.07704999996</v>
      </c>
      <c r="J125" s="45">
        <f t="shared" si="13"/>
        <v>29003.052327999998</v>
      </c>
      <c r="K125" s="45">
        <f t="shared" si="13"/>
        <v>210272.12937799998</v>
      </c>
    </row>
    <row r="127" spans="1:11" s="7" customFormat="1">
      <c r="A127" s="16"/>
      <c r="C127" s="7" t="s">
        <v>251</v>
      </c>
      <c r="E127" s="7" t="s">
        <v>251</v>
      </c>
      <c r="F127" s="7" t="s">
        <v>251</v>
      </c>
      <c r="G127" s="7" t="s">
        <v>251</v>
      </c>
      <c r="H127" s="7" t="s">
        <v>251</v>
      </c>
      <c r="I127" s="7" t="s">
        <v>251</v>
      </c>
      <c r="J127" s="7" t="s">
        <v>251</v>
      </c>
      <c r="K127" s="7" t="s">
        <v>251</v>
      </c>
    </row>
    <row r="128" spans="1:11" ht="13.5" thickBot="1">
      <c r="A128" s="17" t="s">
        <v>252</v>
      </c>
      <c r="B128" s="1" t="s">
        <v>253</v>
      </c>
      <c r="C128" s="19">
        <v>345603.21</v>
      </c>
      <c r="E128" s="46">
        <f>+E75+E125</f>
        <v>345603.21000000008</v>
      </c>
      <c r="F128" s="46">
        <f t="shared" ref="F128:K128" si="14">+F75+F125</f>
        <v>6912.064199999998</v>
      </c>
      <c r="G128" s="46">
        <f t="shared" si="14"/>
        <v>25920.240749999997</v>
      </c>
      <c r="H128" s="46">
        <f t="shared" si="14"/>
        <v>3289.54</v>
      </c>
      <c r="I128" s="46">
        <f t="shared" si="14"/>
        <v>381725.05495000002</v>
      </c>
      <c r="J128" s="46">
        <f t="shared" si="14"/>
        <v>61076.008791999993</v>
      </c>
      <c r="K128" s="46">
        <f t="shared" si="14"/>
        <v>442801.06374199991</v>
      </c>
    </row>
    <row r="129" spans="1:3" ht="12" thickTop="1"/>
    <row r="130" spans="1:3">
      <c r="C130" s="1" t="s">
        <v>253</v>
      </c>
    </row>
    <row r="131" spans="1:3">
      <c r="A131" s="2" t="s">
        <v>253</v>
      </c>
      <c r="B131" s="1" t="s">
        <v>253</v>
      </c>
      <c r="C131" s="18"/>
    </row>
  </sheetData>
  <autoFilter ref="A11:N75"/>
  <mergeCells count="1">
    <mergeCell ref="E7:K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31"/>
  <sheetViews>
    <sheetView workbookViewId="0">
      <pane xSplit="2" ySplit="11" topLeftCell="G75" activePane="bottomRight" state="frozen"/>
      <selection pane="topRight" activeCell="C1" sqref="C1"/>
      <selection pane="bottomLeft" activeCell="A12" sqref="A12"/>
      <selection pane="bottomRight" activeCell="H102" sqref="H102"/>
    </sheetView>
  </sheetViews>
  <sheetFormatPr baseColWidth="10" defaultRowHeight="11.25"/>
  <cols>
    <col min="1" max="1" width="12.28515625" style="2" customWidth="1"/>
    <col min="2" max="2" width="30.7109375" style="1" customWidth="1"/>
    <col min="3" max="23" width="15.7109375" style="1" customWidth="1"/>
    <col min="24" max="16384" width="11.42578125" style="1"/>
  </cols>
  <sheetData>
    <row r="1" spans="1:23" ht="18" customHeight="1">
      <c r="A1" s="3" t="s">
        <v>0</v>
      </c>
      <c r="B1" s="50" t="s">
        <v>253</v>
      </c>
      <c r="C1" s="51"/>
      <c r="D1" s="51"/>
    </row>
    <row r="2" spans="1:23" ht="24.95" customHeight="1">
      <c r="A2" s="4" t="s">
        <v>1</v>
      </c>
      <c r="B2" s="33" t="s">
        <v>2</v>
      </c>
      <c r="C2" s="34"/>
      <c r="D2" s="34"/>
    </row>
    <row r="3" spans="1:23" ht="15.75">
      <c r="B3" s="35" t="s">
        <v>3</v>
      </c>
      <c r="C3" s="36"/>
      <c r="D3" s="36"/>
      <c r="E3" s="7"/>
    </row>
    <row r="4" spans="1:23" ht="15">
      <c r="B4" s="37" t="s">
        <v>4</v>
      </c>
      <c r="C4" s="36"/>
      <c r="D4" s="36"/>
      <c r="E4" s="7"/>
    </row>
    <row r="5" spans="1:23">
      <c r="B5" s="6" t="s">
        <v>5</v>
      </c>
    </row>
    <row r="6" spans="1:23">
      <c r="B6" s="6" t="s">
        <v>6</v>
      </c>
    </row>
    <row r="8" spans="1:23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10" t="s">
        <v>28</v>
      </c>
      <c r="W8" s="11" t="s">
        <v>29</v>
      </c>
    </row>
    <row r="9" spans="1:23" ht="12" thickTop="1">
      <c r="A9" s="13" t="s">
        <v>30</v>
      </c>
    </row>
    <row r="11" spans="1:23">
      <c r="A11" s="12" t="s">
        <v>31</v>
      </c>
    </row>
    <row r="12" spans="1:23">
      <c r="A12" s="2" t="s">
        <v>32</v>
      </c>
      <c r="B12" s="1" t="s">
        <v>33</v>
      </c>
      <c r="C12" s="14">
        <v>880.02</v>
      </c>
      <c r="D12" s="14">
        <v>146.66999999999999</v>
      </c>
      <c r="E12" s="14">
        <v>0</v>
      </c>
      <c r="F12" s="14">
        <v>1026.69</v>
      </c>
      <c r="G12" s="14">
        <v>0</v>
      </c>
      <c r="H12" s="14">
        <v>0</v>
      </c>
      <c r="I12" s="15">
        <v>-18.41</v>
      </c>
      <c r="J12" s="14">
        <v>0</v>
      </c>
      <c r="K12" s="14">
        <v>192.07</v>
      </c>
      <c r="L12" s="14">
        <v>0</v>
      </c>
      <c r="M12" s="14">
        <v>0</v>
      </c>
      <c r="N12" s="14">
        <v>0</v>
      </c>
      <c r="O12" s="14">
        <v>0.03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173.69</v>
      </c>
      <c r="W12" s="14">
        <v>853</v>
      </c>
    </row>
    <row r="13" spans="1:23">
      <c r="A13" s="2" t="s">
        <v>34</v>
      </c>
      <c r="B13" s="1" t="s">
        <v>35</v>
      </c>
      <c r="C13" s="14">
        <v>999.66</v>
      </c>
      <c r="D13" s="14">
        <v>166.61</v>
      </c>
      <c r="E13" s="14">
        <v>1349.13</v>
      </c>
      <c r="F13" s="14">
        <v>2515.4</v>
      </c>
      <c r="G13" s="14">
        <v>0</v>
      </c>
      <c r="H13" s="14">
        <v>0</v>
      </c>
      <c r="I13" s="14">
        <v>0</v>
      </c>
      <c r="J13" s="14">
        <v>281.89999999999998</v>
      </c>
      <c r="K13" s="14">
        <v>71.930000000000007</v>
      </c>
      <c r="L13" s="14">
        <v>0</v>
      </c>
      <c r="M13" s="14">
        <v>0</v>
      </c>
      <c r="N13" s="14">
        <v>0</v>
      </c>
      <c r="O13" s="15">
        <v>-0.03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353.8</v>
      </c>
      <c r="W13" s="14">
        <v>2161.6</v>
      </c>
    </row>
    <row r="14" spans="1:23">
      <c r="A14" s="2" t="s">
        <v>36</v>
      </c>
      <c r="B14" s="1" t="s">
        <v>37</v>
      </c>
      <c r="C14" s="14">
        <v>4000.02</v>
      </c>
      <c r="D14" s="14">
        <v>666.67</v>
      </c>
      <c r="E14" s="14">
        <v>0</v>
      </c>
      <c r="F14" s="14">
        <v>4666.6899999999996</v>
      </c>
      <c r="G14" s="14">
        <v>0</v>
      </c>
      <c r="H14" s="14">
        <v>0</v>
      </c>
      <c r="I14" s="14">
        <v>0</v>
      </c>
      <c r="J14" s="14">
        <v>741.42</v>
      </c>
      <c r="K14" s="14">
        <v>360.26</v>
      </c>
      <c r="L14" s="14">
        <v>0</v>
      </c>
      <c r="M14" s="14">
        <v>0</v>
      </c>
      <c r="N14" s="14">
        <v>0</v>
      </c>
      <c r="O14" s="14">
        <v>0.01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327</v>
      </c>
      <c r="V14" s="14">
        <v>1428.69</v>
      </c>
      <c r="W14" s="14">
        <v>3238</v>
      </c>
    </row>
    <row r="15" spans="1:23">
      <c r="A15" s="2" t="s">
        <v>38</v>
      </c>
      <c r="B15" s="1" t="s">
        <v>39</v>
      </c>
      <c r="C15" s="14">
        <v>999.66</v>
      </c>
      <c r="D15" s="14">
        <v>166.61</v>
      </c>
      <c r="E15" s="14">
        <v>809.98</v>
      </c>
      <c r="F15" s="14">
        <v>1976.25</v>
      </c>
      <c r="G15" s="14">
        <v>0</v>
      </c>
      <c r="H15" s="14">
        <v>0</v>
      </c>
      <c r="I15" s="14">
        <v>0</v>
      </c>
      <c r="J15" s="14">
        <v>180.41</v>
      </c>
      <c r="K15" s="14">
        <v>55.96</v>
      </c>
      <c r="L15" s="14">
        <v>0</v>
      </c>
      <c r="M15" s="14">
        <v>0</v>
      </c>
      <c r="N15" s="14">
        <v>0</v>
      </c>
      <c r="O15" s="15">
        <v>-0.12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236.25</v>
      </c>
      <c r="W15" s="14">
        <v>1740</v>
      </c>
    </row>
    <row r="16" spans="1:23">
      <c r="A16" s="2" t="s">
        <v>40</v>
      </c>
      <c r="B16" s="1" t="s">
        <v>41</v>
      </c>
      <c r="C16" s="14">
        <v>880.02</v>
      </c>
      <c r="D16" s="14">
        <v>146.66999999999999</v>
      </c>
      <c r="E16" s="14">
        <v>0</v>
      </c>
      <c r="F16" s="14">
        <v>1026.69</v>
      </c>
      <c r="G16" s="14">
        <v>192</v>
      </c>
      <c r="H16" s="14">
        <v>0</v>
      </c>
      <c r="I16" s="15">
        <v>-18.41</v>
      </c>
      <c r="J16" s="14">
        <v>0</v>
      </c>
      <c r="K16" s="14">
        <v>25.48</v>
      </c>
      <c r="L16" s="14">
        <v>0</v>
      </c>
      <c r="M16" s="14">
        <v>0</v>
      </c>
      <c r="N16" s="14">
        <v>0</v>
      </c>
      <c r="O16" s="14">
        <v>0.02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199.09</v>
      </c>
      <c r="W16" s="14">
        <v>827.6</v>
      </c>
    </row>
    <row r="17" spans="1:23">
      <c r="A17" s="2" t="s">
        <v>42</v>
      </c>
      <c r="B17" s="1" t="s">
        <v>43</v>
      </c>
      <c r="C17" s="14">
        <v>1400.04</v>
      </c>
      <c r="D17" s="14">
        <v>233.34</v>
      </c>
      <c r="E17" s="14">
        <v>4350</v>
      </c>
      <c r="F17" s="14">
        <v>5983.38</v>
      </c>
      <c r="G17" s="14">
        <v>0</v>
      </c>
      <c r="H17" s="14">
        <v>1817</v>
      </c>
      <c r="I17" s="14">
        <v>0</v>
      </c>
      <c r="J17" s="14">
        <v>1048.5999999999999</v>
      </c>
      <c r="K17" s="14">
        <v>133.79</v>
      </c>
      <c r="L17" s="14">
        <v>0</v>
      </c>
      <c r="M17" s="14">
        <v>0</v>
      </c>
      <c r="N17" s="14">
        <v>0</v>
      </c>
      <c r="O17" s="15">
        <v>-0.01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2999.38</v>
      </c>
      <c r="W17" s="14">
        <v>2984</v>
      </c>
    </row>
    <row r="18" spans="1:23">
      <c r="A18" s="2" t="s">
        <v>44</v>
      </c>
      <c r="B18" s="1" t="s">
        <v>45</v>
      </c>
      <c r="C18" s="14">
        <v>4000.02</v>
      </c>
      <c r="D18" s="14">
        <v>666.67</v>
      </c>
      <c r="E18" s="14">
        <v>0</v>
      </c>
      <c r="F18" s="14">
        <v>4666.6899999999996</v>
      </c>
      <c r="G18" s="14">
        <v>0</v>
      </c>
      <c r="H18" s="14">
        <v>0</v>
      </c>
      <c r="I18" s="14">
        <v>0</v>
      </c>
      <c r="J18" s="14">
        <v>741.42</v>
      </c>
      <c r="K18" s="14">
        <v>360.26</v>
      </c>
      <c r="L18" s="14">
        <v>0</v>
      </c>
      <c r="M18" s="14">
        <v>0</v>
      </c>
      <c r="N18" s="14">
        <v>0</v>
      </c>
      <c r="O18" s="14">
        <v>0.02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413.79</v>
      </c>
      <c r="V18" s="14">
        <v>1515.49</v>
      </c>
      <c r="W18" s="14">
        <v>3151.2</v>
      </c>
    </row>
    <row r="19" spans="1:23">
      <c r="A19" s="2" t="s">
        <v>46</v>
      </c>
      <c r="B19" s="1" t="s">
        <v>47</v>
      </c>
      <c r="C19" s="14">
        <v>880.02</v>
      </c>
      <c r="D19" s="14">
        <v>146.66999999999999</v>
      </c>
      <c r="E19" s="14">
        <v>0</v>
      </c>
      <c r="F19" s="14">
        <v>1026.69</v>
      </c>
      <c r="G19" s="14">
        <v>0</v>
      </c>
      <c r="H19" s="14">
        <v>345.36</v>
      </c>
      <c r="I19" s="15">
        <v>-18.41</v>
      </c>
      <c r="J19" s="14">
        <v>0</v>
      </c>
      <c r="K19" s="14">
        <v>166.82</v>
      </c>
      <c r="L19" s="14">
        <v>0</v>
      </c>
      <c r="M19" s="14">
        <v>0</v>
      </c>
      <c r="N19" s="14">
        <v>0</v>
      </c>
      <c r="O19" s="14">
        <v>7.0000000000000007E-2</v>
      </c>
      <c r="P19" s="14">
        <v>54.05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547.89</v>
      </c>
      <c r="W19" s="14">
        <v>478.8</v>
      </c>
    </row>
    <row r="20" spans="1:23">
      <c r="A20" s="2" t="s">
        <v>48</v>
      </c>
      <c r="B20" s="1" t="s">
        <v>49</v>
      </c>
      <c r="C20" s="14">
        <v>880.02</v>
      </c>
      <c r="D20" s="14">
        <v>146.66999999999999</v>
      </c>
      <c r="E20" s="14">
        <v>0</v>
      </c>
      <c r="F20" s="14">
        <v>1026.69</v>
      </c>
      <c r="G20" s="14">
        <v>0</v>
      </c>
      <c r="H20" s="14">
        <v>437.38</v>
      </c>
      <c r="I20" s="15">
        <v>-18.41</v>
      </c>
      <c r="J20" s="14">
        <v>0</v>
      </c>
      <c r="K20" s="14">
        <v>162.94999999999999</v>
      </c>
      <c r="L20" s="14">
        <v>0</v>
      </c>
      <c r="M20" s="14">
        <v>0</v>
      </c>
      <c r="N20" s="14">
        <v>0</v>
      </c>
      <c r="O20" s="15">
        <v>-0.11</v>
      </c>
      <c r="P20" s="14">
        <v>66.88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648.69000000000005</v>
      </c>
      <c r="W20" s="14">
        <v>378</v>
      </c>
    </row>
    <row r="21" spans="1:23">
      <c r="A21" s="2" t="s">
        <v>50</v>
      </c>
      <c r="B21" s="1" t="s">
        <v>51</v>
      </c>
      <c r="C21" s="14">
        <v>4000.02</v>
      </c>
      <c r="D21" s="14">
        <v>666.67</v>
      </c>
      <c r="E21" s="14">
        <v>0</v>
      </c>
      <c r="F21" s="14">
        <v>4666.6899999999996</v>
      </c>
      <c r="G21" s="14">
        <v>0</v>
      </c>
      <c r="H21" s="14">
        <v>0</v>
      </c>
      <c r="I21" s="14">
        <v>0</v>
      </c>
      <c r="J21" s="14">
        <v>741.42</v>
      </c>
      <c r="K21" s="14">
        <v>360.26</v>
      </c>
      <c r="L21" s="14">
        <v>0</v>
      </c>
      <c r="M21" s="14">
        <v>0</v>
      </c>
      <c r="N21" s="14">
        <v>0</v>
      </c>
      <c r="O21" s="14">
        <v>0.02</v>
      </c>
      <c r="P21" s="14">
        <v>0</v>
      </c>
      <c r="Q21" s="14">
        <v>0</v>
      </c>
      <c r="R21" s="14">
        <v>0</v>
      </c>
      <c r="S21" s="14">
        <v>0</v>
      </c>
      <c r="T21" s="14">
        <v>1000</v>
      </c>
      <c r="U21" s="14">
        <v>413.79</v>
      </c>
      <c r="V21" s="14">
        <v>2515.4899999999998</v>
      </c>
      <c r="W21" s="14">
        <v>2151.1999999999998</v>
      </c>
    </row>
    <row r="22" spans="1:23">
      <c r="A22" s="2" t="s">
        <v>52</v>
      </c>
      <c r="B22" s="1" t="s">
        <v>53</v>
      </c>
      <c r="C22" s="14">
        <v>880.02</v>
      </c>
      <c r="D22" s="14">
        <v>146.66999999999999</v>
      </c>
      <c r="E22" s="14">
        <v>4381.5</v>
      </c>
      <c r="F22" s="14">
        <v>5408.19</v>
      </c>
      <c r="G22" s="14">
        <v>43.66</v>
      </c>
      <c r="H22" s="14">
        <v>0</v>
      </c>
      <c r="I22" s="14">
        <v>0</v>
      </c>
      <c r="J22" s="14">
        <v>913.31</v>
      </c>
      <c r="K22" s="14">
        <v>25.48</v>
      </c>
      <c r="L22" s="14">
        <v>0</v>
      </c>
      <c r="M22" s="14">
        <v>0</v>
      </c>
      <c r="N22" s="14">
        <v>0</v>
      </c>
      <c r="O22" s="14">
        <v>0.14000000000000001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982.59</v>
      </c>
      <c r="W22" s="14">
        <v>4425.6000000000004</v>
      </c>
    </row>
    <row r="23" spans="1:23">
      <c r="A23" s="2" t="s">
        <v>54</v>
      </c>
      <c r="B23" s="1" t="s">
        <v>55</v>
      </c>
      <c r="C23" s="14">
        <v>880.02</v>
      </c>
      <c r="D23" s="14">
        <v>146.66999999999999</v>
      </c>
      <c r="E23" s="14">
        <v>1771.61</v>
      </c>
      <c r="F23" s="14">
        <v>2798.3</v>
      </c>
      <c r="G23" s="14">
        <v>774.14</v>
      </c>
      <c r="H23" s="14">
        <v>0</v>
      </c>
      <c r="I23" s="14">
        <v>0</v>
      </c>
      <c r="J23" s="14">
        <v>342.33</v>
      </c>
      <c r="K23" s="14">
        <v>123.66</v>
      </c>
      <c r="L23" s="14">
        <v>0</v>
      </c>
      <c r="M23" s="14">
        <v>0</v>
      </c>
      <c r="N23" s="14">
        <v>0</v>
      </c>
      <c r="O23" s="14">
        <v>0.12</v>
      </c>
      <c r="P23" s="14">
        <v>54.05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1294.3</v>
      </c>
      <c r="W23" s="14">
        <v>1504</v>
      </c>
    </row>
    <row r="24" spans="1:23">
      <c r="A24" s="2" t="s">
        <v>56</v>
      </c>
      <c r="B24" s="1" t="s">
        <v>57</v>
      </c>
      <c r="C24" s="14">
        <v>880.02</v>
      </c>
      <c r="D24" s="14">
        <v>146.66999999999999</v>
      </c>
      <c r="E24" s="14">
        <v>0</v>
      </c>
      <c r="F24" s="14">
        <v>1026.69</v>
      </c>
      <c r="G24" s="14">
        <v>0</v>
      </c>
      <c r="H24" s="14">
        <v>0</v>
      </c>
      <c r="I24" s="15">
        <v>-18.41</v>
      </c>
      <c r="J24" s="14">
        <v>0</v>
      </c>
      <c r="K24" s="14">
        <v>92.01</v>
      </c>
      <c r="L24" s="14">
        <v>0</v>
      </c>
      <c r="M24" s="14">
        <v>0</v>
      </c>
      <c r="N24" s="14">
        <v>0</v>
      </c>
      <c r="O24" s="15">
        <v>-0.16</v>
      </c>
      <c r="P24" s="14">
        <v>47.05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120.49</v>
      </c>
      <c r="W24" s="14">
        <v>906.2</v>
      </c>
    </row>
    <row r="25" spans="1:23">
      <c r="A25" s="2" t="s">
        <v>58</v>
      </c>
      <c r="B25" s="1" t="s">
        <v>59</v>
      </c>
      <c r="C25" s="14">
        <v>1300.02</v>
      </c>
      <c r="D25" s="14">
        <v>216.67</v>
      </c>
      <c r="E25" s="14">
        <v>0</v>
      </c>
      <c r="F25" s="14">
        <v>1516.69</v>
      </c>
      <c r="G25" s="14">
        <v>0</v>
      </c>
      <c r="H25" s="14">
        <v>0</v>
      </c>
      <c r="I25" s="14">
        <v>0</v>
      </c>
      <c r="J25" s="14">
        <v>58.08</v>
      </c>
      <c r="K25" s="14">
        <v>44.54</v>
      </c>
      <c r="L25" s="14">
        <v>0</v>
      </c>
      <c r="M25" s="14">
        <v>0</v>
      </c>
      <c r="N25" s="14">
        <v>0</v>
      </c>
      <c r="O25" s="14">
        <v>0.05</v>
      </c>
      <c r="P25" s="14">
        <v>0</v>
      </c>
      <c r="Q25" s="14">
        <v>424.22</v>
      </c>
      <c r="R25" s="14">
        <v>0</v>
      </c>
      <c r="S25" s="14">
        <v>0</v>
      </c>
      <c r="T25" s="14">
        <v>300</v>
      </c>
      <c r="U25" s="14">
        <v>0</v>
      </c>
      <c r="V25" s="14">
        <v>826.89</v>
      </c>
      <c r="W25" s="14">
        <v>689.8</v>
      </c>
    </row>
    <row r="26" spans="1:23">
      <c r="A26" s="2" t="s">
        <v>60</v>
      </c>
      <c r="B26" s="1" t="s">
        <v>61</v>
      </c>
      <c r="C26" s="14">
        <v>1300.02</v>
      </c>
      <c r="D26" s="14">
        <v>216.67</v>
      </c>
      <c r="E26" s="14">
        <v>850</v>
      </c>
      <c r="F26" s="14">
        <v>2366.69</v>
      </c>
      <c r="G26" s="14">
        <v>0</v>
      </c>
      <c r="H26" s="14">
        <v>0</v>
      </c>
      <c r="I26" s="14">
        <v>0</v>
      </c>
      <c r="J26" s="14">
        <v>250.3</v>
      </c>
      <c r="K26" s="14">
        <v>40.22</v>
      </c>
      <c r="L26" s="14">
        <v>0</v>
      </c>
      <c r="M26" s="14">
        <v>0</v>
      </c>
      <c r="N26" s="14">
        <v>0</v>
      </c>
      <c r="O26" s="14">
        <v>0.17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290.69</v>
      </c>
      <c r="W26" s="14">
        <v>2076</v>
      </c>
    </row>
    <row r="27" spans="1:23">
      <c r="A27" s="2" t="s">
        <v>62</v>
      </c>
      <c r="B27" s="1" t="s">
        <v>63</v>
      </c>
      <c r="C27" s="14">
        <v>799.98</v>
      </c>
      <c r="D27" s="14">
        <v>133.33000000000001</v>
      </c>
      <c r="E27" s="14">
        <v>1950</v>
      </c>
      <c r="F27" s="14">
        <v>2883.31</v>
      </c>
      <c r="G27" s="14">
        <v>0</v>
      </c>
      <c r="H27" s="14">
        <v>0</v>
      </c>
      <c r="I27" s="14">
        <v>0</v>
      </c>
      <c r="J27" s="14">
        <v>360.49</v>
      </c>
      <c r="K27" s="14">
        <v>49.6</v>
      </c>
      <c r="L27" s="14">
        <v>0</v>
      </c>
      <c r="M27" s="14">
        <v>0</v>
      </c>
      <c r="N27" s="14">
        <v>0</v>
      </c>
      <c r="O27" s="14">
        <v>0.02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410.11</v>
      </c>
      <c r="W27" s="14">
        <v>2473.1999999999998</v>
      </c>
    </row>
    <row r="28" spans="1:23">
      <c r="A28" s="2" t="s">
        <v>64</v>
      </c>
      <c r="B28" s="1" t="s">
        <v>65</v>
      </c>
      <c r="C28" s="14">
        <v>999.66</v>
      </c>
      <c r="D28" s="14">
        <v>166.61</v>
      </c>
      <c r="E28" s="14">
        <v>1033.08</v>
      </c>
      <c r="F28" s="14">
        <v>2199.35</v>
      </c>
      <c r="G28" s="14">
        <v>660.45</v>
      </c>
      <c r="H28" s="14">
        <v>0</v>
      </c>
      <c r="I28" s="14">
        <v>0</v>
      </c>
      <c r="J28" s="14">
        <v>220.31</v>
      </c>
      <c r="K28" s="14">
        <v>52.77</v>
      </c>
      <c r="L28" s="14">
        <v>0</v>
      </c>
      <c r="M28" s="14">
        <v>0</v>
      </c>
      <c r="N28" s="14">
        <v>0</v>
      </c>
      <c r="O28" s="14">
        <v>0.02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933.55</v>
      </c>
      <c r="W28" s="14">
        <v>1265.8</v>
      </c>
    </row>
    <row r="29" spans="1:23">
      <c r="A29" s="2" t="s">
        <v>66</v>
      </c>
      <c r="B29" s="1" t="s">
        <v>67</v>
      </c>
      <c r="C29" s="14">
        <v>999.66</v>
      </c>
      <c r="D29" s="14">
        <v>166.61</v>
      </c>
      <c r="E29" s="14">
        <v>1269.43</v>
      </c>
      <c r="F29" s="14">
        <v>2435.6999999999998</v>
      </c>
      <c r="G29" s="14">
        <v>0</v>
      </c>
      <c r="H29" s="14">
        <v>0</v>
      </c>
      <c r="I29" s="14">
        <v>0</v>
      </c>
      <c r="J29" s="14">
        <v>264.88</v>
      </c>
      <c r="K29" s="14">
        <v>62.91</v>
      </c>
      <c r="L29" s="14">
        <v>0</v>
      </c>
      <c r="M29" s="14">
        <v>0</v>
      </c>
      <c r="N29" s="14">
        <v>0</v>
      </c>
      <c r="O29" s="15">
        <v>-0.09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327.7</v>
      </c>
      <c r="W29" s="14">
        <v>2108</v>
      </c>
    </row>
    <row r="30" spans="1:23">
      <c r="A30" s="2" t="s">
        <v>68</v>
      </c>
      <c r="B30" s="1" t="s">
        <v>69</v>
      </c>
      <c r="C30" s="14">
        <v>4000.02</v>
      </c>
      <c r="D30" s="14">
        <v>666.67</v>
      </c>
      <c r="E30" s="14">
        <v>1570.42</v>
      </c>
      <c r="F30" s="14">
        <v>6237.11</v>
      </c>
      <c r="G30" s="14">
        <v>0</v>
      </c>
      <c r="H30" s="14">
        <v>0</v>
      </c>
      <c r="I30" s="14">
        <v>0</v>
      </c>
      <c r="J30" s="14">
        <v>1108.27</v>
      </c>
      <c r="K30" s="14">
        <v>351.32</v>
      </c>
      <c r="L30" s="14">
        <v>0</v>
      </c>
      <c r="M30" s="14">
        <v>0</v>
      </c>
      <c r="N30" s="14">
        <v>0</v>
      </c>
      <c r="O30" s="14">
        <v>0.13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413.79</v>
      </c>
      <c r="V30" s="14">
        <v>1873.51</v>
      </c>
      <c r="W30" s="14">
        <v>4363.6000000000004</v>
      </c>
    </row>
    <row r="31" spans="1:23">
      <c r="A31" s="2" t="s">
        <v>70</v>
      </c>
      <c r="B31" s="1" t="s">
        <v>71</v>
      </c>
      <c r="C31" s="14">
        <v>880.02</v>
      </c>
      <c r="D31" s="14">
        <v>146.66999999999999</v>
      </c>
      <c r="E31" s="14">
        <v>0</v>
      </c>
      <c r="F31" s="14">
        <v>1026.69</v>
      </c>
      <c r="G31" s="14">
        <v>250</v>
      </c>
      <c r="H31" s="14">
        <v>0</v>
      </c>
      <c r="I31" s="15">
        <v>-18.41</v>
      </c>
      <c r="J31" s="14">
        <v>0</v>
      </c>
      <c r="K31" s="14">
        <v>25.48</v>
      </c>
      <c r="L31" s="14">
        <v>0</v>
      </c>
      <c r="M31" s="14">
        <v>0</v>
      </c>
      <c r="N31" s="14">
        <v>0</v>
      </c>
      <c r="O31" s="14">
        <v>0.02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257.08999999999997</v>
      </c>
      <c r="W31" s="14">
        <v>769.6</v>
      </c>
    </row>
    <row r="32" spans="1:23">
      <c r="A32" s="2" t="s">
        <v>72</v>
      </c>
      <c r="B32" s="1" t="s">
        <v>73</v>
      </c>
      <c r="C32" s="14">
        <v>880.02</v>
      </c>
      <c r="D32" s="14">
        <v>146.66999999999999</v>
      </c>
      <c r="E32" s="14">
        <v>9588.27</v>
      </c>
      <c r="F32" s="14">
        <v>10614.96</v>
      </c>
      <c r="G32" s="14">
        <v>0</v>
      </c>
      <c r="H32" s="14">
        <v>0</v>
      </c>
      <c r="I32" s="14">
        <v>0</v>
      </c>
      <c r="J32" s="14">
        <v>2337.33</v>
      </c>
      <c r="K32" s="14">
        <v>101.11</v>
      </c>
      <c r="L32" s="14">
        <v>0</v>
      </c>
      <c r="M32" s="14">
        <v>0</v>
      </c>
      <c r="N32" s="14">
        <v>0</v>
      </c>
      <c r="O32" s="14">
        <v>7.0000000000000007E-2</v>
      </c>
      <c r="P32" s="14">
        <v>33.049999999999997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2471.56</v>
      </c>
      <c r="W32" s="14">
        <v>8143.4</v>
      </c>
    </row>
    <row r="33" spans="1:23">
      <c r="A33" s="2" t="s">
        <v>74</v>
      </c>
      <c r="B33" s="1" t="s">
        <v>75</v>
      </c>
      <c r="C33" s="14">
        <v>880.02</v>
      </c>
      <c r="D33" s="14">
        <v>146.66999999999999</v>
      </c>
      <c r="E33" s="14">
        <v>0</v>
      </c>
      <c r="F33" s="14">
        <v>1026.69</v>
      </c>
      <c r="G33" s="14">
        <v>0</v>
      </c>
      <c r="H33" s="14">
        <v>0</v>
      </c>
      <c r="I33" s="15">
        <v>-18.41</v>
      </c>
      <c r="J33" s="14">
        <v>0</v>
      </c>
      <c r="K33" s="14">
        <v>25.48</v>
      </c>
      <c r="L33" s="14">
        <v>0</v>
      </c>
      <c r="M33" s="14">
        <v>0</v>
      </c>
      <c r="N33" s="14">
        <v>0</v>
      </c>
      <c r="O33" s="14">
        <v>0.17</v>
      </c>
      <c r="P33" s="14">
        <v>33.049999999999997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40.29</v>
      </c>
      <c r="W33" s="14">
        <v>986.4</v>
      </c>
    </row>
    <row r="34" spans="1:23">
      <c r="A34" s="2" t="s">
        <v>76</v>
      </c>
      <c r="B34" s="1" t="s">
        <v>77</v>
      </c>
      <c r="C34" s="14">
        <v>880.02</v>
      </c>
      <c r="D34" s="14">
        <v>146.66999999999999</v>
      </c>
      <c r="E34" s="14">
        <v>8448.67</v>
      </c>
      <c r="F34" s="14">
        <v>9475.36</v>
      </c>
      <c r="G34" s="14">
        <v>0</v>
      </c>
      <c r="H34" s="14">
        <v>0</v>
      </c>
      <c r="I34" s="14">
        <v>0</v>
      </c>
      <c r="J34" s="14">
        <v>1995.45</v>
      </c>
      <c r="K34" s="14">
        <v>73.31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2068.7600000000002</v>
      </c>
      <c r="W34" s="14">
        <v>7406.6</v>
      </c>
    </row>
    <row r="35" spans="1:23">
      <c r="A35" s="2" t="s">
        <v>78</v>
      </c>
      <c r="B35" s="1" t="s">
        <v>79</v>
      </c>
      <c r="C35" s="14">
        <v>1800</v>
      </c>
      <c r="D35" s="14">
        <v>300</v>
      </c>
      <c r="E35" s="14">
        <v>0</v>
      </c>
      <c r="F35" s="14">
        <v>2100</v>
      </c>
      <c r="G35" s="14">
        <v>0</v>
      </c>
      <c r="H35" s="14">
        <v>0</v>
      </c>
      <c r="I35" s="14">
        <v>0</v>
      </c>
      <c r="J35" s="14">
        <v>202.51</v>
      </c>
      <c r="K35" s="14">
        <v>58.06</v>
      </c>
      <c r="L35" s="14">
        <v>0</v>
      </c>
      <c r="M35" s="14">
        <v>0</v>
      </c>
      <c r="N35" s="14">
        <v>0</v>
      </c>
      <c r="O35" s="15">
        <v>-0.17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260.39999999999998</v>
      </c>
      <c r="W35" s="14">
        <v>1839.6</v>
      </c>
    </row>
    <row r="36" spans="1:23">
      <c r="A36" s="2" t="s">
        <v>80</v>
      </c>
      <c r="B36" s="1" t="s">
        <v>81</v>
      </c>
      <c r="C36" s="14">
        <v>880.02</v>
      </c>
      <c r="D36" s="14">
        <v>146.66999999999999</v>
      </c>
      <c r="E36" s="14">
        <v>0</v>
      </c>
      <c r="F36" s="14">
        <v>1026.69</v>
      </c>
      <c r="G36" s="14">
        <v>0</v>
      </c>
      <c r="H36" s="14">
        <v>0</v>
      </c>
      <c r="I36" s="15">
        <v>-18.41</v>
      </c>
      <c r="J36" s="14">
        <v>0</v>
      </c>
      <c r="K36" s="14">
        <v>128.83000000000001</v>
      </c>
      <c r="L36" s="14">
        <v>0</v>
      </c>
      <c r="M36" s="14">
        <v>0</v>
      </c>
      <c r="N36" s="14">
        <v>0</v>
      </c>
      <c r="O36" s="14">
        <v>0.02</v>
      </c>
      <c r="P36" s="14">
        <v>33.049999999999997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143.49</v>
      </c>
      <c r="W36" s="14">
        <v>883.2</v>
      </c>
    </row>
    <row r="37" spans="1:23">
      <c r="A37" s="2" t="s">
        <v>82</v>
      </c>
      <c r="B37" s="1" t="s">
        <v>83</v>
      </c>
      <c r="C37" s="14">
        <v>649.98</v>
      </c>
      <c r="D37" s="14">
        <v>216.66</v>
      </c>
      <c r="E37" s="14">
        <v>0</v>
      </c>
      <c r="F37" s="14">
        <v>866.64</v>
      </c>
      <c r="G37" s="14">
        <v>0</v>
      </c>
      <c r="H37" s="14">
        <v>0</v>
      </c>
      <c r="I37" s="15">
        <v>-37.72</v>
      </c>
      <c r="J37" s="14">
        <v>0</v>
      </c>
      <c r="K37" s="14">
        <v>21.51</v>
      </c>
      <c r="L37" s="14">
        <v>0</v>
      </c>
      <c r="M37" s="14">
        <v>0</v>
      </c>
      <c r="N37" s="14">
        <v>0</v>
      </c>
      <c r="O37" s="14">
        <v>0.05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-16.16</v>
      </c>
      <c r="W37" s="14">
        <v>882.8</v>
      </c>
    </row>
    <row r="38" spans="1:23">
      <c r="A38" s="2" t="s">
        <v>84</v>
      </c>
      <c r="B38" s="1" t="s">
        <v>85</v>
      </c>
      <c r="C38" s="14">
        <v>733.35</v>
      </c>
      <c r="D38" s="14">
        <v>122.22</v>
      </c>
      <c r="E38" s="14">
        <v>0</v>
      </c>
      <c r="F38" s="14">
        <v>855.57</v>
      </c>
      <c r="G38" s="14">
        <v>0</v>
      </c>
      <c r="H38" s="14">
        <v>0</v>
      </c>
      <c r="I38" s="15">
        <v>-38.43</v>
      </c>
      <c r="J38" s="14">
        <v>0</v>
      </c>
      <c r="K38" s="14">
        <v>113.51</v>
      </c>
      <c r="L38" s="14">
        <v>0</v>
      </c>
      <c r="M38" s="14">
        <v>0</v>
      </c>
      <c r="N38" s="14">
        <v>0</v>
      </c>
      <c r="O38" s="14">
        <v>0.04</v>
      </c>
      <c r="P38" s="14">
        <v>33.049999999999997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108.17</v>
      </c>
      <c r="W38" s="14">
        <v>747.4</v>
      </c>
    </row>
    <row r="39" spans="1:23">
      <c r="A39" s="2" t="s">
        <v>86</v>
      </c>
      <c r="B39" s="1" t="s">
        <v>87</v>
      </c>
      <c r="C39" s="14">
        <v>880.02</v>
      </c>
      <c r="D39" s="14">
        <v>146.66999999999999</v>
      </c>
      <c r="E39" s="14">
        <v>61.5</v>
      </c>
      <c r="F39" s="14">
        <v>1088.19</v>
      </c>
      <c r="G39" s="14">
        <v>0</v>
      </c>
      <c r="H39" s="14">
        <v>0</v>
      </c>
      <c r="I39" s="15">
        <v>-4.96</v>
      </c>
      <c r="J39" s="14">
        <v>0</v>
      </c>
      <c r="K39" s="14">
        <v>141.38</v>
      </c>
      <c r="L39" s="14">
        <v>0</v>
      </c>
      <c r="M39" s="14">
        <v>0</v>
      </c>
      <c r="N39" s="14">
        <v>0</v>
      </c>
      <c r="O39" s="14">
        <v>0.12</v>
      </c>
      <c r="P39" s="14">
        <v>33.049999999999997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169.59</v>
      </c>
      <c r="W39" s="14">
        <v>918.6</v>
      </c>
    </row>
    <row r="40" spans="1:23">
      <c r="A40" s="2" t="s">
        <v>88</v>
      </c>
      <c r="B40" s="1" t="s">
        <v>89</v>
      </c>
      <c r="C40" s="14">
        <v>1399.98</v>
      </c>
      <c r="D40" s="14">
        <v>233.33</v>
      </c>
      <c r="E40" s="14">
        <v>5380</v>
      </c>
      <c r="F40" s="14">
        <v>7013.31</v>
      </c>
      <c r="G40" s="14">
        <v>0</v>
      </c>
      <c r="H40" s="14">
        <v>0</v>
      </c>
      <c r="I40" s="14">
        <v>0</v>
      </c>
      <c r="J40" s="14">
        <v>1290.8399999999999</v>
      </c>
      <c r="K40" s="14">
        <v>165.27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1456.11</v>
      </c>
      <c r="W40" s="14">
        <v>5557.2</v>
      </c>
    </row>
    <row r="41" spans="1:23">
      <c r="A41" s="2" t="s">
        <v>90</v>
      </c>
      <c r="B41" s="1" t="s">
        <v>91</v>
      </c>
      <c r="C41" s="14">
        <v>880.02</v>
      </c>
      <c r="D41" s="14">
        <v>146.66999999999999</v>
      </c>
      <c r="E41" s="14">
        <v>0</v>
      </c>
      <c r="F41" s="14">
        <v>1026.69</v>
      </c>
      <c r="G41" s="14">
        <v>672</v>
      </c>
      <c r="H41" s="14">
        <v>0</v>
      </c>
      <c r="I41" s="15">
        <v>-18.41</v>
      </c>
      <c r="J41" s="14">
        <v>0</v>
      </c>
      <c r="K41" s="14">
        <v>105.09</v>
      </c>
      <c r="L41" s="14">
        <v>0</v>
      </c>
      <c r="M41" s="14">
        <v>0</v>
      </c>
      <c r="N41" s="14">
        <v>0</v>
      </c>
      <c r="O41" s="15">
        <v>-0.04</v>
      </c>
      <c r="P41" s="14">
        <v>33.049999999999997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791.69</v>
      </c>
      <c r="W41" s="14">
        <v>235</v>
      </c>
    </row>
    <row r="42" spans="1:23">
      <c r="A42" s="2" t="s">
        <v>92</v>
      </c>
      <c r="B42" s="1" t="s">
        <v>93</v>
      </c>
      <c r="C42" s="14">
        <v>880.02</v>
      </c>
      <c r="D42" s="14">
        <v>146.66999999999999</v>
      </c>
      <c r="E42" s="14">
        <v>0</v>
      </c>
      <c r="F42" s="14">
        <v>1026.69</v>
      </c>
      <c r="G42" s="14">
        <v>0</v>
      </c>
      <c r="H42" s="14">
        <v>0</v>
      </c>
      <c r="I42" s="15">
        <v>-18.41</v>
      </c>
      <c r="J42" s="14">
        <v>0</v>
      </c>
      <c r="K42" s="14">
        <v>87.03</v>
      </c>
      <c r="L42" s="14">
        <v>0</v>
      </c>
      <c r="M42" s="14">
        <v>0</v>
      </c>
      <c r="N42" s="14">
        <v>0</v>
      </c>
      <c r="O42" s="15">
        <v>-0.18</v>
      </c>
      <c r="P42" s="14">
        <v>54.05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122.49</v>
      </c>
      <c r="W42" s="14">
        <v>904.2</v>
      </c>
    </row>
    <row r="43" spans="1:23">
      <c r="A43" s="2" t="s">
        <v>94</v>
      </c>
      <c r="B43" s="1" t="s">
        <v>95</v>
      </c>
      <c r="C43" s="14">
        <v>880.02</v>
      </c>
      <c r="D43" s="14">
        <v>146.66999999999999</v>
      </c>
      <c r="E43" s="14">
        <v>0</v>
      </c>
      <c r="F43" s="14">
        <v>1026.69</v>
      </c>
      <c r="G43" s="14">
        <v>0</v>
      </c>
      <c r="H43" s="14">
        <v>0</v>
      </c>
      <c r="I43" s="15">
        <v>-18.41</v>
      </c>
      <c r="J43" s="14">
        <v>0</v>
      </c>
      <c r="K43" s="14">
        <v>97.99</v>
      </c>
      <c r="L43" s="14">
        <v>0</v>
      </c>
      <c r="M43" s="14">
        <v>0</v>
      </c>
      <c r="N43" s="14">
        <v>0</v>
      </c>
      <c r="O43" s="14">
        <v>0.06</v>
      </c>
      <c r="P43" s="14">
        <v>33.049999999999997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112.69</v>
      </c>
      <c r="W43" s="14">
        <v>914</v>
      </c>
    </row>
    <row r="44" spans="1:23">
      <c r="A44" s="2" t="s">
        <v>96</v>
      </c>
      <c r="B44" s="1" t="s">
        <v>97</v>
      </c>
      <c r="C44" s="14">
        <v>880.02</v>
      </c>
      <c r="D44" s="14">
        <v>146.66999999999999</v>
      </c>
      <c r="E44" s="14">
        <v>0</v>
      </c>
      <c r="F44" s="14">
        <v>1026.69</v>
      </c>
      <c r="G44" s="14">
        <v>0</v>
      </c>
      <c r="H44" s="14">
        <v>0</v>
      </c>
      <c r="I44" s="15">
        <v>-18.41</v>
      </c>
      <c r="J44" s="14">
        <v>0</v>
      </c>
      <c r="K44" s="14">
        <v>175.03</v>
      </c>
      <c r="L44" s="14">
        <v>0</v>
      </c>
      <c r="M44" s="14">
        <v>0</v>
      </c>
      <c r="N44" s="14">
        <v>0</v>
      </c>
      <c r="O44" s="14">
        <v>7.0000000000000007E-2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156.69</v>
      </c>
      <c r="W44" s="14">
        <v>870</v>
      </c>
    </row>
    <row r="45" spans="1:23">
      <c r="A45" s="2" t="s">
        <v>98</v>
      </c>
      <c r="B45" s="1" t="s">
        <v>99</v>
      </c>
      <c r="C45" s="14">
        <v>880.02</v>
      </c>
      <c r="D45" s="14">
        <v>146.66999999999999</v>
      </c>
      <c r="E45" s="14">
        <v>0</v>
      </c>
      <c r="F45" s="14">
        <v>1026.69</v>
      </c>
      <c r="G45" s="14">
        <v>0</v>
      </c>
      <c r="H45" s="14">
        <v>0</v>
      </c>
      <c r="I45" s="15">
        <v>-18.41</v>
      </c>
      <c r="J45" s="14">
        <v>0</v>
      </c>
      <c r="K45" s="14">
        <v>123.26</v>
      </c>
      <c r="L45" s="14">
        <v>0</v>
      </c>
      <c r="M45" s="14">
        <v>0</v>
      </c>
      <c r="N45" s="14">
        <v>0</v>
      </c>
      <c r="O45" s="15">
        <v>-0.01</v>
      </c>
      <c r="P45" s="14">
        <v>33.049999999999997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137.88999999999999</v>
      </c>
      <c r="W45" s="14">
        <v>888.8</v>
      </c>
    </row>
    <row r="46" spans="1:23">
      <c r="A46" s="2" t="s">
        <v>100</v>
      </c>
      <c r="B46" s="1" t="s">
        <v>101</v>
      </c>
      <c r="C46" s="14">
        <v>146.66999999999999</v>
      </c>
      <c r="D46" s="14">
        <v>146.66999999999999</v>
      </c>
      <c r="E46" s="14">
        <v>0</v>
      </c>
      <c r="F46" s="14">
        <v>293.33999999999997</v>
      </c>
      <c r="G46" s="14">
        <v>0</v>
      </c>
      <c r="H46" s="14">
        <v>0</v>
      </c>
      <c r="I46" s="15">
        <v>-80.069999999999993</v>
      </c>
      <c r="J46" s="14">
        <v>0</v>
      </c>
      <c r="K46" s="14">
        <v>7.29</v>
      </c>
      <c r="L46" s="14">
        <v>0</v>
      </c>
      <c r="M46" s="14">
        <v>0</v>
      </c>
      <c r="N46" s="14">
        <v>0</v>
      </c>
      <c r="O46" s="15">
        <v>-0.08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-72.86</v>
      </c>
      <c r="W46" s="14">
        <v>366.2</v>
      </c>
    </row>
    <row r="47" spans="1:23">
      <c r="A47" s="2" t="s">
        <v>102</v>
      </c>
      <c r="B47" s="1" t="s">
        <v>103</v>
      </c>
      <c r="C47" s="14">
        <v>880.02</v>
      </c>
      <c r="D47" s="14">
        <v>146.66999999999999</v>
      </c>
      <c r="E47" s="14">
        <v>6577.66</v>
      </c>
      <c r="F47" s="14">
        <v>7604.35</v>
      </c>
      <c r="G47" s="14">
        <v>0</v>
      </c>
      <c r="H47" s="14">
        <v>0</v>
      </c>
      <c r="I47" s="14">
        <v>0</v>
      </c>
      <c r="J47" s="14">
        <v>1434.14</v>
      </c>
      <c r="K47" s="14">
        <v>360.26</v>
      </c>
      <c r="L47" s="14">
        <v>0</v>
      </c>
      <c r="M47" s="14">
        <v>0</v>
      </c>
      <c r="N47" s="14">
        <v>0</v>
      </c>
      <c r="O47" s="14">
        <v>0.1</v>
      </c>
      <c r="P47" s="14">
        <v>33.049999999999997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1827.55</v>
      </c>
      <c r="W47" s="14">
        <v>5776.8</v>
      </c>
    </row>
    <row r="48" spans="1:23">
      <c r="A48" s="2" t="s">
        <v>104</v>
      </c>
      <c r="B48" s="1" t="s">
        <v>105</v>
      </c>
      <c r="C48" s="14">
        <v>880.02</v>
      </c>
      <c r="D48" s="14">
        <v>146.66999999999999</v>
      </c>
      <c r="E48" s="14">
        <v>0</v>
      </c>
      <c r="F48" s="14">
        <v>1026.69</v>
      </c>
      <c r="G48" s="14">
        <v>0</v>
      </c>
      <c r="H48" s="14">
        <v>500</v>
      </c>
      <c r="I48" s="15">
        <v>-18.41</v>
      </c>
      <c r="J48" s="14">
        <v>0</v>
      </c>
      <c r="K48" s="14">
        <v>195.06</v>
      </c>
      <c r="L48" s="14">
        <v>0</v>
      </c>
      <c r="M48" s="14">
        <v>0</v>
      </c>
      <c r="N48" s="14">
        <v>0</v>
      </c>
      <c r="O48" s="15">
        <v>-0.01</v>
      </c>
      <c r="P48" s="14">
        <v>33.049999999999997</v>
      </c>
      <c r="Q48" s="14">
        <v>0</v>
      </c>
      <c r="R48" s="14">
        <v>0</v>
      </c>
      <c r="S48" s="14">
        <v>0</v>
      </c>
      <c r="T48" s="14">
        <v>0</v>
      </c>
      <c r="U48" s="14">
        <v>100</v>
      </c>
      <c r="V48" s="14">
        <v>809.69</v>
      </c>
      <c r="W48" s="14">
        <v>217</v>
      </c>
    </row>
    <row r="49" spans="1:23">
      <c r="A49" s="2" t="s">
        <v>106</v>
      </c>
      <c r="B49" s="1" t="s">
        <v>107</v>
      </c>
      <c r="C49" s="14">
        <v>733.35</v>
      </c>
      <c r="D49" s="14">
        <v>122.22</v>
      </c>
      <c r="E49" s="14">
        <v>0</v>
      </c>
      <c r="F49" s="14">
        <v>855.57</v>
      </c>
      <c r="G49" s="14">
        <v>0</v>
      </c>
      <c r="H49" s="14">
        <v>0</v>
      </c>
      <c r="I49" s="15">
        <v>-38.43</v>
      </c>
      <c r="J49" s="14">
        <v>0</v>
      </c>
      <c r="K49" s="14">
        <v>161.21</v>
      </c>
      <c r="L49" s="14">
        <v>0</v>
      </c>
      <c r="M49" s="14">
        <v>257.3</v>
      </c>
      <c r="N49" s="14">
        <v>0</v>
      </c>
      <c r="O49" s="14">
        <v>0.05</v>
      </c>
      <c r="P49" s="14">
        <v>26.44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406.57</v>
      </c>
      <c r="W49" s="14">
        <v>449</v>
      </c>
    </row>
    <row r="50" spans="1:23">
      <c r="A50" s="2" t="s">
        <v>108</v>
      </c>
      <c r="B50" s="1" t="s">
        <v>109</v>
      </c>
      <c r="C50" s="14">
        <v>880.02</v>
      </c>
      <c r="D50" s="14">
        <v>146.66999999999999</v>
      </c>
      <c r="E50" s="14">
        <v>443.1</v>
      </c>
      <c r="F50" s="14">
        <v>1469.79</v>
      </c>
      <c r="G50" s="14">
        <v>0</v>
      </c>
      <c r="H50" s="14">
        <v>0</v>
      </c>
      <c r="I50" s="14">
        <v>0</v>
      </c>
      <c r="J50" s="14">
        <v>52.98</v>
      </c>
      <c r="K50" s="14">
        <v>154.04</v>
      </c>
      <c r="L50" s="14">
        <v>0</v>
      </c>
      <c r="M50" s="14">
        <v>0</v>
      </c>
      <c r="N50" s="14">
        <v>0</v>
      </c>
      <c r="O50" s="15">
        <v>-0.08</v>
      </c>
      <c r="P50" s="14">
        <v>33.049999999999997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239.99</v>
      </c>
      <c r="W50" s="14">
        <v>1229.8</v>
      </c>
    </row>
    <row r="51" spans="1:23">
      <c r="A51" s="2" t="s">
        <v>110</v>
      </c>
      <c r="B51" s="1" t="s">
        <v>111</v>
      </c>
      <c r="C51" s="14">
        <v>880.02</v>
      </c>
      <c r="D51" s="14">
        <v>146.66999999999999</v>
      </c>
      <c r="E51" s="14">
        <v>3527.15</v>
      </c>
      <c r="F51" s="14">
        <v>4553.84</v>
      </c>
      <c r="G51" s="14">
        <v>0</v>
      </c>
      <c r="H51" s="14">
        <v>0</v>
      </c>
      <c r="I51" s="14">
        <v>0</v>
      </c>
      <c r="J51" s="14">
        <v>717.31</v>
      </c>
      <c r="K51" s="14">
        <v>86.23</v>
      </c>
      <c r="L51" s="14">
        <v>0</v>
      </c>
      <c r="M51" s="14">
        <v>0</v>
      </c>
      <c r="N51" s="14">
        <v>0</v>
      </c>
      <c r="O51" s="15">
        <v>-0.1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803.44</v>
      </c>
      <c r="W51" s="14">
        <v>3750.4</v>
      </c>
    </row>
    <row r="52" spans="1:23">
      <c r="A52" s="2" t="s">
        <v>112</v>
      </c>
      <c r="B52" s="1" t="s">
        <v>113</v>
      </c>
      <c r="C52" s="14">
        <v>880.02</v>
      </c>
      <c r="D52" s="14">
        <v>146.66999999999999</v>
      </c>
      <c r="E52" s="14">
        <v>5425.29</v>
      </c>
      <c r="F52" s="14">
        <v>6451.98</v>
      </c>
      <c r="G52" s="14">
        <v>0</v>
      </c>
      <c r="H52" s="14">
        <v>0</v>
      </c>
      <c r="I52" s="14">
        <v>0</v>
      </c>
      <c r="J52" s="14">
        <v>1158.81</v>
      </c>
      <c r="K52" s="14">
        <v>50.18</v>
      </c>
      <c r="L52" s="14">
        <v>0</v>
      </c>
      <c r="M52" s="14">
        <v>0</v>
      </c>
      <c r="N52" s="14">
        <v>0</v>
      </c>
      <c r="O52" s="15">
        <v>-0.01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1208.98</v>
      </c>
      <c r="W52" s="14">
        <v>5243</v>
      </c>
    </row>
    <row r="53" spans="1:23">
      <c r="A53" s="2" t="s">
        <v>114</v>
      </c>
      <c r="B53" s="1" t="s">
        <v>115</v>
      </c>
      <c r="C53" s="14">
        <v>1300.02</v>
      </c>
      <c r="D53" s="14">
        <v>216.67</v>
      </c>
      <c r="E53" s="14">
        <v>0</v>
      </c>
      <c r="F53" s="14">
        <v>1516.69</v>
      </c>
      <c r="G53" s="14">
        <v>0</v>
      </c>
      <c r="H53" s="14">
        <v>0</v>
      </c>
      <c r="I53" s="14">
        <v>0</v>
      </c>
      <c r="J53" s="14">
        <v>58.08</v>
      </c>
      <c r="K53" s="14">
        <v>40.33</v>
      </c>
      <c r="L53" s="14">
        <v>0</v>
      </c>
      <c r="M53" s="14">
        <v>0</v>
      </c>
      <c r="N53" s="14">
        <v>0</v>
      </c>
      <c r="O53" s="15">
        <v>-0.12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98.29</v>
      </c>
      <c r="W53" s="14">
        <v>1418.4</v>
      </c>
    </row>
    <row r="54" spans="1:23">
      <c r="A54" s="2" t="s">
        <v>116</v>
      </c>
      <c r="B54" s="1" t="s">
        <v>117</v>
      </c>
      <c r="C54" s="14">
        <v>880.02</v>
      </c>
      <c r="D54" s="14">
        <v>146.66999999999999</v>
      </c>
      <c r="E54" s="14">
        <v>0</v>
      </c>
      <c r="F54" s="14">
        <v>1026.69</v>
      </c>
      <c r="G54" s="14">
        <v>0</v>
      </c>
      <c r="H54" s="14">
        <v>0</v>
      </c>
      <c r="I54" s="15">
        <v>-18.41</v>
      </c>
      <c r="J54" s="14">
        <v>0</v>
      </c>
      <c r="K54" s="14">
        <v>75.88</v>
      </c>
      <c r="L54" s="14">
        <v>0</v>
      </c>
      <c r="M54" s="14">
        <v>0</v>
      </c>
      <c r="N54" s="14">
        <v>0</v>
      </c>
      <c r="O54" s="15">
        <v>-0.03</v>
      </c>
      <c r="P54" s="14">
        <v>33.049999999999997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90.49</v>
      </c>
      <c r="W54" s="14">
        <v>936.2</v>
      </c>
    </row>
    <row r="55" spans="1:23">
      <c r="A55" s="2" t="s">
        <v>118</v>
      </c>
      <c r="B55" s="1" t="s">
        <v>119</v>
      </c>
      <c r="C55" s="14">
        <v>999.66</v>
      </c>
      <c r="D55" s="14">
        <v>166.61</v>
      </c>
      <c r="E55" s="14">
        <v>1934.85</v>
      </c>
      <c r="F55" s="14">
        <v>3101.12</v>
      </c>
      <c r="G55" s="14">
        <v>0</v>
      </c>
      <c r="H55" s="14">
        <v>0</v>
      </c>
      <c r="I55" s="14">
        <v>0</v>
      </c>
      <c r="J55" s="14">
        <v>407.01</v>
      </c>
      <c r="K55" s="14">
        <v>86.8</v>
      </c>
      <c r="L55" s="14">
        <v>0</v>
      </c>
      <c r="M55" s="14">
        <v>0</v>
      </c>
      <c r="N55" s="14">
        <v>0</v>
      </c>
      <c r="O55" s="15">
        <v>-0.09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493.72</v>
      </c>
      <c r="W55" s="14">
        <v>2607.4</v>
      </c>
    </row>
    <row r="56" spans="1:23">
      <c r="A56" s="2" t="s">
        <v>120</v>
      </c>
      <c r="B56" s="1" t="s">
        <v>121</v>
      </c>
      <c r="C56" s="14">
        <v>879.42</v>
      </c>
      <c r="D56" s="14">
        <v>146.57</v>
      </c>
      <c r="E56" s="14">
        <v>0</v>
      </c>
      <c r="F56" s="14">
        <v>1025.99</v>
      </c>
      <c r="G56" s="14">
        <v>0</v>
      </c>
      <c r="H56" s="14">
        <v>0</v>
      </c>
      <c r="I56" s="15">
        <v>-18.489999999999998</v>
      </c>
      <c r="J56" s="14">
        <v>0</v>
      </c>
      <c r="K56" s="14">
        <v>154.31</v>
      </c>
      <c r="L56" s="14">
        <v>0</v>
      </c>
      <c r="M56" s="14">
        <v>0</v>
      </c>
      <c r="N56" s="14">
        <v>0</v>
      </c>
      <c r="O56" s="15">
        <v>-0.03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135.79</v>
      </c>
      <c r="W56" s="14">
        <v>890.2</v>
      </c>
    </row>
    <row r="57" spans="1:23">
      <c r="A57" s="2" t="s">
        <v>122</v>
      </c>
      <c r="B57" s="1" t="s">
        <v>123</v>
      </c>
      <c r="C57" s="14">
        <v>880.02</v>
      </c>
      <c r="D57" s="14">
        <v>146.66999999999999</v>
      </c>
      <c r="E57" s="14">
        <v>13626.25</v>
      </c>
      <c r="F57" s="14">
        <v>14652.94</v>
      </c>
      <c r="G57" s="14">
        <v>0</v>
      </c>
      <c r="H57" s="14">
        <v>0</v>
      </c>
      <c r="I57" s="14">
        <v>0</v>
      </c>
      <c r="J57" s="14">
        <v>3553.95</v>
      </c>
      <c r="K57" s="14">
        <v>133.34</v>
      </c>
      <c r="L57" s="14">
        <v>0</v>
      </c>
      <c r="M57" s="14">
        <v>0</v>
      </c>
      <c r="N57" s="14">
        <v>0</v>
      </c>
      <c r="O57" s="14">
        <v>0.05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3687.34</v>
      </c>
      <c r="W57" s="14">
        <v>10965.6</v>
      </c>
    </row>
    <row r="58" spans="1:23">
      <c r="A58" s="2" t="s">
        <v>124</v>
      </c>
      <c r="B58" s="1" t="s">
        <v>125</v>
      </c>
      <c r="C58" s="14">
        <v>733.35</v>
      </c>
      <c r="D58" s="14">
        <v>122.22</v>
      </c>
      <c r="E58" s="14">
        <v>0</v>
      </c>
      <c r="F58" s="14">
        <v>855.57</v>
      </c>
      <c r="G58" s="14">
        <v>0</v>
      </c>
      <c r="H58" s="14">
        <v>0</v>
      </c>
      <c r="I58" s="15">
        <v>-38.43</v>
      </c>
      <c r="J58" s="14">
        <v>0</v>
      </c>
      <c r="K58" s="14">
        <v>83.95</v>
      </c>
      <c r="L58" s="14">
        <v>0</v>
      </c>
      <c r="M58" s="14">
        <v>0</v>
      </c>
      <c r="N58" s="14">
        <v>0</v>
      </c>
      <c r="O58" s="14">
        <v>0</v>
      </c>
      <c r="P58" s="14">
        <v>33.049999999999997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78.569999999999993</v>
      </c>
      <c r="W58" s="14">
        <v>777</v>
      </c>
    </row>
    <row r="59" spans="1:23">
      <c r="A59" s="2" t="s">
        <v>126</v>
      </c>
      <c r="B59" s="1" t="s">
        <v>127</v>
      </c>
      <c r="C59" s="14">
        <v>880.02</v>
      </c>
      <c r="D59" s="14">
        <v>146.66999999999999</v>
      </c>
      <c r="E59" s="14">
        <v>464.54</v>
      </c>
      <c r="F59" s="14">
        <v>1491.23</v>
      </c>
      <c r="G59" s="14">
        <v>300</v>
      </c>
      <c r="H59" s="14">
        <v>0</v>
      </c>
      <c r="I59" s="14">
        <v>0</v>
      </c>
      <c r="J59" s="14">
        <v>55.31</v>
      </c>
      <c r="K59" s="14">
        <v>25.48</v>
      </c>
      <c r="L59" s="14">
        <v>0</v>
      </c>
      <c r="M59" s="14">
        <v>0</v>
      </c>
      <c r="N59" s="14">
        <v>0</v>
      </c>
      <c r="O59" s="15">
        <v>-0.01</v>
      </c>
      <c r="P59" s="14">
        <v>54.05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434.83</v>
      </c>
      <c r="W59" s="14">
        <v>1056.4000000000001</v>
      </c>
    </row>
    <row r="60" spans="1:23">
      <c r="A60" s="2" t="s">
        <v>128</v>
      </c>
      <c r="B60" s="1" t="s">
        <v>129</v>
      </c>
      <c r="C60" s="14">
        <v>1299.78</v>
      </c>
      <c r="D60" s="14">
        <v>216.63</v>
      </c>
      <c r="E60" s="14">
        <v>0</v>
      </c>
      <c r="F60" s="14">
        <v>1516.41</v>
      </c>
      <c r="G60" s="14">
        <v>0</v>
      </c>
      <c r="H60" s="14">
        <v>0</v>
      </c>
      <c r="I60" s="14">
        <v>0</v>
      </c>
      <c r="J60" s="14">
        <v>58.05</v>
      </c>
      <c r="K60" s="14">
        <v>44.4</v>
      </c>
      <c r="L60" s="14">
        <v>0</v>
      </c>
      <c r="M60" s="14">
        <v>0</v>
      </c>
      <c r="N60" s="14">
        <v>0</v>
      </c>
      <c r="O60" s="14">
        <v>0.16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102.61</v>
      </c>
      <c r="W60" s="14">
        <v>1413.8</v>
      </c>
    </row>
    <row r="61" spans="1:23">
      <c r="A61" s="2" t="s">
        <v>130</v>
      </c>
      <c r="B61" s="1" t="s">
        <v>131</v>
      </c>
      <c r="C61" s="14">
        <v>999.66</v>
      </c>
      <c r="D61" s="14">
        <v>166.61</v>
      </c>
      <c r="E61" s="14">
        <v>1212.56</v>
      </c>
      <c r="F61" s="14">
        <v>2378.83</v>
      </c>
      <c r="G61" s="14">
        <v>0</v>
      </c>
      <c r="H61" s="14">
        <v>0</v>
      </c>
      <c r="I61" s="14">
        <v>0</v>
      </c>
      <c r="J61" s="14">
        <v>252.73</v>
      </c>
      <c r="K61" s="14">
        <v>58.95</v>
      </c>
      <c r="L61" s="14">
        <v>0</v>
      </c>
      <c r="M61" s="14">
        <v>0</v>
      </c>
      <c r="N61" s="14">
        <v>0</v>
      </c>
      <c r="O61" s="15">
        <v>-0.05</v>
      </c>
      <c r="P61" s="14">
        <v>0</v>
      </c>
      <c r="Q61" s="14">
        <v>0</v>
      </c>
      <c r="R61" s="14">
        <v>300</v>
      </c>
      <c r="S61" s="14">
        <v>0</v>
      </c>
      <c r="T61" s="14">
        <v>0</v>
      </c>
      <c r="U61" s="14">
        <v>0</v>
      </c>
      <c r="V61" s="14">
        <v>611.63</v>
      </c>
      <c r="W61" s="14">
        <v>1767.2</v>
      </c>
    </row>
    <row r="62" spans="1:23">
      <c r="A62" s="2" t="s">
        <v>132</v>
      </c>
      <c r="B62" s="1" t="s">
        <v>133</v>
      </c>
      <c r="C62" s="14">
        <v>999.66</v>
      </c>
      <c r="D62" s="14">
        <v>166.61</v>
      </c>
      <c r="E62" s="14">
        <v>3733.08</v>
      </c>
      <c r="F62" s="14">
        <v>4899.3500000000004</v>
      </c>
      <c r="G62" s="14">
        <v>0</v>
      </c>
      <c r="H62" s="14">
        <v>0</v>
      </c>
      <c r="I62" s="14">
        <v>0</v>
      </c>
      <c r="J62" s="14">
        <v>793.63</v>
      </c>
      <c r="K62" s="14">
        <v>74.680000000000007</v>
      </c>
      <c r="L62" s="14">
        <v>0</v>
      </c>
      <c r="M62" s="14">
        <v>0</v>
      </c>
      <c r="N62" s="14">
        <v>0</v>
      </c>
      <c r="O62" s="14">
        <v>0.04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868.35</v>
      </c>
      <c r="W62" s="14">
        <v>4031</v>
      </c>
    </row>
    <row r="63" spans="1:23">
      <c r="A63" s="2" t="s">
        <v>134</v>
      </c>
      <c r="B63" s="1" t="s">
        <v>135</v>
      </c>
      <c r="C63" s="14">
        <v>880.02</v>
      </c>
      <c r="D63" s="14">
        <v>146.66999999999999</v>
      </c>
      <c r="E63" s="14">
        <v>0</v>
      </c>
      <c r="F63" s="14">
        <v>1026.69</v>
      </c>
      <c r="G63" s="14">
        <v>0</v>
      </c>
      <c r="H63" s="14">
        <v>0</v>
      </c>
      <c r="I63" s="15">
        <v>-18.41</v>
      </c>
      <c r="J63" s="14">
        <v>0</v>
      </c>
      <c r="K63" s="14">
        <v>114.67</v>
      </c>
      <c r="L63" s="14">
        <v>0</v>
      </c>
      <c r="M63" s="14">
        <v>0</v>
      </c>
      <c r="N63" s="14">
        <v>0</v>
      </c>
      <c r="O63" s="15">
        <v>-0.02</v>
      </c>
      <c r="P63" s="14">
        <v>40.049999999999997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136.29</v>
      </c>
      <c r="W63" s="14">
        <v>890.4</v>
      </c>
    </row>
    <row r="64" spans="1:23">
      <c r="A64" s="2" t="s">
        <v>136</v>
      </c>
      <c r="B64" s="1" t="s">
        <v>137</v>
      </c>
      <c r="C64" s="14">
        <v>1071.45</v>
      </c>
      <c r="D64" s="14">
        <v>178.57</v>
      </c>
      <c r="E64" s="14">
        <v>0</v>
      </c>
      <c r="F64" s="14">
        <v>1250.02</v>
      </c>
      <c r="G64" s="14">
        <v>0</v>
      </c>
      <c r="H64" s="14">
        <v>0</v>
      </c>
      <c r="I64" s="14">
        <v>0</v>
      </c>
      <c r="J64" s="14">
        <v>19.61</v>
      </c>
      <c r="K64" s="14">
        <v>55.77</v>
      </c>
      <c r="L64" s="14">
        <v>0</v>
      </c>
      <c r="M64" s="14">
        <v>0</v>
      </c>
      <c r="N64" s="14">
        <v>0</v>
      </c>
      <c r="O64" s="15">
        <v>-0.01</v>
      </c>
      <c r="P64" s="14">
        <v>54.05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129.41999999999999</v>
      </c>
      <c r="W64" s="14">
        <v>1120.5999999999999</v>
      </c>
    </row>
    <row r="65" spans="1:23">
      <c r="A65" s="2" t="s">
        <v>138</v>
      </c>
      <c r="B65" s="1" t="s">
        <v>139</v>
      </c>
      <c r="C65" s="14">
        <v>1300.02</v>
      </c>
      <c r="D65" s="14">
        <v>216.67</v>
      </c>
      <c r="E65" s="14">
        <v>800</v>
      </c>
      <c r="F65" s="14">
        <v>2316.69</v>
      </c>
      <c r="G65" s="14">
        <v>297.95</v>
      </c>
      <c r="H65" s="14">
        <v>0</v>
      </c>
      <c r="I65" s="14">
        <v>0</v>
      </c>
      <c r="J65" s="14">
        <v>241.34</v>
      </c>
      <c r="K65" s="14">
        <v>42.11</v>
      </c>
      <c r="L65" s="14">
        <v>0</v>
      </c>
      <c r="M65" s="14">
        <v>0</v>
      </c>
      <c r="N65" s="14">
        <v>0</v>
      </c>
      <c r="O65" s="14">
        <v>0.09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581.49</v>
      </c>
      <c r="W65" s="14">
        <v>1735.2</v>
      </c>
    </row>
    <row r="66" spans="1:23">
      <c r="A66" s="2" t="s">
        <v>140</v>
      </c>
      <c r="B66" s="1" t="s">
        <v>141</v>
      </c>
      <c r="C66" s="14">
        <v>880.02</v>
      </c>
      <c r="D66" s="14">
        <v>146.66999999999999</v>
      </c>
      <c r="E66" s="14">
        <v>1499.75</v>
      </c>
      <c r="F66" s="14">
        <v>2526.44</v>
      </c>
      <c r="G66" s="14">
        <v>0</v>
      </c>
      <c r="H66" s="14">
        <v>0</v>
      </c>
      <c r="I66" s="14">
        <v>0</v>
      </c>
      <c r="J66" s="14">
        <v>284.26</v>
      </c>
      <c r="K66" s="14">
        <v>170.23</v>
      </c>
      <c r="L66" s="14">
        <v>0</v>
      </c>
      <c r="M66" s="14">
        <v>0</v>
      </c>
      <c r="N66" s="14">
        <v>0</v>
      </c>
      <c r="O66" s="14">
        <v>0.1</v>
      </c>
      <c r="P66" s="14">
        <v>33.049999999999997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487.64</v>
      </c>
      <c r="W66" s="14">
        <v>2038.8</v>
      </c>
    </row>
    <row r="67" spans="1:23">
      <c r="A67" s="2" t="s">
        <v>142</v>
      </c>
      <c r="B67" s="1" t="s">
        <v>143</v>
      </c>
      <c r="C67" s="14">
        <v>880.02</v>
      </c>
      <c r="D67" s="14">
        <v>146.66999999999999</v>
      </c>
      <c r="E67" s="14">
        <v>0</v>
      </c>
      <c r="F67" s="14">
        <v>1026.69</v>
      </c>
      <c r="G67" s="14">
        <v>435.75</v>
      </c>
      <c r="H67" s="14">
        <v>0</v>
      </c>
      <c r="I67" s="15">
        <v>-18.41</v>
      </c>
      <c r="J67" s="14">
        <v>0</v>
      </c>
      <c r="K67" s="14">
        <v>164.06</v>
      </c>
      <c r="L67" s="14">
        <v>0</v>
      </c>
      <c r="M67" s="14">
        <v>0</v>
      </c>
      <c r="N67" s="14">
        <v>0</v>
      </c>
      <c r="O67" s="14">
        <v>0.04</v>
      </c>
      <c r="P67" s="14">
        <v>33.049999999999997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614.49</v>
      </c>
      <c r="W67" s="14">
        <v>412.2</v>
      </c>
    </row>
    <row r="68" spans="1:23">
      <c r="A68" s="2" t="s">
        <v>144</v>
      </c>
      <c r="B68" s="1" t="s">
        <v>145</v>
      </c>
      <c r="C68" s="14">
        <v>4000.02</v>
      </c>
      <c r="D68" s="14">
        <v>666.67</v>
      </c>
      <c r="E68" s="14">
        <v>2029.35</v>
      </c>
      <c r="F68" s="14">
        <v>6696.04</v>
      </c>
      <c r="G68" s="14">
        <v>0</v>
      </c>
      <c r="H68" s="14">
        <v>0</v>
      </c>
      <c r="I68" s="14">
        <v>0</v>
      </c>
      <c r="J68" s="14">
        <v>1216.22</v>
      </c>
      <c r="K68" s="14">
        <v>289.88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497.54</v>
      </c>
      <c r="V68" s="14">
        <v>2003.64</v>
      </c>
      <c r="W68" s="14">
        <v>4692.3999999999996</v>
      </c>
    </row>
    <row r="69" spans="1:23">
      <c r="A69" s="2" t="s">
        <v>146</v>
      </c>
      <c r="B69" s="1" t="s">
        <v>147</v>
      </c>
      <c r="C69" s="14">
        <v>880.02</v>
      </c>
      <c r="D69" s="14">
        <v>146.66999999999999</v>
      </c>
      <c r="E69" s="14">
        <v>4024.21</v>
      </c>
      <c r="F69" s="14">
        <v>5050.8999999999996</v>
      </c>
      <c r="G69" s="14">
        <v>0</v>
      </c>
      <c r="H69" s="14">
        <v>196</v>
      </c>
      <c r="I69" s="14">
        <v>0</v>
      </c>
      <c r="J69" s="14">
        <v>829.28</v>
      </c>
      <c r="K69" s="14">
        <v>187.34</v>
      </c>
      <c r="L69" s="14">
        <v>0</v>
      </c>
      <c r="M69" s="14">
        <v>205</v>
      </c>
      <c r="N69" s="14">
        <v>0</v>
      </c>
      <c r="O69" s="14">
        <v>0.03</v>
      </c>
      <c r="P69" s="14">
        <v>33.049999999999997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1450.7</v>
      </c>
      <c r="W69" s="14">
        <v>3600.2</v>
      </c>
    </row>
    <row r="70" spans="1:23">
      <c r="A70" s="2" t="s">
        <v>148</v>
      </c>
      <c r="B70" s="1" t="s">
        <v>149</v>
      </c>
      <c r="C70" s="14">
        <v>1099.98</v>
      </c>
      <c r="D70" s="14">
        <v>183.33</v>
      </c>
      <c r="E70" s="14">
        <v>0</v>
      </c>
      <c r="F70" s="14">
        <v>1283.31</v>
      </c>
      <c r="G70" s="14">
        <v>0</v>
      </c>
      <c r="H70" s="14">
        <v>0</v>
      </c>
      <c r="I70" s="14">
        <v>0</v>
      </c>
      <c r="J70" s="14">
        <v>23.23</v>
      </c>
      <c r="K70" s="14">
        <v>31.85</v>
      </c>
      <c r="L70" s="14">
        <v>0</v>
      </c>
      <c r="M70" s="14">
        <v>0</v>
      </c>
      <c r="N70" s="14">
        <v>0</v>
      </c>
      <c r="O70" s="14">
        <v>0.03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55.11</v>
      </c>
      <c r="W70" s="14">
        <v>1228.2</v>
      </c>
    </row>
    <row r="71" spans="1:23">
      <c r="A71" s="2" t="s">
        <v>150</v>
      </c>
      <c r="B71" s="1" t="s">
        <v>151</v>
      </c>
      <c r="C71" s="14">
        <v>799.98</v>
      </c>
      <c r="D71" s="14">
        <v>133.33000000000001</v>
      </c>
      <c r="E71" s="14">
        <v>2160</v>
      </c>
      <c r="F71" s="14">
        <v>3093.31</v>
      </c>
      <c r="G71" s="14">
        <v>0</v>
      </c>
      <c r="H71" s="14">
        <v>0</v>
      </c>
      <c r="I71" s="14">
        <v>0</v>
      </c>
      <c r="J71" s="14">
        <v>405.34</v>
      </c>
      <c r="K71" s="14">
        <v>56.68</v>
      </c>
      <c r="L71" s="14">
        <v>0</v>
      </c>
      <c r="M71" s="14">
        <v>0</v>
      </c>
      <c r="N71" s="14">
        <v>0</v>
      </c>
      <c r="O71" s="14">
        <v>0.09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462.11</v>
      </c>
      <c r="W71" s="14">
        <v>2631.2</v>
      </c>
    </row>
    <row r="72" spans="1:23">
      <c r="A72" s="2" t="s">
        <v>152</v>
      </c>
      <c r="B72" s="1" t="s">
        <v>153</v>
      </c>
      <c r="C72" s="14">
        <v>999.66</v>
      </c>
      <c r="D72" s="14">
        <v>166.61</v>
      </c>
      <c r="E72" s="14">
        <v>1501.89</v>
      </c>
      <c r="F72" s="14">
        <v>2668.16</v>
      </c>
      <c r="G72" s="14">
        <v>0</v>
      </c>
      <c r="H72" s="14">
        <v>0</v>
      </c>
      <c r="I72" s="14">
        <v>0</v>
      </c>
      <c r="J72" s="14">
        <v>314.52999999999997</v>
      </c>
      <c r="K72" s="14">
        <v>73.88</v>
      </c>
      <c r="L72" s="14">
        <v>0</v>
      </c>
      <c r="M72" s="14">
        <v>0</v>
      </c>
      <c r="N72" s="14">
        <v>0</v>
      </c>
      <c r="O72" s="15">
        <v>-0.05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388.36</v>
      </c>
      <c r="W72" s="14">
        <v>2279.8000000000002</v>
      </c>
    </row>
    <row r="73" spans="1:23">
      <c r="A73" s="2" t="s">
        <v>154</v>
      </c>
      <c r="B73" s="1" t="s">
        <v>155</v>
      </c>
      <c r="C73" s="14">
        <v>880.02</v>
      </c>
      <c r="D73" s="14">
        <v>146.66999999999999</v>
      </c>
      <c r="E73" s="14">
        <v>4698.0600000000004</v>
      </c>
      <c r="F73" s="14">
        <v>5724.75</v>
      </c>
      <c r="G73" s="14">
        <v>0</v>
      </c>
      <c r="H73" s="14">
        <v>0</v>
      </c>
      <c r="I73" s="14">
        <v>0</v>
      </c>
      <c r="J73" s="14">
        <v>987.77</v>
      </c>
      <c r="K73" s="14">
        <v>114.04</v>
      </c>
      <c r="L73" s="14">
        <v>0</v>
      </c>
      <c r="M73" s="14">
        <v>0</v>
      </c>
      <c r="N73" s="14">
        <v>0</v>
      </c>
      <c r="O73" s="15">
        <v>-0.06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1101.75</v>
      </c>
      <c r="W73" s="14">
        <v>4623</v>
      </c>
    </row>
    <row r="74" spans="1:23" s="7" customFormat="1">
      <c r="A74" s="17" t="s">
        <v>156</v>
      </c>
      <c r="C74" s="7" t="s">
        <v>157</v>
      </c>
      <c r="D74" s="7" t="s">
        <v>157</v>
      </c>
      <c r="E74" s="7" t="s">
        <v>157</v>
      </c>
      <c r="F74" s="7" t="s">
        <v>157</v>
      </c>
      <c r="G74" s="7" t="s">
        <v>157</v>
      </c>
      <c r="H74" s="7" t="s">
        <v>157</v>
      </c>
      <c r="I74" s="7" t="s">
        <v>157</v>
      </c>
      <c r="J74" s="7" t="s">
        <v>157</v>
      </c>
      <c r="K74" s="7" t="s">
        <v>157</v>
      </c>
      <c r="L74" s="7" t="s">
        <v>157</v>
      </c>
      <c r="M74" s="7" t="s">
        <v>157</v>
      </c>
      <c r="N74" s="7" t="s">
        <v>157</v>
      </c>
      <c r="O74" s="7" t="s">
        <v>157</v>
      </c>
      <c r="P74" s="7" t="s">
        <v>157</v>
      </c>
      <c r="Q74" s="7" t="s">
        <v>157</v>
      </c>
      <c r="R74" s="7" t="s">
        <v>157</v>
      </c>
      <c r="S74" s="7" t="s">
        <v>157</v>
      </c>
      <c r="T74" s="7" t="s">
        <v>157</v>
      </c>
      <c r="U74" s="7" t="s">
        <v>157</v>
      </c>
      <c r="V74" s="7" t="s">
        <v>157</v>
      </c>
      <c r="W74" s="7" t="s">
        <v>157</v>
      </c>
    </row>
    <row r="75" spans="1:23">
      <c r="C75" s="19">
        <v>74025.39</v>
      </c>
      <c r="D75" s="19">
        <v>12568.1</v>
      </c>
      <c r="E75" s="19">
        <v>96471.33</v>
      </c>
      <c r="F75" s="19">
        <v>183064.82</v>
      </c>
      <c r="G75" s="19">
        <v>3625.95</v>
      </c>
      <c r="H75" s="19">
        <v>3295.74</v>
      </c>
      <c r="I75" s="20">
        <v>-569.5</v>
      </c>
      <c r="J75" s="19">
        <v>25942.85</v>
      </c>
      <c r="K75" s="19">
        <v>7267.53</v>
      </c>
      <c r="L75" s="19">
        <v>0</v>
      </c>
      <c r="M75" s="19">
        <v>462.3</v>
      </c>
      <c r="N75" s="19">
        <v>0</v>
      </c>
      <c r="O75" s="19">
        <v>0.55000000000000004</v>
      </c>
      <c r="P75" s="19">
        <v>979.47</v>
      </c>
      <c r="Q75" s="19">
        <v>424.22</v>
      </c>
      <c r="R75" s="19">
        <v>300</v>
      </c>
      <c r="S75" s="19">
        <v>0</v>
      </c>
      <c r="T75" s="19">
        <v>1300</v>
      </c>
      <c r="U75" s="19">
        <v>2165.91</v>
      </c>
      <c r="V75" s="19">
        <v>45195.02</v>
      </c>
      <c r="W75" s="19">
        <v>137869.79999999999</v>
      </c>
    </row>
    <row r="77" spans="1:23">
      <c r="A77" s="12" t="s">
        <v>158</v>
      </c>
    </row>
    <row r="78" spans="1:23">
      <c r="A78" s="2" t="s">
        <v>159</v>
      </c>
      <c r="B78" s="1" t="s">
        <v>160</v>
      </c>
      <c r="C78" s="14">
        <v>572.46</v>
      </c>
      <c r="D78" s="14">
        <v>95.41</v>
      </c>
      <c r="E78" s="14">
        <v>1714.28</v>
      </c>
      <c r="F78" s="14">
        <v>2382.15</v>
      </c>
      <c r="G78" s="14">
        <v>0</v>
      </c>
      <c r="H78" s="14">
        <v>0</v>
      </c>
      <c r="I78" s="14">
        <v>0</v>
      </c>
      <c r="J78" s="14">
        <v>253.44</v>
      </c>
      <c r="K78" s="14">
        <v>56.2</v>
      </c>
      <c r="L78" s="14">
        <v>23.82</v>
      </c>
      <c r="M78" s="14">
        <v>0</v>
      </c>
      <c r="N78" s="14">
        <v>116.73</v>
      </c>
      <c r="O78" s="15">
        <v>-0.11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134.66999999999999</v>
      </c>
      <c r="V78" s="14">
        <v>584.75</v>
      </c>
      <c r="W78" s="14">
        <v>1797.4</v>
      </c>
    </row>
    <row r="79" spans="1:23">
      <c r="A79" s="2" t="s">
        <v>161</v>
      </c>
      <c r="B79" s="1" t="s">
        <v>162</v>
      </c>
      <c r="C79" s="14">
        <v>537.54</v>
      </c>
      <c r="D79" s="14">
        <v>89.59</v>
      </c>
      <c r="E79" s="14">
        <v>5143.08</v>
      </c>
      <c r="F79" s="14">
        <v>5770.21</v>
      </c>
      <c r="G79" s="14">
        <v>0</v>
      </c>
      <c r="H79" s="14">
        <v>0</v>
      </c>
      <c r="I79" s="14">
        <v>0</v>
      </c>
      <c r="J79" s="14">
        <v>998.46</v>
      </c>
      <c r="K79" s="14">
        <v>148.31</v>
      </c>
      <c r="L79" s="14">
        <v>57.7</v>
      </c>
      <c r="M79" s="14">
        <v>0</v>
      </c>
      <c r="N79" s="14">
        <v>282.74</v>
      </c>
      <c r="O79" s="15">
        <v>-0.15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372.75</v>
      </c>
      <c r="V79" s="14">
        <v>1859.81</v>
      </c>
      <c r="W79" s="14">
        <v>3910.4</v>
      </c>
    </row>
    <row r="80" spans="1:23">
      <c r="A80" s="2" t="s">
        <v>163</v>
      </c>
      <c r="B80" s="1" t="s">
        <v>164</v>
      </c>
      <c r="C80" s="14">
        <v>633.41999999999996</v>
      </c>
      <c r="D80" s="14">
        <v>105.57</v>
      </c>
      <c r="E80" s="14">
        <v>2871.8</v>
      </c>
      <c r="F80" s="14">
        <v>3610.79</v>
      </c>
      <c r="G80" s="14">
        <v>0</v>
      </c>
      <c r="H80" s="14">
        <v>0</v>
      </c>
      <c r="I80" s="14">
        <v>0</v>
      </c>
      <c r="J80" s="14">
        <v>515.88</v>
      </c>
      <c r="K80" s="14">
        <v>76.900000000000006</v>
      </c>
      <c r="L80" s="14">
        <v>0</v>
      </c>
      <c r="M80" s="14">
        <v>0</v>
      </c>
      <c r="N80" s="14">
        <v>0</v>
      </c>
      <c r="O80" s="14">
        <v>0.01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592.79</v>
      </c>
      <c r="W80" s="14">
        <v>3018</v>
      </c>
    </row>
    <row r="81" spans="1:23">
      <c r="A81" s="2" t="s">
        <v>165</v>
      </c>
      <c r="B81" s="1" t="s">
        <v>166</v>
      </c>
      <c r="C81" s="14">
        <v>537.54</v>
      </c>
      <c r="D81" s="14">
        <v>89.59</v>
      </c>
      <c r="E81" s="14">
        <v>1951.7</v>
      </c>
      <c r="F81" s="14">
        <v>2578.83</v>
      </c>
      <c r="G81" s="14">
        <v>0</v>
      </c>
      <c r="H81" s="14">
        <v>0</v>
      </c>
      <c r="I81" s="14">
        <v>0</v>
      </c>
      <c r="J81" s="14">
        <v>295.45</v>
      </c>
      <c r="K81" s="14">
        <v>74.25</v>
      </c>
      <c r="L81" s="14">
        <v>25.79</v>
      </c>
      <c r="M81" s="14">
        <v>0</v>
      </c>
      <c r="N81" s="14">
        <v>126.36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300</v>
      </c>
      <c r="U81" s="14">
        <v>275.38</v>
      </c>
      <c r="V81" s="14">
        <v>1097.23</v>
      </c>
      <c r="W81" s="14">
        <v>1481.6</v>
      </c>
    </row>
    <row r="82" spans="1:23">
      <c r="A82" s="2" t="s">
        <v>167</v>
      </c>
      <c r="B82" s="1" t="s">
        <v>168</v>
      </c>
      <c r="C82" s="14">
        <v>480.24</v>
      </c>
      <c r="D82" s="14">
        <v>80.040000000000006</v>
      </c>
      <c r="E82" s="14">
        <v>959.63</v>
      </c>
      <c r="F82" s="14">
        <v>1519.91</v>
      </c>
      <c r="G82" s="14">
        <v>0</v>
      </c>
      <c r="H82" s="14">
        <v>0</v>
      </c>
      <c r="I82" s="14">
        <v>0</v>
      </c>
      <c r="J82" s="14">
        <v>58.43</v>
      </c>
      <c r="K82" s="14">
        <v>35.26</v>
      </c>
      <c r="L82" s="14">
        <v>0</v>
      </c>
      <c r="M82" s="14">
        <v>0</v>
      </c>
      <c r="N82" s="14">
        <v>0</v>
      </c>
      <c r="O82" s="14">
        <v>0.02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93.71</v>
      </c>
      <c r="W82" s="14">
        <v>1426.2</v>
      </c>
    </row>
    <row r="83" spans="1:23">
      <c r="A83" s="2" t="s">
        <v>169</v>
      </c>
      <c r="B83" s="1" t="s">
        <v>170</v>
      </c>
      <c r="C83" s="14">
        <v>480.24</v>
      </c>
      <c r="D83" s="14">
        <v>80.040000000000006</v>
      </c>
      <c r="E83" s="14">
        <v>705.38</v>
      </c>
      <c r="F83" s="14">
        <v>1265.6600000000001</v>
      </c>
      <c r="G83" s="14">
        <v>0</v>
      </c>
      <c r="H83" s="14">
        <v>0</v>
      </c>
      <c r="I83" s="14">
        <v>0</v>
      </c>
      <c r="J83" s="14">
        <v>21.31</v>
      </c>
      <c r="K83" s="14">
        <v>0</v>
      </c>
      <c r="L83" s="14">
        <v>0</v>
      </c>
      <c r="M83" s="14">
        <v>0</v>
      </c>
      <c r="N83" s="14">
        <v>0</v>
      </c>
      <c r="O83" s="15">
        <v>-0.05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21.26</v>
      </c>
      <c r="W83" s="14">
        <v>1244.4000000000001</v>
      </c>
    </row>
    <row r="84" spans="1:23">
      <c r="A84" s="2" t="s">
        <v>171</v>
      </c>
      <c r="B84" s="1" t="s">
        <v>172</v>
      </c>
      <c r="C84" s="14">
        <v>480.24</v>
      </c>
      <c r="D84" s="14">
        <v>80.040000000000006</v>
      </c>
      <c r="E84" s="14">
        <v>7161.26</v>
      </c>
      <c r="F84" s="14">
        <v>7721.54</v>
      </c>
      <c r="G84" s="14">
        <v>0</v>
      </c>
      <c r="H84" s="14">
        <v>0</v>
      </c>
      <c r="I84" s="14">
        <v>0</v>
      </c>
      <c r="J84" s="14">
        <v>1469.3</v>
      </c>
      <c r="K84" s="14">
        <v>120.69</v>
      </c>
      <c r="L84" s="14">
        <v>77.22</v>
      </c>
      <c r="M84" s="14">
        <v>0</v>
      </c>
      <c r="N84" s="14">
        <v>378.36</v>
      </c>
      <c r="O84" s="15">
        <v>-0.03</v>
      </c>
      <c r="P84" s="14">
        <v>0</v>
      </c>
      <c r="Q84" s="14">
        <v>0</v>
      </c>
      <c r="R84" s="14">
        <v>0</v>
      </c>
      <c r="S84" s="14">
        <v>0</v>
      </c>
      <c r="T84" s="14">
        <v>700</v>
      </c>
      <c r="U84" s="14">
        <v>0</v>
      </c>
      <c r="V84" s="14">
        <v>2745.54</v>
      </c>
      <c r="W84" s="14">
        <v>4976</v>
      </c>
    </row>
    <row r="85" spans="1:23">
      <c r="A85" s="2" t="s">
        <v>173</v>
      </c>
      <c r="B85" s="1" t="s">
        <v>174</v>
      </c>
      <c r="C85" s="14">
        <v>480.24</v>
      </c>
      <c r="D85" s="14">
        <v>80.040000000000006</v>
      </c>
      <c r="E85" s="14">
        <v>774.62</v>
      </c>
      <c r="F85" s="14">
        <v>1334.9</v>
      </c>
      <c r="G85" s="14">
        <v>0</v>
      </c>
      <c r="H85" s="14">
        <v>0</v>
      </c>
      <c r="I85" s="14">
        <v>0</v>
      </c>
      <c r="J85" s="14">
        <v>28.84</v>
      </c>
      <c r="K85" s="14">
        <v>26.87</v>
      </c>
      <c r="L85" s="14">
        <v>13.35</v>
      </c>
      <c r="M85" s="14">
        <v>0</v>
      </c>
      <c r="N85" s="14">
        <v>65.41</v>
      </c>
      <c r="O85" s="14">
        <v>0.03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134.5</v>
      </c>
      <c r="W85" s="14">
        <v>1200.4000000000001</v>
      </c>
    </row>
    <row r="86" spans="1:23">
      <c r="A86" s="2" t="s">
        <v>175</v>
      </c>
      <c r="B86" s="1" t="s">
        <v>176</v>
      </c>
      <c r="C86" s="14">
        <v>633.6</v>
      </c>
      <c r="D86" s="14">
        <v>105.6</v>
      </c>
      <c r="E86" s="14">
        <v>2994.08</v>
      </c>
      <c r="F86" s="14">
        <v>3733.28</v>
      </c>
      <c r="G86" s="14">
        <v>0</v>
      </c>
      <c r="H86" s="14">
        <v>0</v>
      </c>
      <c r="I86" s="14">
        <v>0</v>
      </c>
      <c r="J86" s="14">
        <v>542.04</v>
      </c>
      <c r="K86" s="14">
        <v>57.86</v>
      </c>
      <c r="L86" s="14">
        <v>0</v>
      </c>
      <c r="M86" s="14">
        <v>0</v>
      </c>
      <c r="N86" s="14">
        <v>0</v>
      </c>
      <c r="O86" s="15">
        <v>-0.02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599.88</v>
      </c>
      <c r="W86" s="14">
        <v>3133.4</v>
      </c>
    </row>
    <row r="87" spans="1:23">
      <c r="A87" s="2" t="s">
        <v>177</v>
      </c>
      <c r="B87" s="1" t="s">
        <v>178</v>
      </c>
      <c r="C87" s="14">
        <v>480.24</v>
      </c>
      <c r="D87" s="14">
        <v>80.040000000000006</v>
      </c>
      <c r="E87" s="14">
        <v>617.52</v>
      </c>
      <c r="F87" s="14">
        <v>1177.8</v>
      </c>
      <c r="G87" s="14">
        <v>0</v>
      </c>
      <c r="H87" s="14">
        <v>0</v>
      </c>
      <c r="I87" s="14">
        <v>0</v>
      </c>
      <c r="J87" s="14">
        <v>4.79</v>
      </c>
      <c r="K87" s="14">
        <v>0</v>
      </c>
      <c r="L87" s="14">
        <v>0</v>
      </c>
      <c r="M87" s="14">
        <v>0</v>
      </c>
      <c r="N87" s="14">
        <v>0</v>
      </c>
      <c r="O87" s="14">
        <v>0.01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4.8</v>
      </c>
      <c r="W87" s="14">
        <v>1173</v>
      </c>
    </row>
    <row r="88" spans="1:23">
      <c r="A88" s="2" t="s">
        <v>179</v>
      </c>
      <c r="B88" s="1" t="s">
        <v>180</v>
      </c>
      <c r="C88" s="14">
        <v>633.41999999999996</v>
      </c>
      <c r="D88" s="14">
        <v>105.57</v>
      </c>
      <c r="E88" s="14">
        <v>4543.17</v>
      </c>
      <c r="F88" s="14">
        <v>5282.16</v>
      </c>
      <c r="G88" s="14">
        <v>0</v>
      </c>
      <c r="H88" s="14">
        <v>0</v>
      </c>
      <c r="I88" s="14">
        <v>0</v>
      </c>
      <c r="J88" s="14">
        <v>883.67</v>
      </c>
      <c r="K88" s="14">
        <v>93.69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977.36</v>
      </c>
      <c r="W88" s="14">
        <v>4304.8</v>
      </c>
    </row>
    <row r="89" spans="1:23">
      <c r="A89" s="2" t="s">
        <v>181</v>
      </c>
      <c r="B89" s="1" t="s">
        <v>182</v>
      </c>
      <c r="C89" s="14">
        <v>537.54</v>
      </c>
      <c r="D89" s="14">
        <v>89.59</v>
      </c>
      <c r="E89" s="14">
        <v>2490.39</v>
      </c>
      <c r="F89" s="14">
        <v>3117.52</v>
      </c>
      <c r="G89" s="14">
        <v>0</v>
      </c>
      <c r="H89" s="14">
        <v>0</v>
      </c>
      <c r="I89" s="14">
        <v>0</v>
      </c>
      <c r="J89" s="14">
        <v>410.51</v>
      </c>
      <c r="K89" s="14">
        <v>68.69</v>
      </c>
      <c r="L89" s="14">
        <v>31.18</v>
      </c>
      <c r="M89" s="14">
        <v>0</v>
      </c>
      <c r="N89" s="14">
        <v>152.76</v>
      </c>
      <c r="O89" s="15">
        <v>-0.03</v>
      </c>
      <c r="P89" s="14">
        <v>0</v>
      </c>
      <c r="Q89" s="14">
        <v>0</v>
      </c>
      <c r="R89" s="14">
        <v>0</v>
      </c>
      <c r="S89" s="14">
        <v>0</v>
      </c>
      <c r="T89" s="14">
        <v>500</v>
      </c>
      <c r="U89" s="14">
        <v>199.21</v>
      </c>
      <c r="V89" s="14">
        <v>1362.32</v>
      </c>
      <c r="W89" s="14">
        <v>1755.2</v>
      </c>
    </row>
    <row r="90" spans="1:23">
      <c r="A90" s="2" t="s">
        <v>183</v>
      </c>
      <c r="B90" s="1" t="s">
        <v>184</v>
      </c>
      <c r="C90" s="14">
        <v>537.54</v>
      </c>
      <c r="D90" s="14">
        <v>89.59</v>
      </c>
      <c r="E90" s="14">
        <v>7308.56</v>
      </c>
      <c r="F90" s="14">
        <v>7935.69</v>
      </c>
      <c r="G90" s="14">
        <v>0</v>
      </c>
      <c r="H90" s="14">
        <v>0</v>
      </c>
      <c r="I90" s="14">
        <v>0</v>
      </c>
      <c r="J90" s="14">
        <v>1533.55</v>
      </c>
      <c r="K90" s="14">
        <v>149.06</v>
      </c>
      <c r="L90" s="14">
        <v>79.36</v>
      </c>
      <c r="M90" s="14">
        <v>0</v>
      </c>
      <c r="N90" s="14">
        <v>388.85</v>
      </c>
      <c r="O90" s="14">
        <v>7.0000000000000007E-2</v>
      </c>
      <c r="P90" s="14">
        <v>0</v>
      </c>
      <c r="Q90" s="14">
        <v>0</v>
      </c>
      <c r="R90" s="14">
        <v>0</v>
      </c>
      <c r="S90" s="14">
        <v>0</v>
      </c>
      <c r="T90" s="14">
        <v>700</v>
      </c>
      <c r="U90" s="14">
        <v>0</v>
      </c>
      <c r="V90" s="14">
        <v>2850.89</v>
      </c>
      <c r="W90" s="14">
        <v>5084.8</v>
      </c>
    </row>
    <row r="91" spans="1:23">
      <c r="A91" s="2" t="s">
        <v>185</v>
      </c>
      <c r="B91" s="1" t="s">
        <v>186</v>
      </c>
      <c r="C91" s="14">
        <v>480.24</v>
      </c>
      <c r="D91" s="14">
        <v>80.040000000000006</v>
      </c>
      <c r="E91" s="14">
        <v>634.45000000000005</v>
      </c>
      <c r="F91" s="14">
        <v>1194.73</v>
      </c>
      <c r="G91" s="14">
        <v>0</v>
      </c>
      <c r="H91" s="14">
        <v>0</v>
      </c>
      <c r="I91" s="14">
        <v>0</v>
      </c>
      <c r="J91" s="14">
        <v>6.63</v>
      </c>
      <c r="K91" s="14">
        <v>23.69</v>
      </c>
      <c r="L91" s="14">
        <v>0</v>
      </c>
      <c r="M91" s="14">
        <v>0</v>
      </c>
      <c r="N91" s="14">
        <v>0</v>
      </c>
      <c r="O91" s="14">
        <v>0.01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30.33</v>
      </c>
      <c r="W91" s="14">
        <v>1164.4000000000001</v>
      </c>
    </row>
    <row r="92" spans="1:23">
      <c r="A92" s="2" t="s">
        <v>187</v>
      </c>
      <c r="B92" s="1" t="s">
        <v>188</v>
      </c>
      <c r="C92" s="14">
        <v>633.6</v>
      </c>
      <c r="D92" s="14">
        <v>105.6</v>
      </c>
      <c r="E92" s="14">
        <v>3955</v>
      </c>
      <c r="F92" s="14">
        <v>4694.2</v>
      </c>
      <c r="G92" s="14">
        <v>0</v>
      </c>
      <c r="H92" s="14">
        <v>0</v>
      </c>
      <c r="I92" s="14">
        <v>0</v>
      </c>
      <c r="J92" s="14">
        <v>747.29</v>
      </c>
      <c r="K92" s="14">
        <v>103.78</v>
      </c>
      <c r="L92" s="14">
        <v>0</v>
      </c>
      <c r="M92" s="14">
        <v>0</v>
      </c>
      <c r="N92" s="14">
        <v>0</v>
      </c>
      <c r="O92" s="15">
        <v>-7.0000000000000007E-2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851</v>
      </c>
      <c r="W92" s="14">
        <v>3843.2</v>
      </c>
    </row>
    <row r="93" spans="1:23">
      <c r="A93" s="2" t="s">
        <v>189</v>
      </c>
      <c r="B93" s="1" t="s">
        <v>190</v>
      </c>
      <c r="C93" s="14">
        <v>480.24</v>
      </c>
      <c r="D93" s="14">
        <v>80.040000000000006</v>
      </c>
      <c r="E93" s="14">
        <v>3699.62</v>
      </c>
      <c r="F93" s="14">
        <v>4259.8999999999996</v>
      </c>
      <c r="G93" s="14">
        <v>0</v>
      </c>
      <c r="H93" s="14">
        <v>0</v>
      </c>
      <c r="I93" s="14">
        <v>0</v>
      </c>
      <c r="J93" s="14">
        <v>654.53</v>
      </c>
      <c r="K93" s="14">
        <v>0</v>
      </c>
      <c r="L93" s="14">
        <v>0</v>
      </c>
      <c r="M93" s="14">
        <v>0</v>
      </c>
      <c r="N93" s="14">
        <v>0</v>
      </c>
      <c r="O93" s="15">
        <v>-0.03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654.5</v>
      </c>
      <c r="W93" s="14">
        <v>3605.4</v>
      </c>
    </row>
    <row r="94" spans="1:23">
      <c r="A94" s="2" t="s">
        <v>191</v>
      </c>
      <c r="B94" s="1" t="s">
        <v>192</v>
      </c>
      <c r="C94" s="14">
        <v>1028.58</v>
      </c>
      <c r="D94" s="14">
        <v>171.43</v>
      </c>
      <c r="E94" s="14">
        <v>0</v>
      </c>
      <c r="F94" s="14">
        <v>1200.01</v>
      </c>
      <c r="G94" s="14">
        <v>0</v>
      </c>
      <c r="H94" s="14">
        <v>0</v>
      </c>
      <c r="I94" s="14">
        <v>0</v>
      </c>
      <c r="J94" s="14">
        <v>7.2</v>
      </c>
      <c r="K94" s="14">
        <v>29.79</v>
      </c>
      <c r="L94" s="14">
        <v>0</v>
      </c>
      <c r="M94" s="14">
        <v>0</v>
      </c>
      <c r="N94" s="14">
        <v>0</v>
      </c>
      <c r="O94" s="15">
        <v>-0.18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36.81</v>
      </c>
      <c r="W94" s="14">
        <v>1163.2</v>
      </c>
    </row>
    <row r="95" spans="1:23">
      <c r="A95" s="2" t="s">
        <v>193</v>
      </c>
      <c r="B95" s="1" t="s">
        <v>194</v>
      </c>
      <c r="C95" s="14">
        <v>480.24</v>
      </c>
      <c r="D95" s="14">
        <v>80.040000000000006</v>
      </c>
      <c r="E95" s="14">
        <v>2147.39</v>
      </c>
      <c r="F95" s="14">
        <v>2707.67</v>
      </c>
      <c r="G95" s="14">
        <v>0</v>
      </c>
      <c r="H95" s="14">
        <v>0</v>
      </c>
      <c r="I95" s="14">
        <v>0</v>
      </c>
      <c r="J95" s="14">
        <v>322.97000000000003</v>
      </c>
      <c r="K95" s="14">
        <v>40.630000000000003</v>
      </c>
      <c r="L95" s="14">
        <v>27.08</v>
      </c>
      <c r="M95" s="14">
        <v>0</v>
      </c>
      <c r="N95" s="14">
        <v>132.68</v>
      </c>
      <c r="O95" s="15">
        <v>-0.09</v>
      </c>
      <c r="P95" s="14">
        <v>0</v>
      </c>
      <c r="Q95" s="14">
        <v>0</v>
      </c>
      <c r="R95" s="14">
        <v>0</v>
      </c>
      <c r="S95" s="14">
        <v>0</v>
      </c>
      <c r="T95" s="14">
        <v>300</v>
      </c>
      <c r="U95" s="14">
        <v>0</v>
      </c>
      <c r="V95" s="14">
        <v>823.27</v>
      </c>
      <c r="W95" s="14">
        <v>1884.4</v>
      </c>
    </row>
    <row r="96" spans="1:23">
      <c r="A96" s="2" t="s">
        <v>195</v>
      </c>
      <c r="B96" s="1" t="s">
        <v>196</v>
      </c>
      <c r="C96" s="14">
        <v>537.54</v>
      </c>
      <c r="D96" s="14">
        <v>89.59</v>
      </c>
      <c r="E96" s="14">
        <v>2841.92</v>
      </c>
      <c r="F96" s="14">
        <v>3469.05</v>
      </c>
      <c r="G96" s="14">
        <v>0</v>
      </c>
      <c r="H96" s="14">
        <v>0</v>
      </c>
      <c r="I96" s="14">
        <v>0</v>
      </c>
      <c r="J96" s="14">
        <v>485.6</v>
      </c>
      <c r="K96" s="14">
        <v>103.2</v>
      </c>
      <c r="L96" s="14">
        <v>34.69</v>
      </c>
      <c r="M96" s="14">
        <v>0</v>
      </c>
      <c r="N96" s="14">
        <v>169.98</v>
      </c>
      <c r="O96" s="15">
        <v>-0.05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246.63</v>
      </c>
      <c r="V96" s="14">
        <v>1040.05</v>
      </c>
      <c r="W96" s="14">
        <v>2429</v>
      </c>
    </row>
    <row r="97" spans="1:23">
      <c r="A97" s="2" t="s">
        <v>197</v>
      </c>
      <c r="B97" s="1" t="s">
        <v>198</v>
      </c>
      <c r="C97" s="14">
        <v>480.24</v>
      </c>
      <c r="D97" s="14">
        <v>80.040000000000006</v>
      </c>
      <c r="E97" s="14">
        <v>4072.86</v>
      </c>
      <c r="F97" s="14">
        <v>4633.1400000000003</v>
      </c>
      <c r="G97" s="14">
        <v>0</v>
      </c>
      <c r="H97" s="14">
        <v>0</v>
      </c>
      <c r="I97" s="14">
        <v>0</v>
      </c>
      <c r="J97" s="14">
        <v>734.25</v>
      </c>
      <c r="K97" s="14">
        <v>0</v>
      </c>
      <c r="L97" s="14">
        <v>0</v>
      </c>
      <c r="M97" s="14">
        <v>0</v>
      </c>
      <c r="N97" s="14">
        <v>0</v>
      </c>
      <c r="O97" s="14">
        <v>0.09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734.34</v>
      </c>
      <c r="W97" s="14">
        <v>3898.8</v>
      </c>
    </row>
    <row r="98" spans="1:23">
      <c r="A98" s="2" t="s">
        <v>199</v>
      </c>
      <c r="B98" s="1" t="s">
        <v>200</v>
      </c>
      <c r="C98" s="14">
        <v>537.54</v>
      </c>
      <c r="D98" s="14">
        <v>89.59</v>
      </c>
      <c r="E98" s="14">
        <v>3209.16</v>
      </c>
      <c r="F98" s="14">
        <v>3836.29</v>
      </c>
      <c r="G98" s="14">
        <v>0</v>
      </c>
      <c r="H98" s="14">
        <v>0</v>
      </c>
      <c r="I98" s="14">
        <v>0</v>
      </c>
      <c r="J98" s="14">
        <v>564.04</v>
      </c>
      <c r="K98" s="14">
        <v>77.97</v>
      </c>
      <c r="L98" s="14">
        <v>38.36</v>
      </c>
      <c r="M98" s="14">
        <v>0</v>
      </c>
      <c r="N98" s="14">
        <v>187.98</v>
      </c>
      <c r="O98" s="15">
        <v>-0.19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307.93</v>
      </c>
      <c r="V98" s="14">
        <v>1176.0899999999999</v>
      </c>
      <c r="W98" s="14">
        <v>2660.2</v>
      </c>
    </row>
    <row r="99" spans="1:23">
      <c r="A99" s="2" t="s">
        <v>201</v>
      </c>
      <c r="B99" s="1" t="s">
        <v>202</v>
      </c>
      <c r="C99" s="14">
        <v>633.6</v>
      </c>
      <c r="D99" s="14">
        <v>105.6</v>
      </c>
      <c r="E99" s="14">
        <v>4385.8500000000004</v>
      </c>
      <c r="F99" s="14">
        <v>5125.05</v>
      </c>
      <c r="G99" s="14">
        <v>0</v>
      </c>
      <c r="H99" s="14">
        <v>0</v>
      </c>
      <c r="I99" s="14">
        <v>0</v>
      </c>
      <c r="J99" s="14">
        <v>846.72</v>
      </c>
      <c r="K99" s="14">
        <v>118.7</v>
      </c>
      <c r="L99" s="14">
        <v>0</v>
      </c>
      <c r="M99" s="14">
        <v>0</v>
      </c>
      <c r="N99" s="14">
        <v>0</v>
      </c>
      <c r="O99" s="14">
        <v>0.03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965.45</v>
      </c>
      <c r="W99" s="14">
        <v>4159.6000000000004</v>
      </c>
    </row>
    <row r="100" spans="1:23">
      <c r="A100" s="2" t="s">
        <v>203</v>
      </c>
      <c r="B100" s="1" t="s">
        <v>204</v>
      </c>
      <c r="C100" s="14">
        <v>480.24</v>
      </c>
      <c r="D100" s="14">
        <v>80.040000000000006</v>
      </c>
      <c r="E100" s="14">
        <v>2280.4899999999998</v>
      </c>
      <c r="F100" s="14">
        <v>2840.77</v>
      </c>
      <c r="G100" s="14">
        <v>0</v>
      </c>
      <c r="H100" s="14">
        <v>0</v>
      </c>
      <c r="I100" s="14">
        <v>0</v>
      </c>
      <c r="J100" s="14">
        <v>351.4</v>
      </c>
      <c r="K100" s="14">
        <v>52.04</v>
      </c>
      <c r="L100" s="14">
        <v>28.41</v>
      </c>
      <c r="M100" s="14">
        <v>0</v>
      </c>
      <c r="N100" s="14">
        <v>139.19999999999999</v>
      </c>
      <c r="O100" s="15">
        <v>-0.08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570.97</v>
      </c>
      <c r="W100" s="14">
        <v>2269.8000000000002</v>
      </c>
    </row>
    <row r="101" spans="1:23">
      <c r="A101" s="2" t="s">
        <v>205</v>
      </c>
      <c r="B101" s="1" t="s">
        <v>206</v>
      </c>
      <c r="C101" s="14">
        <v>1392.9</v>
      </c>
      <c r="D101" s="14">
        <v>232.15</v>
      </c>
      <c r="E101" s="14">
        <v>750</v>
      </c>
      <c r="F101" s="14">
        <v>2375.0500000000002</v>
      </c>
      <c r="G101" s="14">
        <v>0</v>
      </c>
      <c r="H101" s="14">
        <v>0</v>
      </c>
      <c r="I101" s="14">
        <v>0</v>
      </c>
      <c r="J101" s="14">
        <v>251.92</v>
      </c>
      <c r="K101" s="14">
        <v>44.47</v>
      </c>
      <c r="L101" s="14">
        <v>0</v>
      </c>
      <c r="M101" s="14">
        <v>0</v>
      </c>
      <c r="N101" s="14">
        <v>0</v>
      </c>
      <c r="O101" s="15">
        <v>-0.14000000000000001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296.25</v>
      </c>
      <c r="W101" s="14">
        <v>2078.8000000000002</v>
      </c>
    </row>
    <row r="102" spans="1:23">
      <c r="A102" s="2" t="s">
        <v>207</v>
      </c>
      <c r="B102" s="1" t="s">
        <v>208</v>
      </c>
      <c r="C102" s="14">
        <v>1028.58</v>
      </c>
      <c r="D102" s="14">
        <v>171.43</v>
      </c>
      <c r="E102" s="14">
        <v>0</v>
      </c>
      <c r="F102" s="14">
        <v>1200.01</v>
      </c>
      <c r="G102" s="14">
        <v>0</v>
      </c>
      <c r="H102" s="14">
        <v>263.26</v>
      </c>
      <c r="I102" s="14">
        <v>0</v>
      </c>
      <c r="J102" s="14">
        <v>7.2</v>
      </c>
      <c r="K102" s="14">
        <v>30.25</v>
      </c>
      <c r="L102" s="14">
        <v>0</v>
      </c>
      <c r="M102" s="14">
        <v>0</v>
      </c>
      <c r="N102" s="14">
        <v>0</v>
      </c>
      <c r="O102" s="14">
        <v>0.1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300.81</v>
      </c>
      <c r="W102" s="14">
        <v>899.2</v>
      </c>
    </row>
    <row r="103" spans="1:23">
      <c r="A103" s="2" t="s">
        <v>209</v>
      </c>
      <c r="B103" s="1" t="s">
        <v>210</v>
      </c>
      <c r="C103" s="14">
        <v>320.16000000000003</v>
      </c>
      <c r="D103" s="14">
        <v>80.040000000000006</v>
      </c>
      <c r="E103" s="14">
        <v>2570.63</v>
      </c>
      <c r="F103" s="14">
        <v>2970.83</v>
      </c>
      <c r="G103" s="14">
        <v>0</v>
      </c>
      <c r="H103" s="14">
        <v>0</v>
      </c>
      <c r="I103" s="14">
        <v>0</v>
      </c>
      <c r="J103" s="14">
        <v>379.18</v>
      </c>
      <c r="K103" s="14">
        <v>0</v>
      </c>
      <c r="L103" s="14">
        <v>0</v>
      </c>
      <c r="M103" s="14">
        <v>0</v>
      </c>
      <c r="N103" s="14">
        <v>0</v>
      </c>
      <c r="O103" s="14">
        <v>0.05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379.23</v>
      </c>
      <c r="W103" s="14">
        <v>2591.6</v>
      </c>
    </row>
    <row r="104" spans="1:23">
      <c r="A104" s="2" t="s">
        <v>211</v>
      </c>
      <c r="B104" s="1" t="s">
        <v>212</v>
      </c>
      <c r="C104" s="14">
        <v>633.6</v>
      </c>
      <c r="D104" s="14">
        <v>105.6</v>
      </c>
      <c r="E104" s="14">
        <v>3910.62</v>
      </c>
      <c r="F104" s="14">
        <v>4649.82</v>
      </c>
      <c r="G104" s="14">
        <v>0</v>
      </c>
      <c r="H104" s="14">
        <v>0</v>
      </c>
      <c r="I104" s="14">
        <v>0</v>
      </c>
      <c r="J104" s="14">
        <v>737.81</v>
      </c>
      <c r="K104" s="14">
        <v>79.56</v>
      </c>
      <c r="L104" s="14">
        <v>0</v>
      </c>
      <c r="M104" s="14">
        <v>0</v>
      </c>
      <c r="N104" s="14">
        <v>0</v>
      </c>
      <c r="O104" s="15">
        <v>-0.15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817.22</v>
      </c>
      <c r="W104" s="14">
        <v>3832.6</v>
      </c>
    </row>
    <row r="105" spans="1:23">
      <c r="A105" s="2" t="s">
        <v>213</v>
      </c>
      <c r="B105" s="1" t="s">
        <v>214</v>
      </c>
      <c r="C105" s="14">
        <v>537.54</v>
      </c>
      <c r="D105" s="14">
        <v>89.59</v>
      </c>
      <c r="E105" s="14">
        <v>1205.81</v>
      </c>
      <c r="F105" s="14">
        <v>1832.94</v>
      </c>
      <c r="G105" s="14">
        <v>0</v>
      </c>
      <c r="H105" s="14">
        <v>0</v>
      </c>
      <c r="I105" s="14">
        <v>0</v>
      </c>
      <c r="J105" s="14">
        <v>157.47999999999999</v>
      </c>
      <c r="K105" s="14">
        <v>77.89</v>
      </c>
      <c r="L105" s="14">
        <v>18.329999999999998</v>
      </c>
      <c r="M105" s="14">
        <v>0</v>
      </c>
      <c r="N105" s="14">
        <v>89.81</v>
      </c>
      <c r="O105" s="15">
        <v>-0.08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236.31</v>
      </c>
      <c r="V105" s="14">
        <v>579.74</v>
      </c>
      <c r="W105" s="14">
        <v>1253.2</v>
      </c>
    </row>
    <row r="106" spans="1:23">
      <c r="A106" s="2" t="s">
        <v>215</v>
      </c>
      <c r="B106" s="1" t="s">
        <v>216</v>
      </c>
      <c r="C106" s="14">
        <v>480.24</v>
      </c>
      <c r="D106" s="14">
        <v>80.040000000000006</v>
      </c>
      <c r="E106" s="14">
        <v>6631.43</v>
      </c>
      <c r="F106" s="14">
        <v>7191.71</v>
      </c>
      <c r="G106" s="14">
        <v>0</v>
      </c>
      <c r="H106" s="14">
        <v>0</v>
      </c>
      <c r="I106" s="14">
        <v>0</v>
      </c>
      <c r="J106" s="14">
        <v>1332.8</v>
      </c>
      <c r="K106" s="14">
        <v>119.26</v>
      </c>
      <c r="L106" s="14">
        <v>71.92</v>
      </c>
      <c r="M106" s="14">
        <v>0</v>
      </c>
      <c r="N106" s="14">
        <v>352.39</v>
      </c>
      <c r="O106" s="14">
        <v>0.14000000000000001</v>
      </c>
      <c r="P106" s="14">
        <v>0</v>
      </c>
      <c r="Q106" s="14">
        <v>0</v>
      </c>
      <c r="R106" s="14">
        <v>0</v>
      </c>
      <c r="S106" s="14">
        <v>0</v>
      </c>
      <c r="T106" s="14">
        <v>250</v>
      </c>
      <c r="U106" s="14">
        <v>0</v>
      </c>
      <c r="V106" s="14">
        <v>2126.5100000000002</v>
      </c>
      <c r="W106" s="14">
        <v>5065.2</v>
      </c>
    </row>
    <row r="107" spans="1:23">
      <c r="A107" s="2" t="s">
        <v>217</v>
      </c>
      <c r="B107" s="1" t="s">
        <v>218</v>
      </c>
      <c r="C107" s="14">
        <v>1028.52</v>
      </c>
      <c r="D107" s="14">
        <v>171.42</v>
      </c>
      <c r="E107" s="14">
        <v>0</v>
      </c>
      <c r="F107" s="14">
        <v>1199.94</v>
      </c>
      <c r="G107" s="14">
        <v>0</v>
      </c>
      <c r="H107" s="14">
        <v>0</v>
      </c>
      <c r="I107" s="14">
        <v>0</v>
      </c>
      <c r="J107" s="14">
        <v>7.2</v>
      </c>
      <c r="K107" s="14">
        <v>29.79</v>
      </c>
      <c r="L107" s="14">
        <v>0</v>
      </c>
      <c r="M107" s="14">
        <v>0</v>
      </c>
      <c r="N107" s="14">
        <v>0</v>
      </c>
      <c r="O107" s="14">
        <v>0.15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37.14</v>
      </c>
      <c r="W107" s="14">
        <v>1162.8</v>
      </c>
    </row>
    <row r="108" spans="1:23">
      <c r="A108" s="2" t="s">
        <v>219</v>
      </c>
      <c r="B108" s="1" t="s">
        <v>220</v>
      </c>
      <c r="C108" s="14">
        <v>633.6</v>
      </c>
      <c r="D108" s="14">
        <v>105.6</v>
      </c>
      <c r="E108" s="14">
        <v>6272.99</v>
      </c>
      <c r="F108" s="14">
        <v>7012.19</v>
      </c>
      <c r="G108" s="14">
        <v>0</v>
      </c>
      <c r="H108" s="14">
        <v>0</v>
      </c>
      <c r="I108" s="14">
        <v>0</v>
      </c>
      <c r="J108" s="14">
        <v>1290.57</v>
      </c>
      <c r="K108" s="14">
        <v>177.16</v>
      </c>
      <c r="L108" s="14">
        <v>0</v>
      </c>
      <c r="M108" s="14">
        <v>0</v>
      </c>
      <c r="N108" s="14">
        <v>0</v>
      </c>
      <c r="O108" s="14">
        <v>0.06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1467.79</v>
      </c>
      <c r="W108" s="14">
        <v>5544.4</v>
      </c>
    </row>
    <row r="109" spans="1:23">
      <c r="A109" s="2" t="s">
        <v>221</v>
      </c>
      <c r="B109" s="1" t="s">
        <v>222</v>
      </c>
      <c r="C109" s="14">
        <v>480.24</v>
      </c>
      <c r="D109" s="14">
        <v>80.040000000000006</v>
      </c>
      <c r="E109" s="14">
        <v>2474.5100000000002</v>
      </c>
      <c r="F109" s="14">
        <v>3034.79</v>
      </c>
      <c r="G109" s="14">
        <v>0</v>
      </c>
      <c r="H109" s="14">
        <v>0</v>
      </c>
      <c r="I109" s="14">
        <v>0</v>
      </c>
      <c r="J109" s="14">
        <v>392.84</v>
      </c>
      <c r="K109" s="14">
        <v>0</v>
      </c>
      <c r="L109" s="14">
        <v>0</v>
      </c>
      <c r="M109" s="14">
        <v>0</v>
      </c>
      <c r="N109" s="14">
        <v>0</v>
      </c>
      <c r="O109" s="15">
        <v>-0.05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392.79</v>
      </c>
      <c r="W109" s="14">
        <v>2642</v>
      </c>
    </row>
    <row r="110" spans="1:23">
      <c r="A110" s="2" t="s">
        <v>223</v>
      </c>
      <c r="B110" s="1" t="s">
        <v>224</v>
      </c>
      <c r="C110" s="14">
        <v>633.6</v>
      </c>
      <c r="D110" s="14">
        <v>105.6</v>
      </c>
      <c r="E110" s="14">
        <v>5757.01</v>
      </c>
      <c r="F110" s="14">
        <v>6496.21</v>
      </c>
      <c r="G110" s="14">
        <v>0</v>
      </c>
      <c r="H110" s="14">
        <v>0</v>
      </c>
      <c r="I110" s="14">
        <v>0</v>
      </c>
      <c r="J110" s="14">
        <v>1169.22</v>
      </c>
      <c r="K110" s="14">
        <v>157.86000000000001</v>
      </c>
      <c r="L110" s="14">
        <v>0</v>
      </c>
      <c r="M110" s="14">
        <v>0</v>
      </c>
      <c r="N110" s="14">
        <v>0</v>
      </c>
      <c r="O110" s="14">
        <v>0.13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1327.21</v>
      </c>
      <c r="W110" s="14">
        <v>5169</v>
      </c>
    </row>
    <row r="111" spans="1:23">
      <c r="A111" s="2" t="s">
        <v>225</v>
      </c>
      <c r="B111" s="1" t="s">
        <v>226</v>
      </c>
      <c r="C111" s="14">
        <v>537.54</v>
      </c>
      <c r="D111" s="14">
        <v>89.59</v>
      </c>
      <c r="E111" s="14">
        <v>3586.8</v>
      </c>
      <c r="F111" s="14">
        <v>4213.93</v>
      </c>
      <c r="G111" s="14">
        <v>0</v>
      </c>
      <c r="H111" s="14">
        <v>0</v>
      </c>
      <c r="I111" s="14">
        <v>0</v>
      </c>
      <c r="J111" s="14">
        <v>644.71</v>
      </c>
      <c r="K111" s="14">
        <v>86.33</v>
      </c>
      <c r="L111" s="14">
        <v>42.14</v>
      </c>
      <c r="M111" s="14">
        <v>0</v>
      </c>
      <c r="N111" s="14">
        <v>206.48</v>
      </c>
      <c r="O111" s="14">
        <v>0</v>
      </c>
      <c r="P111" s="14">
        <v>0</v>
      </c>
      <c r="Q111" s="14">
        <v>0</v>
      </c>
      <c r="R111" s="14">
        <v>0</v>
      </c>
      <c r="S111" s="14">
        <v>343.11</v>
      </c>
      <c r="T111" s="14">
        <v>400</v>
      </c>
      <c r="U111" s="14">
        <v>209.76</v>
      </c>
      <c r="V111" s="14">
        <v>1932.53</v>
      </c>
      <c r="W111" s="14">
        <v>2281.4</v>
      </c>
    </row>
    <row r="112" spans="1:23">
      <c r="A112" s="2" t="s">
        <v>227</v>
      </c>
      <c r="B112" s="1" t="s">
        <v>228</v>
      </c>
      <c r="C112" s="14">
        <v>400.2</v>
      </c>
      <c r="D112" s="14">
        <v>66.7</v>
      </c>
      <c r="E112" s="14">
        <v>597.71</v>
      </c>
      <c r="F112" s="14">
        <v>1064.6099999999999</v>
      </c>
      <c r="G112" s="14">
        <v>0</v>
      </c>
      <c r="H112" s="14">
        <v>0</v>
      </c>
      <c r="I112" s="15">
        <v>-14.29</v>
      </c>
      <c r="J112" s="14">
        <v>0</v>
      </c>
      <c r="K112" s="14">
        <v>27.78</v>
      </c>
      <c r="L112" s="14">
        <v>0</v>
      </c>
      <c r="M112" s="14">
        <v>0</v>
      </c>
      <c r="N112" s="14">
        <v>0</v>
      </c>
      <c r="O112" s="15">
        <v>-0.08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13.41</v>
      </c>
      <c r="W112" s="14">
        <v>1051.2</v>
      </c>
    </row>
    <row r="113" spans="1:23">
      <c r="A113" s="2" t="s">
        <v>229</v>
      </c>
      <c r="B113" s="1" t="s">
        <v>230</v>
      </c>
      <c r="C113" s="14">
        <v>480.24</v>
      </c>
      <c r="D113" s="14">
        <v>80.040000000000006</v>
      </c>
      <c r="E113" s="14">
        <v>1499.6</v>
      </c>
      <c r="F113" s="14">
        <v>2059.88</v>
      </c>
      <c r="G113" s="14">
        <v>0</v>
      </c>
      <c r="H113" s="14">
        <v>0</v>
      </c>
      <c r="I113" s="14">
        <v>0</v>
      </c>
      <c r="J113" s="14">
        <v>195.32</v>
      </c>
      <c r="K113" s="14">
        <v>31.81</v>
      </c>
      <c r="L113" s="14">
        <v>0</v>
      </c>
      <c r="M113" s="14">
        <v>0</v>
      </c>
      <c r="N113" s="14">
        <v>0</v>
      </c>
      <c r="O113" s="15">
        <v>-0.05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227.08</v>
      </c>
      <c r="W113" s="14">
        <v>1832.8</v>
      </c>
    </row>
    <row r="114" spans="1:23">
      <c r="A114" s="2" t="s">
        <v>231</v>
      </c>
      <c r="B114" s="1" t="s">
        <v>232</v>
      </c>
      <c r="C114" s="14">
        <v>534.29999999999995</v>
      </c>
      <c r="D114" s="14">
        <v>89.05</v>
      </c>
      <c r="E114" s="14">
        <v>1179.01</v>
      </c>
      <c r="F114" s="14">
        <v>1802.36</v>
      </c>
      <c r="G114" s="14">
        <v>0</v>
      </c>
      <c r="H114" s="14">
        <v>0</v>
      </c>
      <c r="I114" s="14">
        <v>0</v>
      </c>
      <c r="J114" s="14">
        <v>152.59</v>
      </c>
      <c r="K114" s="14">
        <v>40.409999999999997</v>
      </c>
      <c r="L114" s="14">
        <v>18.02</v>
      </c>
      <c r="M114" s="14">
        <v>0</v>
      </c>
      <c r="N114" s="14">
        <v>88.32</v>
      </c>
      <c r="O114" s="14">
        <v>0.02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299.36</v>
      </c>
      <c r="W114" s="14">
        <v>1503</v>
      </c>
    </row>
    <row r="115" spans="1:23">
      <c r="A115" s="2" t="s">
        <v>233</v>
      </c>
      <c r="B115" s="1" t="s">
        <v>234</v>
      </c>
      <c r="C115" s="14">
        <v>480.24</v>
      </c>
      <c r="D115" s="14">
        <v>80.040000000000006</v>
      </c>
      <c r="E115" s="14">
        <v>2341.83</v>
      </c>
      <c r="F115" s="14">
        <v>2902.11</v>
      </c>
      <c r="G115" s="14">
        <v>0</v>
      </c>
      <c r="H115" s="14">
        <v>0</v>
      </c>
      <c r="I115" s="14">
        <v>0</v>
      </c>
      <c r="J115" s="14">
        <v>364.5</v>
      </c>
      <c r="K115" s="14">
        <v>0</v>
      </c>
      <c r="L115" s="14">
        <v>0</v>
      </c>
      <c r="M115" s="14">
        <v>0</v>
      </c>
      <c r="N115" s="14">
        <v>0</v>
      </c>
      <c r="O115" s="14">
        <v>0.01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364.51</v>
      </c>
      <c r="W115" s="14">
        <v>2537.6</v>
      </c>
    </row>
    <row r="116" spans="1:23">
      <c r="A116" s="2" t="s">
        <v>235</v>
      </c>
      <c r="B116" s="1" t="s">
        <v>236</v>
      </c>
      <c r="C116" s="14">
        <v>537.54</v>
      </c>
      <c r="D116" s="14">
        <v>89.59</v>
      </c>
      <c r="E116" s="14">
        <v>2936.51</v>
      </c>
      <c r="F116" s="14">
        <v>3563.64</v>
      </c>
      <c r="G116" s="14">
        <v>0</v>
      </c>
      <c r="H116" s="14">
        <v>0</v>
      </c>
      <c r="I116" s="14">
        <v>0</v>
      </c>
      <c r="J116" s="14">
        <v>505.8</v>
      </c>
      <c r="K116" s="14">
        <v>90.61</v>
      </c>
      <c r="L116" s="14">
        <v>35.64</v>
      </c>
      <c r="M116" s="14">
        <v>0</v>
      </c>
      <c r="N116" s="14">
        <v>174.62</v>
      </c>
      <c r="O116" s="15">
        <v>-0.05</v>
      </c>
      <c r="P116" s="14">
        <v>0</v>
      </c>
      <c r="Q116" s="14">
        <v>0</v>
      </c>
      <c r="R116" s="14">
        <v>0</v>
      </c>
      <c r="S116" s="14">
        <v>343.11</v>
      </c>
      <c r="T116" s="14">
        <v>200</v>
      </c>
      <c r="U116" s="14">
        <v>216.71</v>
      </c>
      <c r="V116" s="14">
        <v>1566.44</v>
      </c>
      <c r="W116" s="14">
        <v>1997.2</v>
      </c>
    </row>
    <row r="117" spans="1:23">
      <c r="A117" s="2" t="s">
        <v>237</v>
      </c>
      <c r="B117" s="1" t="s">
        <v>238</v>
      </c>
      <c r="C117" s="14">
        <v>633.6</v>
      </c>
      <c r="D117" s="14">
        <v>105.6</v>
      </c>
      <c r="E117" s="14">
        <v>3200.75</v>
      </c>
      <c r="F117" s="14">
        <v>3939.95</v>
      </c>
      <c r="G117" s="14">
        <v>0</v>
      </c>
      <c r="H117" s="14">
        <v>0</v>
      </c>
      <c r="I117" s="14">
        <v>0</v>
      </c>
      <c r="J117" s="14">
        <v>586.17999999999995</v>
      </c>
      <c r="K117" s="14">
        <v>96.14</v>
      </c>
      <c r="L117" s="14">
        <v>0</v>
      </c>
      <c r="M117" s="14">
        <v>0</v>
      </c>
      <c r="N117" s="14">
        <v>0</v>
      </c>
      <c r="O117" s="14">
        <v>0.03</v>
      </c>
      <c r="P117" s="14">
        <v>0</v>
      </c>
      <c r="Q117" s="14">
        <v>0</v>
      </c>
      <c r="R117" s="14">
        <v>0</v>
      </c>
      <c r="S117" s="14">
        <v>0</v>
      </c>
      <c r="T117" s="14">
        <v>200</v>
      </c>
      <c r="U117" s="14">
        <v>0</v>
      </c>
      <c r="V117" s="14">
        <v>882.35</v>
      </c>
      <c r="W117" s="14">
        <v>3057.6</v>
      </c>
    </row>
    <row r="118" spans="1:23">
      <c r="A118" s="2" t="s">
        <v>239</v>
      </c>
      <c r="B118" s="1" t="s">
        <v>240</v>
      </c>
      <c r="C118" s="14">
        <v>480.24</v>
      </c>
      <c r="D118" s="14">
        <v>80.040000000000006</v>
      </c>
      <c r="E118" s="14">
        <v>5493.78</v>
      </c>
      <c r="F118" s="14">
        <v>6054.06</v>
      </c>
      <c r="G118" s="14">
        <v>0</v>
      </c>
      <c r="H118" s="14">
        <v>0</v>
      </c>
      <c r="I118" s="14">
        <v>0</v>
      </c>
      <c r="J118" s="14">
        <v>1065.22</v>
      </c>
      <c r="K118" s="14">
        <v>0</v>
      </c>
      <c r="L118" s="14">
        <v>0</v>
      </c>
      <c r="M118" s="14">
        <v>0</v>
      </c>
      <c r="N118" s="14">
        <v>0</v>
      </c>
      <c r="O118" s="15">
        <v>-0.16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1065.06</v>
      </c>
      <c r="W118" s="14">
        <v>4989</v>
      </c>
    </row>
    <row r="119" spans="1:23">
      <c r="A119" s="2" t="s">
        <v>241</v>
      </c>
      <c r="B119" s="1" t="s">
        <v>242</v>
      </c>
      <c r="C119" s="14">
        <v>480.24</v>
      </c>
      <c r="D119" s="14">
        <v>80.040000000000006</v>
      </c>
      <c r="E119" s="14">
        <v>681.49</v>
      </c>
      <c r="F119" s="14">
        <v>1241.77</v>
      </c>
      <c r="G119" s="14">
        <v>0</v>
      </c>
      <c r="H119" s="14">
        <v>0</v>
      </c>
      <c r="I119" s="14">
        <v>0</v>
      </c>
      <c r="J119" s="14">
        <v>18.71</v>
      </c>
      <c r="K119" s="14">
        <v>26.59</v>
      </c>
      <c r="L119" s="14">
        <v>0</v>
      </c>
      <c r="M119" s="14">
        <v>0</v>
      </c>
      <c r="N119" s="14">
        <v>0</v>
      </c>
      <c r="O119" s="14">
        <v>7.0000000000000007E-2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45.37</v>
      </c>
      <c r="W119" s="14">
        <v>1196.4000000000001</v>
      </c>
    </row>
    <row r="120" spans="1:23">
      <c r="A120" s="2" t="s">
        <v>243</v>
      </c>
      <c r="B120" s="1" t="s">
        <v>244</v>
      </c>
      <c r="C120" s="14">
        <v>537.54</v>
      </c>
      <c r="D120" s="14">
        <v>89.59</v>
      </c>
      <c r="E120" s="14">
        <v>4206.87</v>
      </c>
      <c r="F120" s="14">
        <v>4834</v>
      </c>
      <c r="G120" s="14">
        <v>0</v>
      </c>
      <c r="H120" s="14">
        <v>0</v>
      </c>
      <c r="I120" s="14">
        <v>0</v>
      </c>
      <c r="J120" s="14">
        <v>778.26</v>
      </c>
      <c r="K120" s="14">
        <v>82.21</v>
      </c>
      <c r="L120" s="14">
        <v>48.34</v>
      </c>
      <c r="M120" s="14">
        <v>0</v>
      </c>
      <c r="N120" s="14">
        <v>236.87</v>
      </c>
      <c r="O120" s="15">
        <v>-0.08</v>
      </c>
      <c r="P120" s="14">
        <v>0</v>
      </c>
      <c r="Q120" s="14">
        <v>0</v>
      </c>
      <c r="R120" s="14">
        <v>0</v>
      </c>
      <c r="S120" s="14">
        <v>0</v>
      </c>
      <c r="T120" s="14">
        <v>50</v>
      </c>
      <c r="U120" s="14">
        <v>470.2</v>
      </c>
      <c r="V120" s="14">
        <v>1665.8</v>
      </c>
      <c r="W120" s="14">
        <v>3168.2</v>
      </c>
    </row>
    <row r="121" spans="1:23">
      <c r="A121" s="2" t="s">
        <v>245</v>
      </c>
      <c r="B121" s="1" t="s">
        <v>246</v>
      </c>
      <c r="C121" s="14">
        <v>480.24</v>
      </c>
      <c r="D121" s="14">
        <v>80.040000000000006</v>
      </c>
      <c r="E121" s="14">
        <v>573.16999999999996</v>
      </c>
      <c r="F121" s="14">
        <v>1133.45</v>
      </c>
      <c r="G121" s="14">
        <v>0</v>
      </c>
      <c r="H121" s="14">
        <v>0</v>
      </c>
      <c r="I121" s="15">
        <v>-0.04</v>
      </c>
      <c r="J121" s="14">
        <v>0</v>
      </c>
      <c r="K121" s="14">
        <v>21.92</v>
      </c>
      <c r="L121" s="14">
        <v>0</v>
      </c>
      <c r="M121" s="14">
        <v>0</v>
      </c>
      <c r="N121" s="14">
        <v>0</v>
      </c>
      <c r="O121" s="14">
        <v>0.17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22.05</v>
      </c>
      <c r="W121" s="14">
        <v>1111.4000000000001</v>
      </c>
    </row>
    <row r="122" spans="1:23">
      <c r="A122" s="2" t="s">
        <v>247</v>
      </c>
      <c r="B122" s="1" t="s">
        <v>248</v>
      </c>
      <c r="C122" s="14">
        <v>633.6</v>
      </c>
      <c r="D122" s="14">
        <v>105.6</v>
      </c>
      <c r="E122" s="14">
        <v>2853.65</v>
      </c>
      <c r="F122" s="14">
        <v>3592.85</v>
      </c>
      <c r="G122" s="14">
        <v>0</v>
      </c>
      <c r="H122" s="14">
        <v>0</v>
      </c>
      <c r="I122" s="14">
        <v>0</v>
      </c>
      <c r="J122" s="14">
        <v>512.04</v>
      </c>
      <c r="K122" s="14">
        <v>72.819999999999993</v>
      </c>
      <c r="L122" s="14">
        <v>0</v>
      </c>
      <c r="M122" s="14">
        <v>0</v>
      </c>
      <c r="N122" s="14">
        <v>0</v>
      </c>
      <c r="O122" s="15">
        <v>-0.01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584.85</v>
      </c>
      <c r="W122" s="14">
        <v>3008</v>
      </c>
    </row>
    <row r="123" spans="1:23">
      <c r="A123" s="2" t="s">
        <v>249</v>
      </c>
      <c r="B123" s="1" t="s">
        <v>250</v>
      </c>
      <c r="C123" s="14">
        <v>633.6</v>
      </c>
      <c r="D123" s="14">
        <v>105.6</v>
      </c>
      <c r="E123" s="14">
        <v>6041.84</v>
      </c>
      <c r="F123" s="14">
        <v>6781.04</v>
      </c>
      <c r="G123" s="14">
        <v>0</v>
      </c>
      <c r="H123" s="14">
        <v>0</v>
      </c>
      <c r="I123" s="14">
        <v>0</v>
      </c>
      <c r="J123" s="14">
        <v>1236.21</v>
      </c>
      <c r="K123" s="14">
        <v>179.18</v>
      </c>
      <c r="L123" s="14">
        <v>0</v>
      </c>
      <c r="M123" s="14">
        <v>0</v>
      </c>
      <c r="N123" s="14">
        <v>0</v>
      </c>
      <c r="O123" s="15">
        <v>-0.15</v>
      </c>
      <c r="P123" s="14">
        <v>0</v>
      </c>
      <c r="Q123" s="14">
        <v>0</v>
      </c>
      <c r="R123" s="14">
        <v>0</v>
      </c>
      <c r="S123" s="14">
        <v>0</v>
      </c>
      <c r="T123" s="14">
        <v>500</v>
      </c>
      <c r="U123" s="14">
        <v>0</v>
      </c>
      <c r="V123" s="14">
        <v>1915.24</v>
      </c>
      <c r="W123" s="14">
        <v>4865.8</v>
      </c>
    </row>
    <row r="124" spans="1:23" s="7" customFormat="1">
      <c r="A124" s="17" t="s">
        <v>156</v>
      </c>
      <c r="C124" s="7" t="s">
        <v>157</v>
      </c>
      <c r="D124" s="7" t="s">
        <v>157</v>
      </c>
      <c r="E124" s="7" t="s">
        <v>157</v>
      </c>
      <c r="F124" s="7" t="s">
        <v>157</v>
      </c>
      <c r="G124" s="7" t="s">
        <v>157</v>
      </c>
      <c r="H124" s="7" t="s">
        <v>157</v>
      </c>
      <c r="I124" s="7" t="s">
        <v>157</v>
      </c>
      <c r="J124" s="7" t="s">
        <v>157</v>
      </c>
      <c r="K124" s="7" t="s">
        <v>157</v>
      </c>
      <c r="L124" s="7" t="s">
        <v>157</v>
      </c>
      <c r="M124" s="7" t="s">
        <v>157</v>
      </c>
      <c r="N124" s="7" t="s">
        <v>157</v>
      </c>
      <c r="O124" s="7" t="s">
        <v>157</v>
      </c>
      <c r="P124" s="7" t="s">
        <v>157</v>
      </c>
      <c r="Q124" s="7" t="s">
        <v>157</v>
      </c>
      <c r="R124" s="7" t="s">
        <v>157</v>
      </c>
      <c r="S124" s="7" t="s">
        <v>157</v>
      </c>
      <c r="T124" s="7" t="s">
        <v>157</v>
      </c>
      <c r="U124" s="7" t="s">
        <v>157</v>
      </c>
      <c r="V124" s="7" t="s">
        <v>157</v>
      </c>
      <c r="W124" s="7" t="s">
        <v>157</v>
      </c>
    </row>
    <row r="125" spans="1:23">
      <c r="C125" s="19">
        <v>26814.42</v>
      </c>
      <c r="D125" s="19">
        <v>4495.75</v>
      </c>
      <c r="E125" s="19">
        <v>131228.22</v>
      </c>
      <c r="F125" s="19">
        <v>162538.39000000001</v>
      </c>
      <c r="G125" s="19">
        <v>0</v>
      </c>
      <c r="H125" s="19">
        <v>263.26</v>
      </c>
      <c r="I125" s="20">
        <v>-14.33</v>
      </c>
      <c r="J125" s="19">
        <v>23522.06</v>
      </c>
      <c r="K125" s="19">
        <v>2929.62</v>
      </c>
      <c r="L125" s="19">
        <v>671.35</v>
      </c>
      <c r="M125" s="19">
        <v>0</v>
      </c>
      <c r="N125" s="19">
        <v>3289.54</v>
      </c>
      <c r="O125" s="20">
        <v>-0.88</v>
      </c>
      <c r="P125" s="19">
        <v>0</v>
      </c>
      <c r="Q125" s="19">
        <v>0</v>
      </c>
      <c r="R125" s="19">
        <v>0</v>
      </c>
      <c r="S125" s="19">
        <v>686.22</v>
      </c>
      <c r="T125" s="19">
        <v>4100</v>
      </c>
      <c r="U125" s="19">
        <v>2669.55</v>
      </c>
      <c r="V125" s="19">
        <v>38116.39</v>
      </c>
      <c r="W125" s="19">
        <v>124422</v>
      </c>
    </row>
    <row r="127" spans="1:23" s="7" customFormat="1">
      <c r="A127" s="16"/>
      <c r="C127" s="7" t="s">
        <v>251</v>
      </c>
      <c r="D127" s="7" t="s">
        <v>251</v>
      </c>
      <c r="E127" s="7" t="s">
        <v>251</v>
      </c>
      <c r="F127" s="7" t="s">
        <v>251</v>
      </c>
      <c r="G127" s="7" t="s">
        <v>251</v>
      </c>
      <c r="H127" s="7" t="s">
        <v>251</v>
      </c>
      <c r="I127" s="7" t="s">
        <v>251</v>
      </c>
      <c r="J127" s="7" t="s">
        <v>251</v>
      </c>
      <c r="K127" s="7" t="s">
        <v>251</v>
      </c>
      <c r="L127" s="7" t="s">
        <v>251</v>
      </c>
      <c r="M127" s="7" t="s">
        <v>251</v>
      </c>
      <c r="N127" s="7" t="s">
        <v>251</v>
      </c>
      <c r="O127" s="7" t="s">
        <v>251</v>
      </c>
      <c r="P127" s="7" t="s">
        <v>251</v>
      </c>
      <c r="Q127" s="7" t="s">
        <v>251</v>
      </c>
      <c r="R127" s="7" t="s">
        <v>251</v>
      </c>
      <c r="S127" s="7" t="s">
        <v>251</v>
      </c>
      <c r="T127" s="7" t="s">
        <v>251</v>
      </c>
      <c r="U127" s="7" t="s">
        <v>251</v>
      </c>
      <c r="V127" s="7" t="s">
        <v>251</v>
      </c>
      <c r="W127" s="7" t="s">
        <v>251</v>
      </c>
    </row>
    <row r="128" spans="1:23">
      <c r="A128" s="17" t="s">
        <v>252</v>
      </c>
      <c r="B128" s="1" t="s">
        <v>253</v>
      </c>
      <c r="C128" s="19">
        <v>100839.81</v>
      </c>
      <c r="D128" s="19">
        <v>17063.849999999999</v>
      </c>
      <c r="E128" s="19">
        <v>227699.55</v>
      </c>
      <c r="F128" s="19">
        <v>345603.21</v>
      </c>
      <c r="G128" s="19">
        <v>3625.95</v>
      </c>
      <c r="H128" s="19">
        <v>3559</v>
      </c>
      <c r="I128" s="20">
        <v>-583.83000000000004</v>
      </c>
      <c r="J128" s="19">
        <v>49464.91</v>
      </c>
      <c r="K128" s="19">
        <v>10197.15</v>
      </c>
      <c r="L128" s="19">
        <v>671.35</v>
      </c>
      <c r="M128" s="19">
        <v>462.3</v>
      </c>
      <c r="N128" s="19">
        <v>3289.54</v>
      </c>
      <c r="O128" s="20">
        <v>-0.33</v>
      </c>
      <c r="P128" s="19">
        <v>979.47</v>
      </c>
      <c r="Q128" s="19">
        <v>424.22</v>
      </c>
      <c r="R128" s="19">
        <v>300</v>
      </c>
      <c r="S128" s="19">
        <v>686.22</v>
      </c>
      <c r="T128" s="19">
        <v>5400</v>
      </c>
      <c r="U128" s="19">
        <v>4835.46</v>
      </c>
      <c r="V128" s="19">
        <v>83311.41</v>
      </c>
      <c r="W128" s="19">
        <v>262291.8</v>
      </c>
    </row>
    <row r="130" spans="1:23">
      <c r="C130" s="1" t="s">
        <v>253</v>
      </c>
      <c r="D130" s="1" t="s">
        <v>253</v>
      </c>
      <c r="E130" s="1" t="s">
        <v>253</v>
      </c>
      <c r="F130" s="1" t="s">
        <v>253</v>
      </c>
      <c r="G130" s="1" t="s">
        <v>253</v>
      </c>
      <c r="H130" s="1" t="s">
        <v>253</v>
      </c>
      <c r="I130" s="1" t="s">
        <v>253</v>
      </c>
      <c r="J130" s="1" t="s">
        <v>253</v>
      </c>
      <c r="K130" s="1" t="s">
        <v>253</v>
      </c>
      <c r="L130" s="1" t="s">
        <v>253</v>
      </c>
      <c r="M130" s="1" t="s">
        <v>253</v>
      </c>
      <c r="N130" s="1" t="s">
        <v>253</v>
      </c>
      <c r="O130" s="1" t="s">
        <v>253</v>
      </c>
      <c r="P130" s="1" t="s">
        <v>253</v>
      </c>
      <c r="Q130" s="1" t="s">
        <v>253</v>
      </c>
      <c r="R130" s="1" t="s">
        <v>253</v>
      </c>
      <c r="S130" s="1" t="s">
        <v>253</v>
      </c>
      <c r="T130" s="1" t="s">
        <v>253</v>
      </c>
      <c r="U130" s="1" t="s">
        <v>253</v>
      </c>
      <c r="V130" s="1" t="s">
        <v>253</v>
      </c>
      <c r="W130" s="1" t="s">
        <v>253</v>
      </c>
    </row>
    <row r="131" spans="1:23">
      <c r="A131" s="2" t="s">
        <v>253</v>
      </c>
      <c r="B131" s="1" t="s">
        <v>253</v>
      </c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6"/>
  <sheetViews>
    <sheetView topLeftCell="A83" workbookViewId="0">
      <selection activeCell="B102" sqref="B102"/>
    </sheetView>
  </sheetViews>
  <sheetFormatPr baseColWidth="10" defaultRowHeight="15"/>
  <cols>
    <col min="2" max="2" width="14.28515625" customWidth="1"/>
    <col min="3" max="3" width="19.28515625" customWidth="1"/>
    <col min="4" max="4" width="12.5703125" bestFit="1" customWidth="1"/>
    <col min="5" max="5" width="36.140625" bestFit="1" customWidth="1"/>
  </cols>
  <sheetData>
    <row r="1" spans="1:10">
      <c r="A1" s="22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3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9.5">
      <c r="A3" s="21" t="s">
        <v>2</v>
      </c>
      <c r="B3" s="21"/>
      <c r="C3" s="24"/>
      <c r="D3" s="21"/>
      <c r="E3" s="21"/>
      <c r="F3" s="21"/>
      <c r="G3" s="21"/>
      <c r="H3" s="21"/>
      <c r="I3" s="21"/>
      <c r="J3" s="21"/>
    </row>
    <row r="4" spans="1:10">
      <c r="A4" s="21" t="s">
        <v>254</v>
      </c>
      <c r="B4" s="21"/>
      <c r="C4" s="21"/>
      <c r="D4" s="21"/>
      <c r="E4" s="21"/>
      <c r="F4" s="21"/>
      <c r="G4" s="21"/>
      <c r="H4" s="21"/>
      <c r="I4" s="21"/>
      <c r="J4" s="21"/>
    </row>
    <row r="6" spans="1:10">
      <c r="A6" s="25"/>
      <c r="B6" s="25"/>
      <c r="C6" s="25"/>
      <c r="D6" s="25"/>
      <c r="E6" s="25"/>
      <c r="F6" s="25"/>
      <c r="G6" s="25"/>
      <c r="H6" s="25"/>
      <c r="I6" s="21"/>
      <c r="J6" s="21"/>
    </row>
    <row r="7" spans="1:10">
      <c r="A7" s="26"/>
      <c r="B7" s="26"/>
      <c r="C7" s="26"/>
      <c r="D7" s="26"/>
      <c r="E7" s="26"/>
      <c r="F7" s="26"/>
      <c r="G7" s="26"/>
      <c r="H7" s="26"/>
      <c r="I7" s="21"/>
      <c r="J7" s="21"/>
    </row>
    <row r="8" spans="1:10">
      <c r="A8" s="28" t="s">
        <v>255</v>
      </c>
      <c r="B8" s="28" t="s">
        <v>256</v>
      </c>
      <c r="C8" s="28" t="s">
        <v>257</v>
      </c>
      <c r="D8" s="29" t="s">
        <v>258</v>
      </c>
      <c r="E8" s="28" t="s">
        <v>259</v>
      </c>
      <c r="F8" s="27"/>
      <c r="G8" s="27"/>
      <c r="H8" s="27"/>
      <c r="I8" s="27"/>
      <c r="J8" s="27"/>
    </row>
    <row r="9" spans="1:10">
      <c r="A9" s="21" t="s">
        <v>42</v>
      </c>
      <c r="B9" s="21"/>
      <c r="C9" s="21" t="s">
        <v>260</v>
      </c>
      <c r="D9" s="21">
        <v>2984</v>
      </c>
      <c r="E9" s="21" t="s">
        <v>43</v>
      </c>
      <c r="F9" s="21"/>
      <c r="G9" s="21"/>
      <c r="H9" s="21"/>
      <c r="I9" s="21"/>
      <c r="J9" s="21"/>
    </row>
    <row r="10" spans="1:10">
      <c r="A10" s="21" t="s">
        <v>64</v>
      </c>
      <c r="B10" s="21"/>
      <c r="C10" s="21" t="s">
        <v>260</v>
      </c>
      <c r="D10" s="21">
        <v>1265.8000000000002</v>
      </c>
      <c r="E10" s="21" t="s">
        <v>65</v>
      </c>
      <c r="F10" s="21"/>
      <c r="G10" s="21"/>
      <c r="H10" s="21"/>
      <c r="I10" s="21"/>
      <c r="J10" s="21"/>
    </row>
    <row r="11" spans="1:10">
      <c r="A11" s="21" t="s">
        <v>82</v>
      </c>
      <c r="B11" s="21"/>
      <c r="C11" s="21" t="s">
        <v>260</v>
      </c>
      <c r="D11" s="21">
        <v>882.80000000000007</v>
      </c>
      <c r="E11" s="21" t="s">
        <v>83</v>
      </c>
      <c r="F11" s="21"/>
      <c r="G11" s="21"/>
      <c r="H11" s="21"/>
      <c r="I11" s="21"/>
      <c r="J11" s="21"/>
    </row>
    <row r="12" spans="1:10">
      <c r="A12" s="21" t="s">
        <v>189</v>
      </c>
      <c r="B12" s="21"/>
      <c r="C12" s="21" t="s">
        <v>260</v>
      </c>
      <c r="D12" s="21">
        <v>3605.4</v>
      </c>
      <c r="E12" s="21" t="s">
        <v>190</v>
      </c>
      <c r="F12" s="21"/>
      <c r="G12" s="21"/>
      <c r="H12" s="21"/>
      <c r="I12" s="21"/>
      <c r="J12" s="21"/>
    </row>
    <row r="13" spans="1:10">
      <c r="A13" s="21"/>
      <c r="B13" s="21" t="s">
        <v>261</v>
      </c>
      <c r="C13" s="21"/>
      <c r="D13" s="30">
        <v>8738</v>
      </c>
      <c r="E13" s="21" t="s">
        <v>262</v>
      </c>
      <c r="F13" s="21"/>
      <c r="G13" s="21"/>
      <c r="H13" s="21"/>
      <c r="I13" s="21"/>
      <c r="J13" s="21"/>
    </row>
    <row r="15" spans="1:10">
      <c r="A15" s="21" t="s">
        <v>159</v>
      </c>
      <c r="B15" s="21">
        <v>56708845760</v>
      </c>
      <c r="C15" s="21" t="s">
        <v>263</v>
      </c>
      <c r="D15" s="21">
        <v>1797.4</v>
      </c>
      <c r="E15" s="21" t="s">
        <v>160</v>
      </c>
      <c r="F15" s="21"/>
      <c r="G15" s="21"/>
      <c r="H15" s="21"/>
      <c r="I15" s="21"/>
      <c r="J15" s="21"/>
    </row>
    <row r="16" spans="1:10">
      <c r="A16" s="21" t="s">
        <v>161</v>
      </c>
      <c r="B16" s="21">
        <v>56708845774</v>
      </c>
      <c r="C16" s="21" t="s">
        <v>263</v>
      </c>
      <c r="D16" s="21">
        <v>3910.4</v>
      </c>
      <c r="E16" s="21" t="s">
        <v>162</v>
      </c>
      <c r="F16" s="21"/>
      <c r="G16" s="21"/>
      <c r="H16" s="21"/>
      <c r="I16" s="21"/>
      <c r="J16" s="21"/>
    </row>
    <row r="17" spans="1:5">
      <c r="A17" s="21">
        <v>16</v>
      </c>
      <c r="B17" s="21">
        <v>56708881292</v>
      </c>
      <c r="C17" s="21" t="s">
        <v>263</v>
      </c>
      <c r="D17" s="21">
        <v>3151.2000000000003</v>
      </c>
      <c r="E17" s="21" t="s">
        <v>45</v>
      </c>
    </row>
    <row r="18" spans="1:5">
      <c r="A18" s="21" t="s">
        <v>171</v>
      </c>
      <c r="B18" s="21">
        <v>56708845791</v>
      </c>
      <c r="C18" s="21" t="s">
        <v>263</v>
      </c>
      <c r="D18" s="21">
        <v>4976</v>
      </c>
      <c r="E18" s="21" t="s">
        <v>172</v>
      </c>
    </row>
    <row r="19" spans="1:5">
      <c r="A19" s="21">
        <v>18</v>
      </c>
      <c r="B19" s="21">
        <v>56708881349</v>
      </c>
      <c r="C19" s="21" t="s">
        <v>263</v>
      </c>
      <c r="D19" s="21">
        <v>2151.2000000000003</v>
      </c>
      <c r="E19" s="21" t="s">
        <v>51</v>
      </c>
    </row>
    <row r="20" spans="1:5">
      <c r="A20" s="21" t="s">
        <v>181</v>
      </c>
      <c r="B20" s="21">
        <v>56708845820</v>
      </c>
      <c r="C20" s="21" t="s">
        <v>263</v>
      </c>
      <c r="D20" s="21">
        <v>1755.2</v>
      </c>
      <c r="E20" s="21" t="s">
        <v>182</v>
      </c>
    </row>
    <row r="21" spans="1:5">
      <c r="A21" s="21" t="s">
        <v>183</v>
      </c>
      <c r="B21" s="21">
        <v>56708845834</v>
      </c>
      <c r="C21" s="21" t="s">
        <v>263</v>
      </c>
      <c r="D21" s="21">
        <v>5084.8</v>
      </c>
      <c r="E21" s="21" t="s">
        <v>184</v>
      </c>
    </row>
    <row r="22" spans="1:5">
      <c r="A22" s="21" t="s">
        <v>86</v>
      </c>
      <c r="B22" s="21">
        <v>56708881457</v>
      </c>
      <c r="C22" s="21" t="s">
        <v>263</v>
      </c>
      <c r="D22" s="21">
        <v>918.6</v>
      </c>
      <c r="E22" s="21" t="s">
        <v>87</v>
      </c>
    </row>
    <row r="23" spans="1:5">
      <c r="A23" s="21" t="s">
        <v>88</v>
      </c>
      <c r="B23" s="21">
        <v>56708845038</v>
      </c>
      <c r="C23" s="21" t="s">
        <v>263</v>
      </c>
      <c r="D23" s="21">
        <v>5557.2000000000007</v>
      </c>
      <c r="E23" s="21" t="s">
        <v>89</v>
      </c>
    </row>
    <row r="24" spans="1:5">
      <c r="A24" s="21" t="s">
        <v>195</v>
      </c>
      <c r="B24" s="21">
        <v>56708881915</v>
      </c>
      <c r="C24" s="21" t="s">
        <v>263</v>
      </c>
      <c r="D24" s="21">
        <v>2429</v>
      </c>
      <c r="E24" s="21" t="s">
        <v>196</v>
      </c>
    </row>
    <row r="25" spans="1:5">
      <c r="A25" s="21" t="s">
        <v>199</v>
      </c>
      <c r="B25" s="21">
        <v>56708845865</v>
      </c>
      <c r="C25" s="21" t="s">
        <v>263</v>
      </c>
      <c r="D25" s="21">
        <v>2660.2000000000003</v>
      </c>
      <c r="E25" s="21" t="s">
        <v>200</v>
      </c>
    </row>
    <row r="26" spans="1:5">
      <c r="A26" s="21" t="s">
        <v>201</v>
      </c>
      <c r="B26" s="21">
        <v>56708845879</v>
      </c>
      <c r="C26" s="21" t="s">
        <v>263</v>
      </c>
      <c r="D26" s="21">
        <v>4159.6000000000004</v>
      </c>
      <c r="E26" s="21" t="s">
        <v>202</v>
      </c>
    </row>
    <row r="27" spans="1:5">
      <c r="A27" s="21" t="s">
        <v>98</v>
      </c>
      <c r="B27" s="21">
        <v>56708881491</v>
      </c>
      <c r="C27" s="21" t="s">
        <v>263</v>
      </c>
      <c r="D27" s="21">
        <v>888.80000000000007</v>
      </c>
      <c r="E27" s="21" t="s">
        <v>99</v>
      </c>
    </row>
    <row r="28" spans="1:5">
      <c r="A28" s="21">
        <v>30</v>
      </c>
      <c r="B28" s="21">
        <v>56708881503</v>
      </c>
      <c r="C28" s="21" t="s">
        <v>263</v>
      </c>
      <c r="D28" s="21">
        <v>5776.8</v>
      </c>
      <c r="E28" s="21" t="s">
        <v>103</v>
      </c>
    </row>
    <row r="29" spans="1:5">
      <c r="A29" s="21" t="s">
        <v>213</v>
      </c>
      <c r="B29" s="21">
        <v>56708845911</v>
      </c>
      <c r="C29" s="21" t="s">
        <v>263</v>
      </c>
      <c r="D29" s="21">
        <v>1253.2</v>
      </c>
      <c r="E29" s="21" t="s">
        <v>214</v>
      </c>
    </row>
    <row r="30" spans="1:5">
      <c r="A30" s="21" t="s">
        <v>225</v>
      </c>
      <c r="B30" s="21">
        <v>56708881946</v>
      </c>
      <c r="C30" s="21" t="s">
        <v>263</v>
      </c>
      <c r="D30" s="21">
        <v>2281.4</v>
      </c>
      <c r="E30" s="21" t="s">
        <v>226</v>
      </c>
    </row>
    <row r="31" spans="1:5">
      <c r="A31" s="21" t="s">
        <v>134</v>
      </c>
      <c r="B31" s="21">
        <v>56708881596</v>
      </c>
      <c r="C31" s="21" t="s">
        <v>263</v>
      </c>
      <c r="D31" s="21">
        <v>890.40000000000009</v>
      </c>
      <c r="E31" s="21" t="s">
        <v>135</v>
      </c>
    </row>
    <row r="32" spans="1:5">
      <c r="A32" s="21" t="s">
        <v>235</v>
      </c>
      <c r="B32" s="21">
        <v>56708881963</v>
      </c>
      <c r="C32" s="21" t="s">
        <v>263</v>
      </c>
      <c r="D32" s="21">
        <v>1997.2</v>
      </c>
      <c r="E32" s="21" t="s">
        <v>236</v>
      </c>
    </row>
    <row r="33" spans="1:5">
      <c r="A33" s="21" t="s">
        <v>249</v>
      </c>
      <c r="B33" s="21">
        <v>56708846050</v>
      </c>
      <c r="C33" s="21" t="s">
        <v>263</v>
      </c>
      <c r="D33" s="21">
        <v>4865.8</v>
      </c>
      <c r="E33" s="21" t="s">
        <v>250</v>
      </c>
    </row>
    <row r="34" spans="1:5">
      <c r="A34" s="21" t="s">
        <v>237</v>
      </c>
      <c r="B34" s="21">
        <v>56708845990</v>
      </c>
      <c r="C34" s="21" t="s">
        <v>263</v>
      </c>
      <c r="D34" s="21">
        <v>3057.6000000000004</v>
      </c>
      <c r="E34" s="21" t="s">
        <v>238</v>
      </c>
    </row>
    <row r="35" spans="1:5">
      <c r="A35" s="21" t="s">
        <v>231</v>
      </c>
      <c r="B35" s="21">
        <v>56708845973</v>
      </c>
      <c r="C35" s="21" t="s">
        <v>263</v>
      </c>
      <c r="D35" s="21">
        <v>1503</v>
      </c>
      <c r="E35" s="21" t="s">
        <v>232</v>
      </c>
    </row>
    <row r="36" spans="1:5">
      <c r="A36" s="21" t="s">
        <v>165</v>
      </c>
      <c r="B36" s="21">
        <v>56708845788</v>
      </c>
      <c r="C36" s="21" t="s">
        <v>263</v>
      </c>
      <c r="D36" s="21">
        <v>1481.6000000000001</v>
      </c>
      <c r="E36" s="21" t="s">
        <v>166</v>
      </c>
    </row>
    <row r="37" spans="1:5">
      <c r="A37" s="21" t="s">
        <v>36</v>
      </c>
      <c r="B37" s="21">
        <v>56708844890</v>
      </c>
      <c r="C37" s="21" t="s">
        <v>263</v>
      </c>
      <c r="D37" s="21">
        <v>3238</v>
      </c>
      <c r="E37" s="21" t="s">
        <v>37</v>
      </c>
    </row>
    <row r="38" spans="1:5">
      <c r="A38" s="21" t="s">
        <v>215</v>
      </c>
      <c r="B38" s="21">
        <v>56708845925</v>
      </c>
      <c r="C38" s="21" t="s">
        <v>263</v>
      </c>
      <c r="D38" s="21">
        <v>5065.2000000000007</v>
      </c>
      <c r="E38" s="21" t="s">
        <v>216</v>
      </c>
    </row>
    <row r="39" spans="1:5">
      <c r="A39" s="21" t="s">
        <v>193</v>
      </c>
      <c r="B39" s="21">
        <v>56708845851</v>
      </c>
      <c r="C39" s="21" t="s">
        <v>263</v>
      </c>
      <c r="D39" s="21">
        <v>1884.4</v>
      </c>
      <c r="E39" s="21" t="s">
        <v>194</v>
      </c>
    </row>
    <row r="40" spans="1:5">
      <c r="A40" s="21" t="s">
        <v>34</v>
      </c>
      <c r="B40" s="21">
        <v>56708844887</v>
      </c>
      <c r="C40" s="21" t="s">
        <v>263</v>
      </c>
      <c r="D40" s="21">
        <v>2161.6</v>
      </c>
      <c r="E40" s="21" t="s">
        <v>35</v>
      </c>
    </row>
    <row r="41" spans="1:5">
      <c r="A41" s="21" t="s">
        <v>132</v>
      </c>
      <c r="B41" s="21">
        <v>56708845254</v>
      </c>
      <c r="C41" s="21" t="s">
        <v>263</v>
      </c>
      <c r="D41" s="21">
        <v>4031</v>
      </c>
      <c r="E41" s="21" t="s">
        <v>133</v>
      </c>
    </row>
    <row r="42" spans="1:5">
      <c r="A42" s="21" t="s">
        <v>219</v>
      </c>
      <c r="B42" s="21">
        <v>56708845939</v>
      </c>
      <c r="C42" s="21" t="s">
        <v>263</v>
      </c>
      <c r="D42" s="21">
        <v>5544.4000000000005</v>
      </c>
      <c r="E42" s="21" t="s">
        <v>220</v>
      </c>
    </row>
    <row r="43" spans="1:5">
      <c r="A43" s="21" t="s">
        <v>211</v>
      </c>
      <c r="B43" s="21">
        <v>56708881929</v>
      </c>
      <c r="C43" s="21" t="s">
        <v>263</v>
      </c>
      <c r="D43" s="21">
        <v>3832.6000000000004</v>
      </c>
      <c r="E43" s="21" t="s">
        <v>212</v>
      </c>
    </row>
    <row r="44" spans="1:5">
      <c r="A44" s="21" t="s">
        <v>144</v>
      </c>
      <c r="B44" s="21">
        <v>56708881810</v>
      </c>
      <c r="C44" s="21" t="s">
        <v>263</v>
      </c>
      <c r="D44" s="21">
        <v>4692.4000000000005</v>
      </c>
      <c r="E44" s="21" t="s">
        <v>145</v>
      </c>
    </row>
    <row r="45" spans="1:5">
      <c r="A45" s="21" t="s">
        <v>124</v>
      </c>
      <c r="B45" s="21">
        <v>56708845237</v>
      </c>
      <c r="C45" s="21" t="s">
        <v>263</v>
      </c>
      <c r="D45" s="21">
        <v>777</v>
      </c>
      <c r="E45" s="21" t="s">
        <v>125</v>
      </c>
    </row>
    <row r="46" spans="1:5">
      <c r="A46" s="21" t="s">
        <v>92</v>
      </c>
      <c r="B46" s="21">
        <v>56708881474</v>
      </c>
      <c r="C46" s="21" t="s">
        <v>263</v>
      </c>
      <c r="D46" s="21">
        <v>904.2</v>
      </c>
      <c r="E46" s="21" t="s">
        <v>93</v>
      </c>
    </row>
    <row r="47" spans="1:5">
      <c r="A47" s="21" t="s">
        <v>58</v>
      </c>
      <c r="B47" s="21">
        <v>56708844950</v>
      </c>
      <c r="C47" s="21" t="s">
        <v>263</v>
      </c>
      <c r="D47" s="21">
        <v>689.80000000000007</v>
      </c>
      <c r="E47" s="21" t="s">
        <v>59</v>
      </c>
    </row>
    <row r="48" spans="1:5">
      <c r="A48" s="21" t="s">
        <v>80</v>
      </c>
      <c r="B48" s="21">
        <v>56708845024</v>
      </c>
      <c r="C48" s="21" t="s">
        <v>263</v>
      </c>
      <c r="D48" s="21">
        <v>883.2</v>
      </c>
      <c r="E48" s="21" t="s">
        <v>81</v>
      </c>
    </row>
    <row r="49" spans="1:5">
      <c r="A49" s="21" t="s">
        <v>136</v>
      </c>
      <c r="B49" s="21">
        <v>56708845268</v>
      </c>
      <c r="C49" s="21" t="s">
        <v>263</v>
      </c>
      <c r="D49" s="21">
        <v>1120.6000000000001</v>
      </c>
      <c r="E49" s="21" t="s">
        <v>137</v>
      </c>
    </row>
    <row r="50" spans="1:5">
      <c r="A50" s="21" t="s">
        <v>173</v>
      </c>
      <c r="B50" s="21">
        <v>56708845803</v>
      </c>
      <c r="C50" s="21" t="s">
        <v>263</v>
      </c>
      <c r="D50" s="21">
        <v>1200.4000000000001</v>
      </c>
      <c r="E50" s="21" t="s">
        <v>174</v>
      </c>
    </row>
    <row r="51" spans="1:5">
      <c r="A51" s="21" t="s">
        <v>142</v>
      </c>
      <c r="B51" s="21">
        <v>56708881807</v>
      </c>
      <c r="C51" s="21" t="s">
        <v>263</v>
      </c>
      <c r="D51" s="21">
        <v>412.20000000000005</v>
      </c>
      <c r="E51" s="21" t="s">
        <v>143</v>
      </c>
    </row>
    <row r="52" spans="1:5">
      <c r="A52" s="21" t="s">
        <v>116</v>
      </c>
      <c r="B52" s="21">
        <v>56708881548</v>
      </c>
      <c r="C52" s="21" t="s">
        <v>263</v>
      </c>
      <c r="D52" s="21">
        <v>936.2</v>
      </c>
      <c r="E52" s="21" t="s">
        <v>117</v>
      </c>
    </row>
    <row r="53" spans="1:5">
      <c r="A53" s="21" t="s">
        <v>90</v>
      </c>
      <c r="B53" s="21">
        <v>56708881460</v>
      </c>
      <c r="C53" s="21" t="s">
        <v>263</v>
      </c>
      <c r="D53" s="21">
        <v>235</v>
      </c>
      <c r="E53" s="21" t="s">
        <v>91</v>
      </c>
    </row>
    <row r="54" spans="1:5">
      <c r="A54" s="21" t="s">
        <v>94</v>
      </c>
      <c r="B54" s="21">
        <v>56708845069</v>
      </c>
      <c r="C54" s="21" t="s">
        <v>263</v>
      </c>
      <c r="D54" s="21">
        <v>914</v>
      </c>
      <c r="E54" s="21" t="s">
        <v>95</v>
      </c>
    </row>
    <row r="55" spans="1:5">
      <c r="A55" s="21" t="s">
        <v>187</v>
      </c>
      <c r="B55" s="21">
        <v>56708881901</v>
      </c>
      <c r="C55" s="21" t="s">
        <v>263</v>
      </c>
      <c r="D55" s="21">
        <v>3843.2000000000003</v>
      </c>
      <c r="E55" s="21" t="s">
        <v>188</v>
      </c>
    </row>
    <row r="56" spans="1:5">
      <c r="A56" s="21" t="s">
        <v>54</v>
      </c>
      <c r="B56" s="21">
        <v>56708844947</v>
      </c>
      <c r="C56" s="21" t="s">
        <v>263</v>
      </c>
      <c r="D56" s="21">
        <v>1504</v>
      </c>
      <c r="E56" s="21" t="s">
        <v>55</v>
      </c>
    </row>
    <row r="57" spans="1:5">
      <c r="A57" s="21" t="s">
        <v>175</v>
      </c>
      <c r="B57" s="21">
        <v>56708881872</v>
      </c>
      <c r="C57" s="21" t="s">
        <v>263</v>
      </c>
      <c r="D57" s="21">
        <v>3133.4</v>
      </c>
      <c r="E57" s="21" t="s">
        <v>176</v>
      </c>
    </row>
    <row r="58" spans="1:5">
      <c r="A58" s="21" t="s">
        <v>138</v>
      </c>
      <c r="B58" s="21">
        <v>60589939521</v>
      </c>
      <c r="C58" s="21" t="s">
        <v>263</v>
      </c>
      <c r="D58" s="21">
        <v>1735.2</v>
      </c>
      <c r="E58" s="21" t="s">
        <v>139</v>
      </c>
    </row>
    <row r="59" spans="1:5">
      <c r="A59" s="21" t="s">
        <v>106</v>
      </c>
      <c r="B59" s="21">
        <v>56708845101</v>
      </c>
      <c r="C59" s="21" t="s">
        <v>263</v>
      </c>
      <c r="D59" s="21">
        <v>449</v>
      </c>
      <c r="E59" s="21" t="s">
        <v>107</v>
      </c>
    </row>
    <row r="60" spans="1:5">
      <c r="A60" s="21" t="s">
        <v>247</v>
      </c>
      <c r="B60" s="21">
        <v>56708846047</v>
      </c>
      <c r="C60" s="21" t="s">
        <v>263</v>
      </c>
      <c r="D60" s="21">
        <v>3008</v>
      </c>
      <c r="E60" s="21" t="s">
        <v>248</v>
      </c>
    </row>
    <row r="61" spans="1:5">
      <c r="A61" s="21" t="s">
        <v>46</v>
      </c>
      <c r="B61" s="21">
        <v>56708881304</v>
      </c>
      <c r="C61" s="21" t="s">
        <v>263</v>
      </c>
      <c r="D61" s="21">
        <v>478.8</v>
      </c>
      <c r="E61" s="21" t="s">
        <v>47</v>
      </c>
    </row>
    <row r="62" spans="1:5">
      <c r="A62" s="21" t="s">
        <v>104</v>
      </c>
      <c r="B62" s="21">
        <v>56708881517</v>
      </c>
      <c r="C62" s="21" t="s">
        <v>263</v>
      </c>
      <c r="D62" s="21">
        <v>217</v>
      </c>
      <c r="E62" s="21" t="s">
        <v>105</v>
      </c>
    </row>
    <row r="63" spans="1:5">
      <c r="A63" s="21" t="s">
        <v>126</v>
      </c>
      <c r="B63" s="21">
        <v>56708881579</v>
      </c>
      <c r="C63" s="21" t="s">
        <v>263</v>
      </c>
      <c r="D63" s="21">
        <v>1056.4000000000001</v>
      </c>
      <c r="E63" s="21" t="s">
        <v>127</v>
      </c>
    </row>
    <row r="64" spans="1:5">
      <c r="A64" s="21" t="s">
        <v>48</v>
      </c>
      <c r="B64" s="21">
        <v>56708881318</v>
      </c>
      <c r="C64" s="21" t="s">
        <v>263</v>
      </c>
      <c r="D64" s="21">
        <v>378</v>
      </c>
      <c r="E64" s="21" t="s">
        <v>49</v>
      </c>
    </row>
    <row r="65" spans="1:5">
      <c r="A65" s="21" t="s">
        <v>223</v>
      </c>
      <c r="B65" s="21">
        <v>56708845942</v>
      </c>
      <c r="C65" s="21" t="s">
        <v>263</v>
      </c>
      <c r="D65" s="21">
        <v>5169</v>
      </c>
      <c r="E65" s="21" t="s">
        <v>224</v>
      </c>
    </row>
    <row r="66" spans="1:5">
      <c r="A66" s="21" t="s">
        <v>56</v>
      </c>
      <c r="B66" s="21">
        <v>56708881352</v>
      </c>
      <c r="C66" s="21" t="s">
        <v>263</v>
      </c>
      <c r="D66" s="21">
        <v>906.2</v>
      </c>
      <c r="E66" s="21" t="s">
        <v>57</v>
      </c>
    </row>
    <row r="67" spans="1:5">
      <c r="A67" s="21" t="s">
        <v>140</v>
      </c>
      <c r="B67" s="21">
        <v>60589627948</v>
      </c>
      <c r="C67" s="21" t="s">
        <v>263</v>
      </c>
      <c r="D67" s="21">
        <v>2038.8000000000002</v>
      </c>
      <c r="E67" s="21" t="s">
        <v>141</v>
      </c>
    </row>
    <row r="68" spans="1:5">
      <c r="A68" s="21" t="s">
        <v>60</v>
      </c>
      <c r="B68" s="21">
        <v>56708844964</v>
      </c>
      <c r="C68" s="21" t="s">
        <v>263</v>
      </c>
      <c r="D68" s="21">
        <v>2076</v>
      </c>
      <c r="E68" s="21" t="s">
        <v>61</v>
      </c>
    </row>
    <row r="69" spans="1:5">
      <c r="A69" s="21" t="s">
        <v>203</v>
      </c>
      <c r="B69" s="21">
        <v>56708845882</v>
      </c>
      <c r="C69" s="21" t="s">
        <v>263</v>
      </c>
      <c r="D69" s="21">
        <v>2269.8000000000002</v>
      </c>
      <c r="E69" s="21" t="s">
        <v>204</v>
      </c>
    </row>
    <row r="70" spans="1:5">
      <c r="A70" s="21" t="s">
        <v>78</v>
      </c>
      <c r="B70" s="21">
        <v>56708845010</v>
      </c>
      <c r="C70" s="21" t="s">
        <v>263</v>
      </c>
      <c r="D70" s="21">
        <v>1839.6000000000001</v>
      </c>
      <c r="E70" s="21" t="s">
        <v>79</v>
      </c>
    </row>
    <row r="71" spans="1:5">
      <c r="A71" s="21" t="s">
        <v>118</v>
      </c>
      <c r="B71" s="21">
        <v>56708881551</v>
      </c>
      <c r="C71" s="21" t="s">
        <v>263</v>
      </c>
      <c r="D71" s="21">
        <v>2607.4</v>
      </c>
      <c r="E71" s="21" t="s">
        <v>119</v>
      </c>
    </row>
    <row r="72" spans="1:5">
      <c r="A72" s="21" t="s">
        <v>66</v>
      </c>
      <c r="B72" s="21">
        <v>56708844978</v>
      </c>
      <c r="C72" s="21" t="s">
        <v>263</v>
      </c>
      <c r="D72" s="21">
        <v>2108</v>
      </c>
      <c r="E72" s="21" t="s">
        <v>67</v>
      </c>
    </row>
    <row r="73" spans="1:5">
      <c r="A73" s="21" t="s">
        <v>74</v>
      </c>
      <c r="B73" s="21">
        <v>56708881426</v>
      </c>
      <c r="C73" s="21" t="s">
        <v>263</v>
      </c>
      <c r="D73" s="21">
        <v>986.40000000000009</v>
      </c>
      <c r="E73" s="21" t="s">
        <v>75</v>
      </c>
    </row>
    <row r="74" spans="1:5">
      <c r="A74" s="21" t="s">
        <v>96</v>
      </c>
      <c r="B74" s="21">
        <v>56708845072</v>
      </c>
      <c r="C74" s="21" t="s">
        <v>263</v>
      </c>
      <c r="D74" s="21">
        <v>870</v>
      </c>
      <c r="E74" s="21" t="s">
        <v>97</v>
      </c>
    </row>
    <row r="75" spans="1:5">
      <c r="A75" s="21" t="s">
        <v>150</v>
      </c>
      <c r="B75" s="21">
        <v>56708881838</v>
      </c>
      <c r="C75" s="21" t="s">
        <v>263</v>
      </c>
      <c r="D75" s="21">
        <v>2631.2000000000003</v>
      </c>
      <c r="E75" s="21" t="s">
        <v>151</v>
      </c>
    </row>
    <row r="76" spans="1:5">
      <c r="A76" s="21" t="s">
        <v>185</v>
      </c>
      <c r="B76" s="21">
        <v>56708845848</v>
      </c>
      <c r="C76" s="21" t="s">
        <v>263</v>
      </c>
      <c r="D76" s="21">
        <v>1164.4000000000001</v>
      </c>
      <c r="E76" s="21" t="s">
        <v>186</v>
      </c>
    </row>
    <row r="77" spans="1:5">
      <c r="A77" s="21" t="s">
        <v>154</v>
      </c>
      <c r="B77" s="21">
        <v>60589620126</v>
      </c>
      <c r="C77" s="21" t="s">
        <v>263</v>
      </c>
      <c r="D77" s="21">
        <v>4623</v>
      </c>
      <c r="E77" s="21" t="s">
        <v>155</v>
      </c>
    </row>
    <row r="78" spans="1:5">
      <c r="A78" s="21" t="s">
        <v>229</v>
      </c>
      <c r="B78" s="21">
        <v>56708881608</v>
      </c>
      <c r="C78" s="21" t="s">
        <v>263</v>
      </c>
      <c r="D78" s="21">
        <v>1832.8000000000002</v>
      </c>
      <c r="E78" s="21" t="s">
        <v>230</v>
      </c>
    </row>
    <row r="79" spans="1:5">
      <c r="A79" s="21" t="s">
        <v>68</v>
      </c>
      <c r="B79" s="21">
        <v>56708881383</v>
      </c>
      <c r="C79" s="21" t="s">
        <v>263</v>
      </c>
      <c r="D79" s="21">
        <v>4363.6000000000004</v>
      </c>
      <c r="E79" s="21" t="s">
        <v>69</v>
      </c>
    </row>
    <row r="80" spans="1:5">
      <c r="A80" s="21" t="s">
        <v>130</v>
      </c>
      <c r="B80" s="21">
        <v>56708881582</v>
      </c>
      <c r="C80" s="21" t="s">
        <v>263</v>
      </c>
      <c r="D80" s="21">
        <v>1767.2</v>
      </c>
      <c r="E80" s="21" t="s">
        <v>131</v>
      </c>
    </row>
    <row r="81" spans="1:5">
      <c r="A81" s="21" t="s">
        <v>108</v>
      </c>
      <c r="B81" s="21">
        <v>56708845115</v>
      </c>
      <c r="C81" s="21" t="s">
        <v>263</v>
      </c>
      <c r="D81" s="21">
        <v>1229.8000000000002</v>
      </c>
      <c r="E81" s="21" t="s">
        <v>109</v>
      </c>
    </row>
    <row r="82" spans="1:5">
      <c r="A82" s="21" t="s">
        <v>76</v>
      </c>
      <c r="B82" s="21">
        <v>60589655838</v>
      </c>
      <c r="C82" s="21" t="s">
        <v>263</v>
      </c>
      <c r="D82" s="21">
        <v>7406.6</v>
      </c>
      <c r="E82" s="21" t="s">
        <v>77</v>
      </c>
    </row>
    <row r="83" spans="1:5">
      <c r="A83" s="21" t="s">
        <v>179</v>
      </c>
      <c r="B83" s="21">
        <v>56710773131</v>
      </c>
      <c r="C83" s="21" t="s">
        <v>263</v>
      </c>
      <c r="D83" s="21">
        <v>4304.8</v>
      </c>
      <c r="E83" s="21" t="s">
        <v>180</v>
      </c>
    </row>
    <row r="84" spans="1:5">
      <c r="A84" s="21" t="s">
        <v>84</v>
      </c>
      <c r="B84" s="21">
        <v>56708881656</v>
      </c>
      <c r="C84" s="21" t="s">
        <v>263</v>
      </c>
      <c r="D84" s="21">
        <v>747.40000000000009</v>
      </c>
      <c r="E84" s="21" t="s">
        <v>85</v>
      </c>
    </row>
    <row r="85" spans="1:5">
      <c r="A85" s="21" t="s">
        <v>110</v>
      </c>
      <c r="B85" s="21">
        <v>56708845530</v>
      </c>
      <c r="C85" s="21" t="s">
        <v>263</v>
      </c>
      <c r="D85" s="21">
        <v>3750.4</v>
      </c>
      <c r="E85" s="21" t="s">
        <v>111</v>
      </c>
    </row>
    <row r="86" spans="1:5">
      <c r="A86" s="21" t="s">
        <v>152</v>
      </c>
      <c r="B86" s="21">
        <v>56710784605</v>
      </c>
      <c r="C86" s="21" t="s">
        <v>263</v>
      </c>
      <c r="D86" s="21">
        <v>2279.8000000000002</v>
      </c>
      <c r="E86" s="21" t="s">
        <v>153</v>
      </c>
    </row>
    <row r="87" spans="1:5">
      <c r="A87" s="21" t="s">
        <v>207</v>
      </c>
      <c r="B87" s="21">
        <v>60589845501</v>
      </c>
      <c r="C87" s="21" t="s">
        <v>263</v>
      </c>
      <c r="D87" s="21">
        <v>899.2</v>
      </c>
      <c r="E87" s="21" t="s">
        <v>208</v>
      </c>
    </row>
    <row r="88" spans="1:5">
      <c r="A88" s="21" t="s">
        <v>122</v>
      </c>
      <c r="B88" s="21">
        <v>60589669043</v>
      </c>
      <c r="C88" s="21" t="s">
        <v>263</v>
      </c>
      <c r="D88" s="21">
        <v>10965.6</v>
      </c>
      <c r="E88" s="21" t="s">
        <v>123</v>
      </c>
    </row>
    <row r="89" spans="1:5">
      <c r="A89" s="21" t="s">
        <v>112</v>
      </c>
      <c r="B89" s="21">
        <v>60589665774</v>
      </c>
      <c r="C89" s="21" t="s">
        <v>263</v>
      </c>
      <c r="D89" s="21">
        <v>5243</v>
      </c>
      <c r="E89" s="21" t="s">
        <v>113</v>
      </c>
    </row>
    <row r="90" spans="1:5">
      <c r="A90" s="21" t="s">
        <v>227</v>
      </c>
      <c r="B90" s="21">
        <v>60589825131</v>
      </c>
      <c r="C90" s="21" t="s">
        <v>263</v>
      </c>
      <c r="D90" s="21">
        <v>1051.2</v>
      </c>
      <c r="E90" s="21" t="s">
        <v>228</v>
      </c>
    </row>
    <row r="91" spans="1:5">
      <c r="A91" s="21" t="s">
        <v>241</v>
      </c>
      <c r="B91" s="21">
        <v>60589634536</v>
      </c>
      <c r="C91" s="21" t="s">
        <v>263</v>
      </c>
      <c r="D91" s="21">
        <v>1196.4000000000001</v>
      </c>
      <c r="E91" s="21" t="s">
        <v>242</v>
      </c>
    </row>
    <row r="92" spans="1:5">
      <c r="A92" s="21" t="s">
        <v>62</v>
      </c>
      <c r="B92" s="21">
        <v>56706751056</v>
      </c>
      <c r="C92" s="21" t="s">
        <v>263</v>
      </c>
      <c r="D92" s="21">
        <v>2473.2000000000003</v>
      </c>
      <c r="E92" s="21" t="s">
        <v>63</v>
      </c>
    </row>
    <row r="93" spans="1:5">
      <c r="A93" s="21" t="s">
        <v>217</v>
      </c>
      <c r="B93" s="21">
        <v>60589806088</v>
      </c>
      <c r="C93" s="21" t="s">
        <v>263</v>
      </c>
      <c r="D93" s="21">
        <v>1162.8</v>
      </c>
      <c r="E93" s="21" t="s">
        <v>218</v>
      </c>
    </row>
    <row r="94" spans="1:5">
      <c r="A94" s="21" t="s">
        <v>52</v>
      </c>
      <c r="B94" s="21">
        <v>60589631591</v>
      </c>
      <c r="C94" s="21" t="s">
        <v>263</v>
      </c>
      <c r="D94" s="21">
        <v>4425.6000000000004</v>
      </c>
      <c r="E94" s="21" t="s">
        <v>53</v>
      </c>
    </row>
    <row r="95" spans="1:5">
      <c r="A95" s="21" t="s">
        <v>167</v>
      </c>
      <c r="B95" s="21">
        <v>60589582591</v>
      </c>
      <c r="C95" s="21" t="s">
        <v>263</v>
      </c>
      <c r="D95" s="21">
        <v>1426.2</v>
      </c>
      <c r="E95" s="21" t="s">
        <v>168</v>
      </c>
    </row>
    <row r="96" spans="1:5">
      <c r="A96" s="21" t="s">
        <v>148</v>
      </c>
      <c r="B96" s="21">
        <v>60589688725</v>
      </c>
      <c r="C96" s="21" t="s">
        <v>263</v>
      </c>
      <c r="D96" s="21">
        <v>1228.2</v>
      </c>
      <c r="E96" s="21" t="s">
        <v>149</v>
      </c>
    </row>
    <row r="97" spans="1:5">
      <c r="A97" s="21" t="s">
        <v>163</v>
      </c>
      <c r="B97" s="21">
        <v>56711602712</v>
      </c>
      <c r="C97" s="21" t="s">
        <v>263</v>
      </c>
      <c r="D97" s="21">
        <v>3018</v>
      </c>
      <c r="E97" s="21" t="s">
        <v>164</v>
      </c>
    </row>
    <row r="98" spans="1:5">
      <c r="A98" s="21" t="s">
        <v>40</v>
      </c>
      <c r="B98" s="21">
        <v>56676948556</v>
      </c>
      <c r="C98" s="21" t="s">
        <v>263</v>
      </c>
      <c r="D98" s="21">
        <v>827.6</v>
      </c>
      <c r="E98" s="21" t="s">
        <v>41</v>
      </c>
    </row>
    <row r="99" spans="1:5">
      <c r="A99" s="21" t="s">
        <v>169</v>
      </c>
      <c r="B99" s="21">
        <v>60589637961</v>
      </c>
      <c r="C99" s="21" t="s">
        <v>263</v>
      </c>
      <c r="D99" s="21">
        <v>1244.4000000000001</v>
      </c>
      <c r="E99" s="21" t="s">
        <v>170</v>
      </c>
    </row>
    <row r="100" spans="1:5">
      <c r="A100" s="21" t="s">
        <v>177</v>
      </c>
      <c r="B100" s="21">
        <v>60589642468</v>
      </c>
      <c r="C100" s="21" t="s">
        <v>263</v>
      </c>
      <c r="D100" s="21">
        <v>1173</v>
      </c>
      <c r="E100" s="21" t="s">
        <v>178</v>
      </c>
    </row>
    <row r="101" spans="1:5">
      <c r="A101" s="21" t="s">
        <v>191</v>
      </c>
      <c r="B101" s="21">
        <v>60589597854</v>
      </c>
      <c r="C101" s="21" t="s">
        <v>263</v>
      </c>
      <c r="D101" s="21">
        <v>1163.2</v>
      </c>
      <c r="E101" s="21" t="s">
        <v>192</v>
      </c>
    </row>
    <row r="102" spans="1:5">
      <c r="A102" s="21" t="s">
        <v>233</v>
      </c>
      <c r="B102" s="21">
        <v>56684566360</v>
      </c>
      <c r="C102" s="21" t="s">
        <v>263</v>
      </c>
      <c r="D102" s="21">
        <v>2537.6000000000004</v>
      </c>
      <c r="E102" s="21" t="s">
        <v>234</v>
      </c>
    </row>
    <row r="103" spans="1:5">
      <c r="A103" s="21" t="s">
        <v>239</v>
      </c>
      <c r="B103" s="21">
        <v>60589597089</v>
      </c>
      <c r="C103" s="21" t="s">
        <v>263</v>
      </c>
      <c r="D103" s="21">
        <v>4989</v>
      </c>
      <c r="E103" s="21" t="s">
        <v>240</v>
      </c>
    </row>
    <row r="104" spans="1:5">
      <c r="A104" s="21" t="s">
        <v>221</v>
      </c>
      <c r="B104" s="21">
        <v>60589426888</v>
      </c>
      <c r="C104" s="21" t="s">
        <v>263</v>
      </c>
      <c r="D104" s="21">
        <v>2642</v>
      </c>
      <c r="E104" s="21" t="s">
        <v>222</v>
      </c>
    </row>
    <row r="105" spans="1:5">
      <c r="A105" s="21" t="s">
        <v>100</v>
      </c>
      <c r="B105" s="21">
        <v>60589861092</v>
      </c>
      <c r="C105" s="21" t="s">
        <v>263</v>
      </c>
      <c r="D105" s="21">
        <v>366.20000000000005</v>
      </c>
      <c r="E105" s="21" t="s">
        <v>101</v>
      </c>
    </row>
    <row r="106" spans="1:5">
      <c r="A106" s="21" t="s">
        <v>197</v>
      </c>
      <c r="B106" s="21">
        <v>60589704184</v>
      </c>
      <c r="C106" s="21" t="s">
        <v>263</v>
      </c>
      <c r="D106" s="21">
        <v>3898.8</v>
      </c>
      <c r="E106" s="21" t="s">
        <v>198</v>
      </c>
    </row>
    <row r="107" spans="1:5">
      <c r="A107" s="21" t="s">
        <v>209</v>
      </c>
      <c r="B107" s="21">
        <v>60589796563</v>
      </c>
      <c r="C107" s="21" t="s">
        <v>263</v>
      </c>
      <c r="D107" s="21">
        <v>2591.6000000000004</v>
      </c>
      <c r="E107" s="21" t="s">
        <v>210</v>
      </c>
    </row>
    <row r="108" spans="1:5">
      <c r="A108" s="21"/>
      <c r="B108" s="21" t="s">
        <v>264</v>
      </c>
      <c r="C108" s="21"/>
      <c r="D108" s="30">
        <v>228366.8</v>
      </c>
      <c r="E108" s="21" t="s">
        <v>265</v>
      </c>
    </row>
    <row r="110" spans="1:5">
      <c r="A110" s="21" t="s">
        <v>243</v>
      </c>
      <c r="B110" s="21">
        <v>2695890284</v>
      </c>
      <c r="C110" s="21" t="s">
        <v>266</v>
      </c>
      <c r="D110" s="21">
        <v>3168.2000000000003</v>
      </c>
      <c r="E110" s="21" t="s">
        <v>244</v>
      </c>
    </row>
    <row r="111" spans="1:5">
      <c r="A111" s="21" t="s">
        <v>128</v>
      </c>
      <c r="B111" s="21">
        <v>2947520190</v>
      </c>
      <c r="C111" s="21" t="s">
        <v>266</v>
      </c>
      <c r="D111" s="21">
        <v>1413.8000000000002</v>
      </c>
      <c r="E111" s="21" t="s">
        <v>129</v>
      </c>
    </row>
    <row r="112" spans="1:5">
      <c r="A112" s="21" t="s">
        <v>72</v>
      </c>
      <c r="B112" s="21">
        <v>2861674129</v>
      </c>
      <c r="C112" s="21" t="s">
        <v>266</v>
      </c>
      <c r="D112" s="21">
        <v>8143.4000000000005</v>
      </c>
      <c r="E112" s="21" t="s">
        <v>73</v>
      </c>
    </row>
    <row r="113" spans="1:5">
      <c r="A113" s="21" t="s">
        <v>205</v>
      </c>
      <c r="B113" s="21">
        <v>2631133012</v>
      </c>
      <c r="C113" s="21" t="s">
        <v>266</v>
      </c>
      <c r="D113" s="21">
        <v>2078.8000000000002</v>
      </c>
      <c r="E113" s="21" t="s">
        <v>206</v>
      </c>
    </row>
    <row r="114" spans="1:5">
      <c r="A114" s="21" t="s">
        <v>146</v>
      </c>
      <c r="B114" s="21">
        <v>1179675078</v>
      </c>
      <c r="C114" s="21" t="s">
        <v>266</v>
      </c>
      <c r="D114" s="21">
        <v>3600.2000000000003</v>
      </c>
      <c r="E114" s="21" t="s">
        <v>147</v>
      </c>
    </row>
    <row r="115" spans="1:5">
      <c r="A115" s="21" t="s">
        <v>114</v>
      </c>
      <c r="B115" s="21">
        <v>2836126510</v>
      </c>
      <c r="C115" s="21" t="s">
        <v>266</v>
      </c>
      <c r="D115" s="21">
        <v>1418.4</v>
      </c>
      <c r="E115" s="21" t="s">
        <v>115</v>
      </c>
    </row>
    <row r="116" spans="1:5">
      <c r="A116" s="21" t="s">
        <v>245</v>
      </c>
      <c r="B116" s="21">
        <v>1258728771</v>
      </c>
      <c r="C116" s="21" t="s">
        <v>266</v>
      </c>
      <c r="D116" s="21">
        <v>1111.4000000000001</v>
      </c>
      <c r="E116" s="21" t="s">
        <v>246</v>
      </c>
    </row>
    <row r="117" spans="1:5">
      <c r="A117" s="21" t="s">
        <v>32</v>
      </c>
      <c r="B117" s="21">
        <v>1500716952</v>
      </c>
      <c r="C117" s="21" t="s">
        <v>266</v>
      </c>
      <c r="D117" s="21">
        <v>853</v>
      </c>
      <c r="E117" s="21" t="s">
        <v>33</v>
      </c>
    </row>
    <row r="118" spans="1:5">
      <c r="A118" s="21" t="s">
        <v>38</v>
      </c>
      <c r="B118" s="21">
        <v>1133645940</v>
      </c>
      <c r="C118" s="21" t="s">
        <v>266</v>
      </c>
      <c r="D118" s="21">
        <v>1740</v>
      </c>
      <c r="E118" s="21" t="s">
        <v>39</v>
      </c>
    </row>
    <row r="119" spans="1:5">
      <c r="A119" s="21" t="s">
        <v>120</v>
      </c>
      <c r="B119" s="21">
        <v>1504923790</v>
      </c>
      <c r="C119" s="21" t="s">
        <v>266</v>
      </c>
      <c r="D119" s="21">
        <v>890.2</v>
      </c>
      <c r="E119" s="21" t="s">
        <v>121</v>
      </c>
    </row>
    <row r="120" spans="1:5">
      <c r="A120" s="21" t="s">
        <v>70</v>
      </c>
      <c r="B120" s="21">
        <v>1129000062</v>
      </c>
      <c r="C120" s="21" t="s">
        <v>266</v>
      </c>
      <c r="D120" s="21">
        <v>769.6</v>
      </c>
      <c r="E120" s="21" t="s">
        <v>71</v>
      </c>
    </row>
    <row r="121" spans="1:5">
      <c r="A121" s="21"/>
      <c r="B121" s="21" t="s">
        <v>267</v>
      </c>
      <c r="C121" s="21"/>
      <c r="D121" s="30">
        <v>25187</v>
      </c>
      <c r="E121" s="21" t="s">
        <v>268</v>
      </c>
    </row>
    <row r="123" spans="1:5">
      <c r="A123" s="21"/>
      <c r="B123" s="31" t="s">
        <v>261</v>
      </c>
      <c r="C123" s="31"/>
      <c r="D123" s="32">
        <v>8738</v>
      </c>
      <c r="E123" s="31" t="s">
        <v>262</v>
      </c>
    </row>
    <row r="124" spans="1:5">
      <c r="A124" s="21"/>
      <c r="B124" s="31" t="s">
        <v>264</v>
      </c>
      <c r="C124" s="31"/>
      <c r="D124" s="32">
        <v>228366.8</v>
      </c>
      <c r="E124" s="31" t="s">
        <v>265</v>
      </c>
    </row>
    <row r="125" spans="1:5">
      <c r="A125" s="21"/>
      <c r="B125" s="31" t="s">
        <v>267</v>
      </c>
      <c r="C125" s="31"/>
      <c r="D125" s="32">
        <v>25187</v>
      </c>
      <c r="E125" s="31" t="s">
        <v>268</v>
      </c>
    </row>
    <row r="126" spans="1:5">
      <c r="A126" s="21"/>
      <c r="B126" s="31"/>
      <c r="C126" s="31"/>
      <c r="D126" s="32">
        <v>262291.8</v>
      </c>
      <c r="E126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B12" sqref="B12"/>
    </sheetView>
  </sheetViews>
  <sheetFormatPr baseColWidth="10" defaultRowHeight="15"/>
  <cols>
    <col min="2" max="2" width="13.85546875" customWidth="1"/>
  </cols>
  <sheetData>
    <row r="1" spans="1:7">
      <c r="A1" s="52" t="s">
        <v>276</v>
      </c>
      <c r="B1" s="52"/>
      <c r="C1" s="53"/>
      <c r="D1" s="54"/>
      <c r="E1" s="54"/>
      <c r="F1" s="55"/>
      <c r="G1" s="21"/>
    </row>
    <row r="2" spans="1:7">
      <c r="A2" s="52" t="s">
        <v>288</v>
      </c>
      <c r="B2" s="52"/>
      <c r="C2" s="53"/>
      <c r="D2" s="54"/>
      <c r="E2" s="54"/>
      <c r="F2" s="55"/>
      <c r="G2" s="21"/>
    </row>
    <row r="3" spans="1:7">
      <c r="A3" s="52" t="s">
        <v>277</v>
      </c>
      <c r="B3" s="56" t="s">
        <v>289</v>
      </c>
      <c r="C3" s="53"/>
      <c r="D3" s="54"/>
      <c r="E3" s="54"/>
      <c r="F3" s="55"/>
      <c r="G3" s="21"/>
    </row>
    <row r="4" spans="1:7">
      <c r="A4" s="53"/>
      <c r="B4" s="53"/>
      <c r="C4" s="53"/>
      <c r="D4" s="54"/>
      <c r="E4" s="54"/>
      <c r="F4" s="55"/>
      <c r="G4" s="21"/>
    </row>
    <row r="5" spans="1:7">
      <c r="A5" s="53" t="s">
        <v>278</v>
      </c>
      <c r="B5" s="53" t="s">
        <v>279</v>
      </c>
      <c r="C5" s="53"/>
      <c r="D5" s="54"/>
      <c r="E5" s="54"/>
      <c r="F5" s="55"/>
      <c r="G5" s="21"/>
    </row>
    <row r="6" spans="1:7">
      <c r="A6" s="54" t="s">
        <v>280</v>
      </c>
      <c r="B6" s="57">
        <v>119570</v>
      </c>
      <c r="C6" s="54"/>
      <c r="D6" s="54"/>
      <c r="E6" s="54"/>
      <c r="F6" s="55"/>
      <c r="G6" s="21"/>
    </row>
    <row r="7" spans="1:7">
      <c r="A7" s="54" t="s">
        <v>281</v>
      </c>
      <c r="B7" s="57">
        <v>30254.41</v>
      </c>
      <c r="C7" s="54"/>
      <c r="D7" s="54"/>
      <c r="E7" s="54"/>
      <c r="F7" s="55"/>
      <c r="G7" s="21"/>
    </row>
    <row r="8" spans="1:7">
      <c r="A8" s="54" t="s">
        <v>282</v>
      </c>
      <c r="B8" s="57">
        <v>0</v>
      </c>
      <c r="C8" s="54"/>
      <c r="D8" s="54"/>
      <c r="E8" s="54"/>
      <c r="F8" s="55"/>
      <c r="G8" s="21"/>
    </row>
    <row r="9" spans="1:7">
      <c r="A9" s="54" t="s">
        <v>283</v>
      </c>
      <c r="B9" s="57">
        <v>5146.5200000000004</v>
      </c>
      <c r="C9" s="54"/>
      <c r="D9" s="54"/>
      <c r="E9" s="54"/>
      <c r="F9" s="55"/>
      <c r="G9" s="21"/>
    </row>
    <row r="10" spans="1:7">
      <c r="A10" s="54" t="s">
        <v>284</v>
      </c>
      <c r="B10" s="57">
        <v>0</v>
      </c>
      <c r="C10" s="54"/>
      <c r="D10" s="54"/>
      <c r="E10" s="54"/>
      <c r="F10" s="55"/>
      <c r="G10" s="21"/>
    </row>
    <row r="11" spans="1:7">
      <c r="A11" s="54" t="s">
        <v>285</v>
      </c>
      <c r="B11" s="57">
        <v>48085.72</v>
      </c>
      <c r="C11" s="54"/>
      <c r="D11" s="54"/>
      <c r="E11" s="54"/>
      <c r="F11" s="55"/>
      <c r="G11" s="21"/>
    </row>
    <row r="12" spans="1:7">
      <c r="A12" s="54" t="s">
        <v>286</v>
      </c>
      <c r="B12" s="58">
        <v>0</v>
      </c>
      <c r="C12" s="54"/>
      <c r="D12" s="54"/>
      <c r="E12" s="54"/>
      <c r="F12" s="55"/>
      <c r="G12" s="21"/>
    </row>
    <row r="13" spans="1:7" ht="15.75" thickBot="1">
      <c r="A13" s="54" t="s">
        <v>287</v>
      </c>
      <c r="B13" s="59">
        <v>178668.4</v>
      </c>
      <c r="C13" s="54"/>
      <c r="D13" s="54"/>
      <c r="E13" s="54"/>
      <c r="F13" s="55"/>
      <c r="G13" s="21"/>
    </row>
    <row r="14" spans="1:7">
      <c r="A14" s="54"/>
      <c r="B14" s="60">
        <f>SUM(B6:B13)</f>
        <v>381725.05</v>
      </c>
      <c r="C14" s="54"/>
      <c r="D14" s="60"/>
      <c r="E14" s="54"/>
      <c r="F14" s="55"/>
      <c r="G14" s="21"/>
    </row>
    <row r="15" spans="1:7" ht="15.75" thickBot="1">
      <c r="A15" s="54"/>
      <c r="B15" s="61">
        <f>B14*0.16</f>
        <v>61076.008000000002</v>
      </c>
      <c r="C15" s="54"/>
      <c r="D15" s="55"/>
      <c r="E15" s="54"/>
      <c r="F15" s="55"/>
      <c r="G15" s="21"/>
    </row>
    <row r="16" spans="1:7" ht="15.75" thickTop="1">
      <c r="A16" s="54"/>
      <c r="B16" s="62">
        <f>+B14+B15</f>
        <v>442801.05799999996</v>
      </c>
      <c r="C16" s="54"/>
      <c r="D16" s="62"/>
      <c r="E16" s="54"/>
      <c r="F16" s="55"/>
      <c r="G16" s="21"/>
    </row>
    <row r="17" spans="1:7">
      <c r="A17" s="54"/>
      <c r="B17" s="57">
        <v>442801.06</v>
      </c>
      <c r="C17" s="54"/>
      <c r="D17" s="57"/>
      <c r="E17" s="54"/>
      <c r="F17" s="55"/>
      <c r="G17" s="21"/>
    </row>
    <row r="18" spans="1:7">
      <c r="A18" s="54"/>
      <c r="B18" s="57">
        <f>+B16-B17</f>
        <v>-2.0000000367872417E-3</v>
      </c>
      <c r="C18" s="54"/>
      <c r="D18" s="57"/>
      <c r="E18" s="54"/>
      <c r="F18" s="55"/>
      <c r="G18" s="21"/>
    </row>
    <row r="19" spans="1:7">
      <c r="A19" s="54"/>
      <c r="B19" s="57"/>
      <c r="C19" s="54"/>
      <c r="D19" s="54"/>
      <c r="E19" s="54"/>
      <c r="F19" s="55"/>
      <c r="G19" s="21"/>
    </row>
    <row r="20" spans="1:7">
      <c r="A20" s="54"/>
      <c r="B20" s="54"/>
      <c r="C20" s="54"/>
      <c r="D20" s="54"/>
      <c r="E20" s="54"/>
      <c r="F20" s="55"/>
      <c r="G20" s="21"/>
    </row>
    <row r="21" spans="1:7">
      <c r="A21" s="21"/>
      <c r="B21" s="21"/>
      <c r="C21" s="21"/>
      <c r="D21" s="21"/>
      <c r="E21" s="21"/>
      <c r="F21" s="21"/>
      <c r="G21" s="21"/>
    </row>
    <row r="22" spans="1:7">
      <c r="A22" s="21"/>
      <c r="B22" s="21"/>
      <c r="C22" s="21"/>
      <c r="D22" s="21"/>
      <c r="E22" s="21"/>
      <c r="F22" s="21"/>
      <c r="G22" s="21"/>
    </row>
    <row r="23" spans="1:7">
      <c r="A23" s="21"/>
      <c r="B23" s="21"/>
      <c r="C23" s="21"/>
      <c r="D23" s="21"/>
      <c r="E23" s="21"/>
      <c r="F23" s="21"/>
      <c r="G23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2017-04-07T00:54:38Z</dcterms:created>
  <dcterms:modified xsi:type="dcterms:W3CDTF">2017-04-08T16:52:03Z</dcterms:modified>
</cp:coreProperties>
</file>