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3995" windowHeight="76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FACTURACION!$A$11:$N$73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F121" i="3" l="1"/>
  <c r="G121"/>
  <c r="E121"/>
  <c r="E77"/>
  <c r="F77" s="1"/>
  <c r="I77" s="1"/>
  <c r="G77"/>
  <c r="H77"/>
  <c r="E78"/>
  <c r="G78" s="1"/>
  <c r="H78"/>
  <c r="E79"/>
  <c r="G79" s="1"/>
  <c r="H79"/>
  <c r="E80"/>
  <c r="F80"/>
  <c r="I80" s="1"/>
  <c r="G80"/>
  <c r="H80"/>
  <c r="E81"/>
  <c r="F81" s="1"/>
  <c r="I81" s="1"/>
  <c r="G81"/>
  <c r="H81"/>
  <c r="E82"/>
  <c r="G82" s="1"/>
  <c r="H82"/>
  <c r="E83"/>
  <c r="G83" s="1"/>
  <c r="H83"/>
  <c r="E84"/>
  <c r="F84"/>
  <c r="I84" s="1"/>
  <c r="G84"/>
  <c r="H84"/>
  <c r="E85"/>
  <c r="F85"/>
  <c r="I85" s="1"/>
  <c r="G85"/>
  <c r="H85"/>
  <c r="E86"/>
  <c r="G86" s="1"/>
  <c r="H86"/>
  <c r="E87"/>
  <c r="G87" s="1"/>
  <c r="H87"/>
  <c r="E88"/>
  <c r="F88"/>
  <c r="I88" s="1"/>
  <c r="G88"/>
  <c r="H88"/>
  <c r="E89"/>
  <c r="F89"/>
  <c r="I89" s="1"/>
  <c r="G89"/>
  <c r="H89"/>
  <c r="E90"/>
  <c r="G90" s="1"/>
  <c r="H90"/>
  <c r="E91"/>
  <c r="F91" s="1"/>
  <c r="H91"/>
  <c r="E92"/>
  <c r="F92"/>
  <c r="I92" s="1"/>
  <c r="G92"/>
  <c r="H92"/>
  <c r="E93"/>
  <c r="F93"/>
  <c r="I93" s="1"/>
  <c r="G93"/>
  <c r="H93"/>
  <c r="E94"/>
  <c r="G94" s="1"/>
  <c r="H94"/>
  <c r="E95"/>
  <c r="F95" s="1"/>
  <c r="H95"/>
  <c r="E96"/>
  <c r="F96"/>
  <c r="I96" s="1"/>
  <c r="G96"/>
  <c r="H96"/>
  <c r="E97"/>
  <c r="F97"/>
  <c r="G97"/>
  <c r="H97"/>
  <c r="E98"/>
  <c r="G98" s="1"/>
  <c r="H98"/>
  <c r="E99"/>
  <c r="H99"/>
  <c r="E100"/>
  <c r="F100"/>
  <c r="G100"/>
  <c r="H100"/>
  <c r="E101"/>
  <c r="F101"/>
  <c r="G101"/>
  <c r="H101"/>
  <c r="E102"/>
  <c r="G102" s="1"/>
  <c r="H102"/>
  <c r="E103"/>
  <c r="G103" s="1"/>
  <c r="H103"/>
  <c r="E104"/>
  <c r="F104"/>
  <c r="G104"/>
  <c r="H104"/>
  <c r="E105"/>
  <c r="F105"/>
  <c r="G105"/>
  <c r="H105"/>
  <c r="E106"/>
  <c r="G106" s="1"/>
  <c r="H106"/>
  <c r="E107"/>
  <c r="G107" s="1"/>
  <c r="H107"/>
  <c r="E108"/>
  <c r="F108"/>
  <c r="G108"/>
  <c r="H108"/>
  <c r="E109"/>
  <c r="F109"/>
  <c r="G109"/>
  <c r="H109"/>
  <c r="E110"/>
  <c r="G110" s="1"/>
  <c r="H110"/>
  <c r="E111"/>
  <c r="F111" s="1"/>
  <c r="H111"/>
  <c r="E112"/>
  <c r="F112"/>
  <c r="G112"/>
  <c r="H112"/>
  <c r="E113"/>
  <c r="F113"/>
  <c r="G113"/>
  <c r="H113"/>
  <c r="E114"/>
  <c r="G114" s="1"/>
  <c r="H114"/>
  <c r="E115"/>
  <c r="G115" s="1"/>
  <c r="H115"/>
  <c r="E116"/>
  <c r="F116"/>
  <c r="G116"/>
  <c r="H116"/>
  <c r="E117"/>
  <c r="F117"/>
  <c r="G117"/>
  <c r="H117"/>
  <c r="E118"/>
  <c r="G118" s="1"/>
  <c r="H118"/>
  <c r="E119"/>
  <c r="F119" s="1"/>
  <c r="H119"/>
  <c r="H76"/>
  <c r="H121" s="1"/>
  <c r="G76"/>
  <c r="F76"/>
  <c r="E76"/>
  <c r="E13"/>
  <c r="G13" s="1"/>
  <c r="H13"/>
  <c r="E14"/>
  <c r="G14" s="1"/>
  <c r="H14"/>
  <c r="E15"/>
  <c r="G15" s="1"/>
  <c r="H15"/>
  <c r="E16"/>
  <c r="F16" s="1"/>
  <c r="H16"/>
  <c r="E17"/>
  <c r="G17" s="1"/>
  <c r="H17"/>
  <c r="E18"/>
  <c r="G18" s="1"/>
  <c r="H18"/>
  <c r="E19"/>
  <c r="F19" s="1"/>
  <c r="H19"/>
  <c r="E20"/>
  <c r="F20" s="1"/>
  <c r="H20"/>
  <c r="E21"/>
  <c r="G21" s="1"/>
  <c r="H21"/>
  <c r="E22"/>
  <c r="G22" s="1"/>
  <c r="H22"/>
  <c r="E23"/>
  <c r="F23" s="1"/>
  <c r="H23"/>
  <c r="E24"/>
  <c r="F24" s="1"/>
  <c r="H24"/>
  <c r="E25"/>
  <c r="G25" s="1"/>
  <c r="H25"/>
  <c r="E26"/>
  <c r="G26" s="1"/>
  <c r="H26"/>
  <c r="E27"/>
  <c r="G27" s="1"/>
  <c r="H27"/>
  <c r="E28"/>
  <c r="F28" s="1"/>
  <c r="H28"/>
  <c r="E29"/>
  <c r="G29" s="1"/>
  <c r="H29"/>
  <c r="E30"/>
  <c r="G30" s="1"/>
  <c r="H30"/>
  <c r="E31"/>
  <c r="G31" s="1"/>
  <c r="H31"/>
  <c r="E32"/>
  <c r="F32" s="1"/>
  <c r="H32"/>
  <c r="E33"/>
  <c r="G33" s="1"/>
  <c r="H33"/>
  <c r="E34"/>
  <c r="G34" s="1"/>
  <c r="H34"/>
  <c r="E35"/>
  <c r="F35" s="1"/>
  <c r="H35"/>
  <c r="E36"/>
  <c r="F36" s="1"/>
  <c r="H36"/>
  <c r="E37"/>
  <c r="G37" s="1"/>
  <c r="H37"/>
  <c r="E38"/>
  <c r="G38" s="1"/>
  <c r="H38"/>
  <c r="E39"/>
  <c r="G39" s="1"/>
  <c r="H39"/>
  <c r="E40"/>
  <c r="F40" s="1"/>
  <c r="H40"/>
  <c r="E41"/>
  <c r="G41" s="1"/>
  <c r="H41"/>
  <c r="E42"/>
  <c r="G42" s="1"/>
  <c r="H42"/>
  <c r="E43"/>
  <c r="G43" s="1"/>
  <c r="H43"/>
  <c r="E44"/>
  <c r="F44" s="1"/>
  <c r="H44"/>
  <c r="E45"/>
  <c r="G45" s="1"/>
  <c r="H45"/>
  <c r="E46"/>
  <c r="G46" s="1"/>
  <c r="H46"/>
  <c r="E47"/>
  <c r="G47" s="1"/>
  <c r="H47"/>
  <c r="E48"/>
  <c r="F48" s="1"/>
  <c r="H48"/>
  <c r="E49"/>
  <c r="G49" s="1"/>
  <c r="H49"/>
  <c r="E50"/>
  <c r="F50" s="1"/>
  <c r="H50"/>
  <c r="E51"/>
  <c r="F51" s="1"/>
  <c r="H51"/>
  <c r="E52"/>
  <c r="F52" s="1"/>
  <c r="H52"/>
  <c r="E53"/>
  <c r="G53" s="1"/>
  <c r="H53"/>
  <c r="E54"/>
  <c r="G54" s="1"/>
  <c r="H54"/>
  <c r="E55"/>
  <c r="G55" s="1"/>
  <c r="H55"/>
  <c r="E56"/>
  <c r="F56" s="1"/>
  <c r="H56"/>
  <c r="E57"/>
  <c r="G57" s="1"/>
  <c r="H57"/>
  <c r="E58"/>
  <c r="G58" s="1"/>
  <c r="H58"/>
  <c r="E59"/>
  <c r="G59" s="1"/>
  <c r="H59"/>
  <c r="E60"/>
  <c r="F60" s="1"/>
  <c r="H60"/>
  <c r="E61"/>
  <c r="G61" s="1"/>
  <c r="H61"/>
  <c r="E62"/>
  <c r="G62" s="1"/>
  <c r="H62"/>
  <c r="E63"/>
  <c r="G63" s="1"/>
  <c r="H63"/>
  <c r="E64"/>
  <c r="F64" s="1"/>
  <c r="H64"/>
  <c r="E65"/>
  <c r="G65" s="1"/>
  <c r="H65"/>
  <c r="E66"/>
  <c r="G66" s="1"/>
  <c r="H66"/>
  <c r="E67"/>
  <c r="F67" s="1"/>
  <c r="H67"/>
  <c r="E68"/>
  <c r="F68" s="1"/>
  <c r="H68"/>
  <c r="E69"/>
  <c r="G69" s="1"/>
  <c r="H69"/>
  <c r="E70"/>
  <c r="H70"/>
  <c r="E71"/>
  <c r="G71" s="1"/>
  <c r="H71"/>
  <c r="H12"/>
  <c r="E12"/>
  <c r="F55" l="1"/>
  <c r="G36"/>
  <c r="I36" s="1"/>
  <c r="J36" s="1"/>
  <c r="K36" s="1"/>
  <c r="E73"/>
  <c r="E124" s="1"/>
  <c r="G32"/>
  <c r="I32" s="1"/>
  <c r="J32" s="1"/>
  <c r="G48"/>
  <c r="I48" s="1"/>
  <c r="J48" s="1"/>
  <c r="K48" s="1"/>
  <c r="G19"/>
  <c r="I19" s="1"/>
  <c r="J19" s="1"/>
  <c r="K19" s="1"/>
  <c r="F71"/>
  <c r="I71" s="1"/>
  <c r="J71" s="1"/>
  <c r="K71" s="1"/>
  <c r="G56"/>
  <c r="I56" s="1"/>
  <c r="J56" s="1"/>
  <c r="K56" s="1"/>
  <c r="G51"/>
  <c r="I51" s="1"/>
  <c r="J51" s="1"/>
  <c r="K51" s="1"/>
  <c r="G35"/>
  <c r="G64"/>
  <c r="I64" s="1"/>
  <c r="G23"/>
  <c r="I23" s="1"/>
  <c r="J23" s="1"/>
  <c r="K23" s="1"/>
  <c r="F15"/>
  <c r="F47"/>
  <c r="I47" s="1"/>
  <c r="J47" s="1"/>
  <c r="K47" s="1"/>
  <c r="F31"/>
  <c r="G20"/>
  <c r="G67"/>
  <c r="G40"/>
  <c r="I40" s="1"/>
  <c r="J40" s="1"/>
  <c r="K40" s="1"/>
  <c r="F39"/>
  <c r="I39" s="1"/>
  <c r="J39" s="1"/>
  <c r="K39" s="1"/>
  <c r="G24"/>
  <c r="I24" s="1"/>
  <c r="J24" s="1"/>
  <c r="K24" s="1"/>
  <c r="F14"/>
  <c r="I14" s="1"/>
  <c r="J14" s="1"/>
  <c r="K14" s="1"/>
  <c r="F63"/>
  <c r="G16"/>
  <c r="I16" s="1"/>
  <c r="J16" s="1"/>
  <c r="K16" s="1"/>
  <c r="G60"/>
  <c r="I60" s="1"/>
  <c r="J60" s="1"/>
  <c r="K60" s="1"/>
  <c r="F59"/>
  <c r="I59" s="1"/>
  <c r="G44"/>
  <c r="I44" s="1"/>
  <c r="F43"/>
  <c r="I43" s="1"/>
  <c r="J43" s="1"/>
  <c r="K43" s="1"/>
  <c r="G28"/>
  <c r="I28" s="1"/>
  <c r="J28" s="1"/>
  <c r="K28" s="1"/>
  <c r="F27"/>
  <c r="I27" s="1"/>
  <c r="J27" s="1"/>
  <c r="K27" s="1"/>
  <c r="F13"/>
  <c r="I13" s="1"/>
  <c r="J13" s="1"/>
  <c r="K13" s="1"/>
  <c r="G12"/>
  <c r="F12"/>
  <c r="G68"/>
  <c r="I68" s="1"/>
  <c r="G52"/>
  <c r="I52" s="1"/>
  <c r="J52" s="1"/>
  <c r="K52" s="1"/>
  <c r="I63"/>
  <c r="J63" s="1"/>
  <c r="K63" s="1"/>
  <c r="I31"/>
  <c r="J31" s="1"/>
  <c r="K31" s="1"/>
  <c r="I15"/>
  <c r="J15" s="1"/>
  <c r="K15" s="1"/>
  <c r="H73"/>
  <c r="H124" s="1"/>
  <c r="I55"/>
  <c r="J55" s="1"/>
  <c r="K55" s="1"/>
  <c r="I20"/>
  <c r="J20" s="1"/>
  <c r="I67"/>
  <c r="J67" s="1"/>
  <c r="K67" s="1"/>
  <c r="I35"/>
  <c r="J35" s="1"/>
  <c r="K35" s="1"/>
  <c r="I76"/>
  <c r="I117"/>
  <c r="I116"/>
  <c r="I113"/>
  <c r="I112"/>
  <c r="J112" s="1"/>
  <c r="K112" s="1"/>
  <c r="I109"/>
  <c r="J109" s="1"/>
  <c r="K109" s="1"/>
  <c r="I108"/>
  <c r="I105"/>
  <c r="I104"/>
  <c r="J104" s="1"/>
  <c r="K104" s="1"/>
  <c r="I101"/>
  <c r="I100"/>
  <c r="I97"/>
  <c r="J117"/>
  <c r="K117" s="1"/>
  <c r="J105"/>
  <c r="K105" s="1"/>
  <c r="J101"/>
  <c r="K101" s="1"/>
  <c r="J97"/>
  <c r="K97" s="1"/>
  <c r="J93"/>
  <c r="K93" s="1"/>
  <c r="K89"/>
  <c r="J89"/>
  <c r="J85"/>
  <c r="K85" s="1"/>
  <c r="J84"/>
  <c r="K84" s="1"/>
  <c r="J80"/>
  <c r="K80" s="1"/>
  <c r="J77"/>
  <c r="K77" s="1"/>
  <c r="I91"/>
  <c r="K116"/>
  <c r="J116"/>
  <c r="J113"/>
  <c r="K113" s="1"/>
  <c r="K108"/>
  <c r="J108"/>
  <c r="J100"/>
  <c r="K100" s="1"/>
  <c r="J96"/>
  <c r="K96" s="1"/>
  <c r="J92"/>
  <c r="K92" s="1"/>
  <c r="J88"/>
  <c r="K88"/>
  <c r="K81"/>
  <c r="J81"/>
  <c r="I103"/>
  <c r="F115"/>
  <c r="I115" s="1"/>
  <c r="F107"/>
  <c r="I107" s="1"/>
  <c r="F103"/>
  <c r="F99"/>
  <c r="I99" s="1"/>
  <c r="F87"/>
  <c r="I87" s="1"/>
  <c r="F83"/>
  <c r="I83" s="1"/>
  <c r="F79"/>
  <c r="I79" s="1"/>
  <c r="G119"/>
  <c r="F118"/>
  <c r="I118" s="1"/>
  <c r="F114"/>
  <c r="G111"/>
  <c r="I111" s="1"/>
  <c r="F110"/>
  <c r="I110" s="1"/>
  <c r="F106"/>
  <c r="I106" s="1"/>
  <c r="F102"/>
  <c r="I102" s="1"/>
  <c r="G99"/>
  <c r="F98"/>
  <c r="G95"/>
  <c r="I95" s="1"/>
  <c r="F94"/>
  <c r="I94" s="1"/>
  <c r="G91"/>
  <c r="F90"/>
  <c r="I90" s="1"/>
  <c r="F86"/>
  <c r="I86" s="1"/>
  <c r="F82"/>
  <c r="I82" s="1"/>
  <c r="F78"/>
  <c r="I119"/>
  <c r="I114"/>
  <c r="I98"/>
  <c r="I78"/>
  <c r="J59"/>
  <c r="K59" s="1"/>
  <c r="F62"/>
  <c r="F42"/>
  <c r="I42" s="1"/>
  <c r="F38"/>
  <c r="I38" s="1"/>
  <c r="F34"/>
  <c r="I34" s="1"/>
  <c r="F30"/>
  <c r="I30" s="1"/>
  <c r="F26"/>
  <c r="I26" s="1"/>
  <c r="F22"/>
  <c r="I22" s="1"/>
  <c r="F18"/>
  <c r="I18" s="1"/>
  <c r="F70"/>
  <c r="G50"/>
  <c r="I50" s="1"/>
  <c r="I62"/>
  <c r="F66"/>
  <c r="I66" s="1"/>
  <c r="F58"/>
  <c r="I58" s="1"/>
  <c r="F54"/>
  <c r="I54" s="1"/>
  <c r="F46"/>
  <c r="I46" s="1"/>
  <c r="G70"/>
  <c r="F69"/>
  <c r="I69" s="1"/>
  <c r="F65"/>
  <c r="I65" s="1"/>
  <c r="F61"/>
  <c r="I61" s="1"/>
  <c r="F57"/>
  <c r="I57" s="1"/>
  <c r="F53"/>
  <c r="I53" s="1"/>
  <c r="F49"/>
  <c r="I49" s="1"/>
  <c r="F45"/>
  <c r="I45" s="1"/>
  <c r="F41"/>
  <c r="I41" s="1"/>
  <c r="F37"/>
  <c r="I37" s="1"/>
  <c r="F33"/>
  <c r="I33" s="1"/>
  <c r="F29"/>
  <c r="I29" s="1"/>
  <c r="F25"/>
  <c r="I25" s="1"/>
  <c r="F21"/>
  <c r="I21" s="1"/>
  <c r="F17"/>
  <c r="I17" s="1"/>
  <c r="J44" l="1"/>
  <c r="K44"/>
  <c r="I12"/>
  <c r="J12" s="1"/>
  <c r="K12" s="1"/>
  <c r="I70"/>
  <c r="J70" s="1"/>
  <c r="K70" s="1"/>
  <c r="G73"/>
  <c r="G124" s="1"/>
  <c r="K32"/>
  <c r="F73"/>
  <c r="F124" s="1"/>
  <c r="K20"/>
  <c r="J76"/>
  <c r="I121"/>
  <c r="J99"/>
  <c r="K99" s="1"/>
  <c r="J95"/>
  <c r="K95" s="1"/>
  <c r="J106"/>
  <c r="K106" s="1"/>
  <c r="J118"/>
  <c r="K118" s="1"/>
  <c r="J111"/>
  <c r="K111" s="1"/>
  <c r="K102"/>
  <c r="J102"/>
  <c r="J114"/>
  <c r="K114" s="1"/>
  <c r="J87"/>
  <c r="K87" s="1"/>
  <c r="J103"/>
  <c r="K103" s="1"/>
  <c r="J91"/>
  <c r="K91" s="1"/>
  <c r="J82"/>
  <c r="K82" s="1"/>
  <c r="J78"/>
  <c r="K78" s="1"/>
  <c r="J79"/>
  <c r="K79" s="1"/>
  <c r="J115"/>
  <c r="K115" s="1"/>
  <c r="J86"/>
  <c r="K86" s="1"/>
  <c r="K98"/>
  <c r="J98"/>
  <c r="J94"/>
  <c r="K94" s="1"/>
  <c r="J83"/>
  <c r="K83" s="1"/>
  <c r="J119"/>
  <c r="K119" s="1"/>
  <c r="K90"/>
  <c r="J90"/>
  <c r="J110"/>
  <c r="K110" s="1"/>
  <c r="J107"/>
  <c r="K107" s="1"/>
  <c r="J45"/>
  <c r="K45" s="1"/>
  <c r="J46"/>
  <c r="K46" s="1"/>
  <c r="J69"/>
  <c r="K69" s="1"/>
  <c r="J21"/>
  <c r="K21" s="1"/>
  <c r="J53"/>
  <c r="K53" s="1"/>
  <c r="J29"/>
  <c r="K29" s="1"/>
  <c r="J57"/>
  <c r="K57" s="1"/>
  <c r="J30"/>
  <c r="K30" s="1"/>
  <c r="J50"/>
  <c r="K50" s="1"/>
  <c r="J25"/>
  <c r="K25" s="1"/>
  <c r="J41"/>
  <c r="K41" s="1"/>
  <c r="J68"/>
  <c r="K68" s="1"/>
  <c r="J66"/>
  <c r="K66" s="1"/>
  <c r="J26"/>
  <c r="K26" s="1"/>
  <c r="J37"/>
  <c r="K37" s="1"/>
  <c r="J65"/>
  <c r="K65" s="1"/>
  <c r="J61"/>
  <c r="K61" s="1"/>
  <c r="J62"/>
  <c r="K62" s="1"/>
  <c r="J22"/>
  <c r="K22" s="1"/>
  <c r="J38"/>
  <c r="K38" s="1"/>
  <c r="J42"/>
  <c r="K42" s="1"/>
  <c r="J17"/>
  <c r="K17" s="1"/>
  <c r="J33"/>
  <c r="K33" s="1"/>
  <c r="J49"/>
  <c r="K49" s="1"/>
  <c r="J64"/>
  <c r="K64" s="1"/>
  <c r="J58"/>
  <c r="K58" s="1"/>
  <c r="J54"/>
  <c r="K54" s="1"/>
  <c r="J18"/>
  <c r="K18" s="1"/>
  <c r="J34"/>
  <c r="K34" s="1"/>
  <c r="I73" l="1"/>
  <c r="I124" s="1"/>
  <c r="K73"/>
  <c r="J73"/>
  <c r="J121"/>
  <c r="K76"/>
  <c r="K121" s="1"/>
  <c r="K124" l="1"/>
  <c r="J124"/>
</calcChain>
</file>

<file path=xl/sharedStrings.xml><?xml version="1.0" encoding="utf-8"?>
<sst xmlns="http://schemas.openxmlformats.org/spreadsheetml/2006/main" count="1162" uniqueCount="399">
  <si>
    <t>CONTPAQ i</t>
  </si>
  <si>
    <t xml:space="preserve">      NÓMINAS</t>
  </si>
  <si>
    <t>011 INGENIERIA FISCAL LABORAL SC</t>
  </si>
  <si>
    <t>Lista de Raya (forma tabular)</t>
  </si>
  <si>
    <t>Periodo 13 al 13 Semanal del 22/03/2017 al 28/03/2017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</si>
  <si>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</si>
  <si>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</si>
  <si>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</si>
  <si>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</si>
  <si>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</si>
  <si>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</si>
  <si>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</si>
  <si>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</si>
  <si>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</si>
  <si>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</si>
  <si>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</si>
  <si>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</si>
  <si>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</si>
  <si>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</si>
  <si>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</si>
  <si>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</si>
  <si>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</si>
  <si>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</si>
  <si>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Deduccion general</t>
  </si>
  <si>
    <t>Ajuste al neto</t>
  </si>
  <si>
    <t>DESCUENTO UNIFORMES</t>
  </si>
  <si>
    <t>Pension Alimenticia</t>
  </si>
  <si>
    <t>Dcto pago Indeb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</si>
  <si>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</si>
  <si>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</si>
  <si>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</si>
  <si>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</si>
  <si>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</si>
  <si>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</si>
  <si>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</si>
  <si>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AOF15</t>
  </si>
  <si>
    <t>Aguas Orozco Francisco Javier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</si>
  <si>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</si>
  <si>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</si>
  <si>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</si>
  <si>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</si>
  <si>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</si>
  <si>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</si>
  <si>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ALJ02</t>
  </si>
  <si>
    <t>Alarcon Ortiz Jose Aurelio</t>
  </si>
  <si>
    <t>AOA14</t>
  </si>
  <si>
    <t>Alvizar Organista Eduardo</t>
  </si>
  <si>
    <t>00016</t>
  </si>
  <si>
    <t>Arenas Vargas Moises</t>
  </si>
  <si>
    <t>0AZ14</t>
  </si>
  <si>
    <t>Arroyo Zarazua Gilberto</t>
  </si>
  <si>
    <t>ASA16</t>
  </si>
  <si>
    <t>Arteaga Silva Alfredo</t>
  </si>
  <si>
    <t>00018</t>
  </si>
  <si>
    <t>Carrasco Tovar Arturo</t>
  </si>
  <si>
    <t>CGR10</t>
  </si>
  <si>
    <t>Casillas Garcia Del Valle Rodrigo Barush</t>
  </si>
  <si>
    <t>0CO24</t>
  </si>
  <si>
    <t>Castillo Ordoñez Jorge</t>
  </si>
  <si>
    <t>CLJ08</t>
  </si>
  <si>
    <t>Coronel De Leon Jonathan</t>
  </si>
  <si>
    <t>0DC20</t>
  </si>
  <si>
    <t>De Jesus Cruz Juan Carlos</t>
  </si>
  <si>
    <t>DAM16</t>
  </si>
  <si>
    <t>Dominguez Alcantara Miguel Angel</t>
  </si>
  <si>
    <t>EUA21</t>
  </si>
  <si>
    <t>Estrada Unzueta Alejandra</t>
  </si>
  <si>
    <t>FAD05</t>
  </si>
  <si>
    <t>Flores Aldrete Daniel</t>
  </si>
  <si>
    <t>RGJ24</t>
  </si>
  <si>
    <t>Gallegos  Ramirez  Jose</t>
  </si>
  <si>
    <t>GAR10</t>
  </si>
  <si>
    <t>Gallegos Romero  Cristian</t>
  </si>
  <si>
    <t>GRE04</t>
  </si>
  <si>
    <t>Gonzalez Rodriguez Erik</t>
  </si>
  <si>
    <t>GPB13</t>
  </si>
  <si>
    <t>Granados Perez Brenda Laura</t>
  </si>
  <si>
    <t>GGM11</t>
  </si>
  <si>
    <t>Guerrero Gomez Marvin Noe</t>
  </si>
  <si>
    <t>GTD17</t>
  </si>
  <si>
    <t>Guzman Trejo Diego Arturo</t>
  </si>
  <si>
    <t>HAR20</t>
  </si>
  <si>
    <t>Hernandez Arreola Rodolfo Mayolo</t>
  </si>
  <si>
    <t>0HC24</t>
  </si>
  <si>
    <t>Hernandez Chavez Pedro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</si>
  <si>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</si>
  <si>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</si>
  <si>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</si>
  <si>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</si>
  <si>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</si>
  <si>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</si>
  <si>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</si>
  <si>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</si>
  <si>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</si>
  <si>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</si>
  <si>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</si>
  <si>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</si>
  <si>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</si>
  <si>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</si>
  <si>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</si>
  <si>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</si>
  <si>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</si>
  <si>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</si>
  <si>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</si>
  <si>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</si>
  <si>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</si>
  <si>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</si>
  <si>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</si>
  <si>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</si>
  <si>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</si>
  <si>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</si>
  <si>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</si>
  <si>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</si>
  <si>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</si>
  <si>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</si>
  <si>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</si>
  <si>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</si>
  <si>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</si>
  <si>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</si>
  <si>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PHB05</t>
  </si>
  <si>
    <t>Pineda Hernandez Brianda Ivonne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</si>
  <si>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</si>
  <si>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</si>
  <si>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</si>
  <si>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</si>
  <si>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</si>
  <si>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</si>
  <si>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</si>
  <si>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</si>
  <si>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</si>
  <si>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</si>
  <si>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</si>
  <si>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</si>
  <si>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</si>
  <si>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</si>
  <si>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</si>
  <si>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</si>
  <si>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</si>
  <si>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</si>
  <si>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</si>
  <si>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</si>
  <si>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0TS31</t>
  </si>
  <si>
    <t>Tirado Saavedra Carlos Alejandro</t>
  </si>
  <si>
    <t>TDA18</t>
  </si>
  <si>
    <t>Toribio Del Angel Oscar</t>
  </si>
  <si>
    <t>TPG16</t>
  </si>
  <si>
    <t>Troncoso Peña Gerardo</t>
  </si>
  <si>
    <t>USN27</t>
  </si>
  <si>
    <t>Urbina Sierra Angelica Noemi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</si>
  <si>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</si>
  <si>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</si>
  <si>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</si>
  <si>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</si>
  <si>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</si>
  <si>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</si>
  <si>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</si>
  <si>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</si>
  <si>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</si>
  <si>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</si>
  <si>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</si>
  <si>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</si>
  <si>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</si>
  <si>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ACR27</t>
  </si>
  <si>
    <t>Arias Cortes Roberto Carlos</t>
  </si>
  <si>
    <t>AR001</t>
  </si>
  <si>
    <t>Arvizu Rodriguez Alejandro Uriel</t>
  </si>
  <si>
    <t>BRM13</t>
  </si>
  <si>
    <t>Bautista Ramirez Mario Alexis</t>
  </si>
  <si>
    <t>CLJ10</t>
  </si>
  <si>
    <t>Campa Lopez Jose Abraham</t>
  </si>
  <si>
    <t>0CR14</t>
  </si>
  <si>
    <t>Cancino Rodriguez Gregorio</t>
  </si>
  <si>
    <t>0CT26</t>
  </si>
  <si>
    <t>Castañon Tavares Manuel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</si>
  <si>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</si>
  <si>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</si>
  <si>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</si>
  <si>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</si>
  <si>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</si>
  <si>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</si>
  <si>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</si>
  <si>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</si>
  <si>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</si>
  <si>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Gillen Jose Felipe</t>
  </si>
  <si>
    <t>GRJ09</t>
  </si>
  <si>
    <t>Galvan Rodriguez Jose Marcelino</t>
  </si>
  <si>
    <t>HAR22</t>
  </si>
  <si>
    <t>Hernandez Aguilar Roberto Carlos</t>
  </si>
  <si>
    <t>0HS11</t>
  </si>
  <si>
    <t>Hernandez Silva Edgar Samuel</t>
  </si>
  <si>
    <t>LLD09</t>
  </si>
  <si>
    <t>Lopez Labrada Daniel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</si>
  <si>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</si>
  <si>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</si>
  <si>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</si>
  <si>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</si>
  <si>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</si>
  <si>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</si>
  <si>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</si>
  <si>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</si>
  <si>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</si>
  <si>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</si>
  <si>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</si>
  <si>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</si>
  <si>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NRJ12</t>
  </si>
  <si>
    <t>Nava Rubio Javier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</si>
  <si>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</si>
  <si>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</si>
  <si>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</si>
  <si>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</si>
  <si>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</si>
  <si>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</si>
  <si>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OBJ21</t>
  </si>
  <si>
    <t>Ortega Bustamante Jesus Gerardo</t>
  </si>
  <si>
    <t>0PP05</t>
  </si>
  <si>
    <t>Perez Perez Ismael</t>
  </si>
  <si>
    <t>PAJ21</t>
  </si>
  <si>
    <t>Puebla Martinez Jose Andres</t>
  </si>
  <si>
    <t>RCI22</t>
  </si>
  <si>
    <t>Resendiz Campuzano Israel</t>
  </si>
  <si>
    <t>0RE14</t>
  </si>
  <si>
    <t>Resendiz Echeverria Mario Alberto</t>
  </si>
  <si>
    <t>RMG11</t>
  </si>
  <si>
    <t>Ruiz Miranda Gadiel</t>
  </si>
  <si>
    <t>SMO22</t>
  </si>
  <si>
    <t>Salas Martinez Oscar Jesus</t>
  </si>
  <si>
    <t>SG005</t>
  </si>
  <si>
    <t>Saldaña Garcia Marco Antonio</t>
  </si>
  <si>
    <t>SDF10</t>
  </si>
  <si>
    <t>Sanchez De Jesus Froylan</t>
  </si>
  <si>
    <t>0SH17</t>
  </si>
  <si>
    <t>Sanchez Hurtado Carlos</t>
  </si>
  <si>
    <t>SR027</t>
  </si>
  <si>
    <t>Sanchez Rodriguez Fredy</t>
  </si>
  <si>
    <t>SMV15</t>
  </si>
  <si>
    <t>Saucedo Magaña Victor Hugo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</si>
  <si>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</si>
  <si>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</si>
  <si>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</si>
  <si>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</si>
  <si>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</si>
  <si>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</si>
  <si>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</si>
  <si>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</si>
  <si>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</si>
  <si>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</si>
  <si>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</si>
  <si>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</si>
  <si>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</si>
  <si>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13 del 2017-03-22 al 2017-03-28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</si>
  <si>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</si>
  <si>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</si>
  <si>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</si>
  <si>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</si>
  <si>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</si>
  <si>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</si>
  <si>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</si>
  <si>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4</t>
  </si>
  <si>
    <t>BANORTE</t>
  </si>
  <si>
    <t>03 Transferencia electrónica de fondos</t>
  </si>
  <si>
    <t>SANTANDER</t>
  </si>
  <si>
    <t>Total Transferencia electrónica de fondos</t>
  </si>
  <si>
    <t>Total de movimientos 2</t>
  </si>
  <si>
    <t>28 Tarjeta de Débito</t>
  </si>
  <si>
    <t>Total Tarjeta de Débito</t>
  </si>
  <si>
    <t>Total de movimientos 98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</si>
  <si>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</si>
  <si>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</si>
  <si>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</si>
  <si>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</si>
  <si>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</si>
  <si>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</si>
  <si>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</si>
  <si>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</si>
  <si>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</si>
  <si>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</si>
  <si>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</si>
  <si>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</si>
  <si>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</si>
  <si>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</si>
  <si>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</si>
  <si>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</si>
  <si>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</si>
  <si>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</si>
  <si>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</si>
  <si>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13</t>
  </si>
  <si>
    <t>22/03/2017 AL 28/03/2017</t>
  </si>
  <si>
    <t>VENTAS</t>
  </si>
  <si>
    <t>AGUAS OROZCO FRANCISCO</t>
  </si>
  <si>
    <t>SERVICIO</t>
  </si>
  <si>
    <t>AGUILAR BRAVO CRISTIAN SAUL</t>
  </si>
  <si>
    <t>AGUILAR GONZALEZ ANAEL</t>
  </si>
  <si>
    <t>AGUILAR HERNANDEZ CARLA CECILIA</t>
  </si>
  <si>
    <t>ALARCON ORTIZ JOSE AURELIO</t>
  </si>
  <si>
    <t>ALVIZAR ORGANISTA EDUARDO</t>
  </si>
  <si>
    <t>ARENAS VARGAS MOISES</t>
  </si>
  <si>
    <t>ARROYO ZARAZUA GILBERTO</t>
  </si>
  <si>
    <t>SEMINUEVOS</t>
  </si>
  <si>
    <t>ARTEAGA SILVA ALFREDO</t>
  </si>
  <si>
    <t>CARRASCO TOVAR ARTURO</t>
  </si>
  <si>
    <t>CASILLAS GARCIA DEL VALLE RODRIGO BARUCH</t>
  </si>
  <si>
    <t>CASTILLO ORDOÑEZ JORGE</t>
  </si>
  <si>
    <t>CORONEL DE LEON JONATHAN</t>
  </si>
  <si>
    <t>ADMON VENTAS</t>
  </si>
  <si>
    <t>DE JESUS CRUZ JUAN CARLOS</t>
  </si>
  <si>
    <t>DOMINGUEZ ALCANTARA MIGUEL ANGEL</t>
  </si>
  <si>
    <t>ADMON SERVICIO</t>
  </si>
  <si>
    <t>ESTRADA UNZUETA ALEJANDRA</t>
  </si>
  <si>
    <t>FLORES ALDRETE DANIEL</t>
  </si>
  <si>
    <t>GALLEGOS RAMIREZ JOSE</t>
  </si>
  <si>
    <t>GALLEGOS ROMERO CRISTIAN</t>
  </si>
  <si>
    <t>GONZALEZ RODRIGUEZ ERICK</t>
  </si>
  <si>
    <t>GRANADOS PEREZ BRENDA LAURA</t>
  </si>
  <si>
    <t>GUERRERO GOMEZ MARVIN NOE</t>
  </si>
  <si>
    <t>GUZMAN TREJO DIEGO ARTURO</t>
  </si>
  <si>
    <t>HERNANDEZ ARREOLA RODOLFO MAYOLO</t>
  </si>
  <si>
    <t xml:space="preserve">HERNANDEZ CHAVEZ PEDRO </t>
  </si>
  <si>
    <t>HERNANDEZ SANCHEZ RODRIGO</t>
  </si>
  <si>
    <t>HERNANDEZ SOLIS GUMERCINDO</t>
  </si>
  <si>
    <t>HURTADO PAJARO JOSE</t>
  </si>
  <si>
    <t>JIMENEZ HERNANDEZ JULIO CESAR</t>
  </si>
  <si>
    <t>LARA OVIEDO SORAYA</t>
  </si>
  <si>
    <t>LOBATO RECAMIER ROSELLIN</t>
  </si>
  <si>
    <t>LUPERCIO ESPINO ALAN JAIRO</t>
  </si>
  <si>
    <t>MEDINA CASTRO CARLOS MANUEL</t>
  </si>
  <si>
    <t>MELENDEZ PADILLA CLAUDIA CRISTINA</t>
  </si>
  <si>
    <t>MIJANGOS HERNANDEZ JULIO CESAR</t>
  </si>
  <si>
    <t>MIRANDA PEON JULIO CESAR</t>
  </si>
  <si>
    <t>MUÑOZ RODRIGUEZ CONRADO ISRAEL</t>
  </si>
  <si>
    <t>NAVARRO ARENAS ANDREA ARELI</t>
  </si>
  <si>
    <t>OLIVAS MANCILLA JESUS DANIEL</t>
  </si>
  <si>
    <t>ADMINISTRACION</t>
  </si>
  <si>
    <t>PADILLA RUIZ JOSE ANTONIO</t>
  </si>
  <si>
    <t>PALETA GUADARRAMA RICARDO</t>
  </si>
  <si>
    <t>PATIÑO NAVARRO OSCAR MARTIN</t>
  </si>
  <si>
    <t>PINEDA HERNANDEZ BRIANDA IVONNE</t>
  </si>
  <si>
    <t>RAMIREZ MOYA NESTOR</t>
  </si>
  <si>
    <t>REYES ARMADILLO JORGE ANDRES</t>
  </si>
  <si>
    <t>REYES FLORES ALAN RICARDO</t>
  </si>
  <si>
    <t>RIVERA AGUILAR GABRIEL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</si>
  <si>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</si>
  <si>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</si>
  <si>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</si>
  <si>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</si>
  <si>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</si>
  <si>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</si>
  <si>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TIRADO SAAVEDRA CARLOS ALEJANDRO</t>
  </si>
  <si>
    <t>TORIBIO DEL ANGEL OSCAR</t>
  </si>
  <si>
    <t>TRONCOSO PEÑA GERARDO</t>
  </si>
  <si>
    <t>URBINA SIERRA ANGELICA</t>
  </si>
  <si>
    <t>VALDEZ HERNANDEZ ELDA NELLY</t>
  </si>
  <si>
    <t>VARGAS GOMEZ RAUL ARMANDO</t>
  </si>
  <si>
    <t>VASQUEZ CHAVES LILIANA ANDREA</t>
  </si>
  <si>
    <t>COSTO</t>
  </si>
  <si>
    <t xml:space="preserve">AGUILAR PEREZ MARCOS ARTEMIO </t>
  </si>
  <si>
    <t>ALAVEZ LOPEZ INOCENCIO</t>
  </si>
  <si>
    <t>HOJALATERIA</t>
  </si>
  <si>
    <t>ARIAS CORTES ROBERTO CARLOS</t>
  </si>
  <si>
    <t>ARVIZU RODRIGUEZ ALEJANDRO URIEL</t>
  </si>
  <si>
    <t>BAUTISTA RAMIREZ MARIO ALEXIS</t>
  </si>
  <si>
    <t>CAMPA LOPEZ JOSE ABRAHAM</t>
  </si>
  <si>
    <t>CANCINO RODRIGUEZ GREGORIO</t>
  </si>
  <si>
    <t>CASTAÑON TAVARES MANUEL</t>
  </si>
  <si>
    <t>CORTEZ OVANDO FAUSTINO ALI</t>
  </si>
  <si>
    <t>DE JESUS PADILLA ALFREDO</t>
  </si>
  <si>
    <t>DOMINGUEZ GUDIÑO OMAR</t>
  </si>
  <si>
    <t>ENRIQUEZ RUBIO FERNANDO</t>
  </si>
  <si>
    <t>FONSECA GUILLEN JOSE FELIPE</t>
  </si>
  <si>
    <t xml:space="preserve">GALVAN RODRIGUEZ JOSE MARCELINO </t>
  </si>
  <si>
    <t>HERNANDEZ AGUILAR ROBERTO CARLOS</t>
  </si>
  <si>
    <t>HERNANDEZ SILVA EDGAR SAMUEL</t>
  </si>
  <si>
    <t xml:space="preserve">LOPEZ LABRADA DANIEL </t>
  </si>
  <si>
    <t>MARTINEZ ALVARADO ADRIAN</t>
  </si>
  <si>
    <t>MARTINEZ GALLEGOS LUIS FERNANDO</t>
  </si>
  <si>
    <t>MARTINEZ GUERRERO LEONEL</t>
  </si>
  <si>
    <t>MARTINEZ LORENZO LUIS ALEJANDRO</t>
  </si>
  <si>
    <t>MATILDE SANTIAGO URIEL</t>
  </si>
  <si>
    <t>MORALES SANCHEZ ANGEL</t>
  </si>
  <si>
    <t>NAVA RUBIO JAVIER</t>
  </si>
  <si>
    <t>OLVERA BAUTISTA J. DOLORES GILBERTO</t>
  </si>
  <si>
    <t>OLVERA HERNANDEZ JOSE TOMAS</t>
  </si>
  <si>
    <t>OLVERA SOTO LUIS ANGEL</t>
  </si>
  <si>
    <t>ORTEGA BUSTAMANTE JESUS GERARDO</t>
  </si>
  <si>
    <t>PEREZ PEREZ ISMAEL</t>
  </si>
  <si>
    <t>PUEBLA ARENAS JOSE ANDRES</t>
  </si>
  <si>
    <t>RESENDIZ CAMPUZANO ISRAEL</t>
  </si>
  <si>
    <t>RESENDIZ ECHEVERRIA MARIO ALBERTO</t>
  </si>
  <si>
    <t xml:space="preserve">RUIZ MIRANDA GADIEL </t>
  </si>
  <si>
    <t>SALAS MARTINEZ OSCAR JESUS</t>
  </si>
  <si>
    <t>SALDAÑA GARCIA MARCO ANTONIO</t>
  </si>
  <si>
    <t>SANCHEZ DE JESUS FROYLAN</t>
  </si>
  <si>
    <t>SANCHEZ HURTADO CARLOS</t>
  </si>
  <si>
    <t>SANCHEZ RODRIGUEZ FREDY</t>
  </si>
  <si>
    <t>SAUCEDO MAGAÑA VICTOR HUGO</t>
  </si>
  <si>
    <t>VALDEZ BERNAL JUAN PABLO</t>
  </si>
  <si>
    <t>VALDEZ MARTINEZ MARTIN</t>
  </si>
  <si>
    <t xml:space="preserve">VEGA GRANADOS JUAN MANUEL </t>
  </si>
  <si>
    <t>VEGA RIVERA ISMAEL</t>
  </si>
  <si>
    <t>VIGUERAS MARTINEZ JUAN CARLOS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</si>
</sst>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0" fillId="0" borderId="0" applyFont="0" applyFill="0" applyBorder="0" applyAlignment="0" applyProtection="0"/>
    <xf numFmtId="0" fontId="21" fillId="0" borderId="0"/>
    <xf numFmtId="43" fontId="21" fillId="0" borderId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164" fontId="1" fillId="0" borderId="0" xfId="0" applyNumberFormat="1" applyFont="1"/>
    <xf numFmtId="164" fontId="11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164" fontId="8" fillId="0" borderId="0" xfId="0" applyNumberFormat="1" applyFont="1"/>
    <xf numFmtId="164" fontId="1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7" fillId="0" borderId="0" xfId="0" applyFont="1"/>
    <xf numFmtId="0" fontId="19" fillId="0" borderId="0" xfId="0" applyFont="1"/>
    <xf numFmtId="0" fontId="18" fillId="0" borderId="2" xfId="0" applyFont="1" applyFill="1" applyBorder="1" applyAlignment="1">
      <alignment horizontal="centerContinuous"/>
    </xf>
    <xf numFmtId="165" fontId="18" fillId="0" borderId="2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4" fillId="0" borderId="0" xfId="0" applyFont="1" applyAlignment="1">
      <alignment horizontal="center"/>
    </xf>
    <xf numFmtId="0" fontId="9" fillId="2" borderId="6" xfId="2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4" fontId="1" fillId="0" borderId="0" xfId="1" applyFont="1"/>
    <xf numFmtId="44" fontId="8" fillId="0" borderId="0" xfId="0" applyNumberFormat="1" applyFont="1"/>
    <xf numFmtId="44" fontId="23" fillId="0" borderId="7" xfId="0" applyNumberFormat="1" applyFont="1" applyBorder="1"/>
    <xf numFmtId="0" fontId="22" fillId="0" borderId="3" xfId="2" applyFont="1" applyBorder="1" applyAlignment="1">
      <alignment horizontal="center"/>
    </xf>
    <xf numFmtId="0" fontId="22" fillId="0" borderId="4" xfId="2" applyFont="1" applyBorder="1" applyAlignment="1">
      <alignment horizontal="center"/>
    </xf>
    <xf numFmtId="0" fontId="22" fillId="0" borderId="5" xfId="2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25" fillId="0" borderId="8" xfId="0" applyFont="1" applyBorder="1"/>
    <xf numFmtId="0" fontId="24" fillId="0" borderId="8" xfId="0" applyFont="1" applyBorder="1"/>
    <xf numFmtId="0" fontId="0" fillId="0" borderId="8" xfId="0" applyFont="1" applyBorder="1"/>
    <xf numFmtId="0" fontId="0" fillId="0" borderId="8" xfId="0" applyBorder="1"/>
    <xf numFmtId="14" fontId="25" fillId="0" borderId="8" xfId="0" applyNumberFormat="1" applyFont="1" applyBorder="1"/>
    <xf numFmtId="43" fontId="20" fillId="0" borderId="8" xfId="3" applyFont="1" applyBorder="1"/>
    <xf numFmtId="43" fontId="20" fillId="0" borderId="9" xfId="3" applyFont="1" applyBorder="1"/>
    <xf numFmtId="43" fontId="20" fillId="0" borderId="10" xfId="3" applyFont="1" applyBorder="1"/>
    <xf numFmtId="43" fontId="20" fillId="0" borderId="11" xfId="3" applyFont="1" applyBorder="1"/>
    <xf numFmtId="43" fontId="20" fillId="0" borderId="12" xfId="3" applyFont="1" applyBorder="1"/>
    <xf numFmtId="43" fontId="24" fillId="0" borderId="11" xfId="3" applyFont="1" applyBorder="1"/>
    <xf numFmtId="0" fontId="26" fillId="0" borderId="13" xfId="0" applyFont="1" applyFill="1" applyBorder="1"/>
    <xf numFmtId="0" fontId="26" fillId="0" borderId="13" xfId="0" applyFont="1" applyBorder="1"/>
    <xf numFmtId="0" fontId="26" fillId="4" borderId="13" xfId="0" applyFont="1" applyFill="1" applyBorder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7"/>
  <sheetViews>
    <sheetView workbookViewId="0">
      <pane xSplit="2" ySplit="11" topLeftCell="E107" activePane="bottomRight" state="frozen"/>
      <selection pane="topRight" activeCell="C1" sqref="C1"/>
      <selection pane="bottomLeft" activeCell="A12" sqref="A12"/>
      <selection pane="bottomRight" activeCell="I98" activeCellId="1" sqref="I12:I71 I98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" style="1" bestFit="1" customWidth="1"/>
    <col min="4" max="4" width="11.42578125" style="1"/>
    <col min="5" max="5" width="14" style="1" customWidth="1"/>
    <col min="6" max="8" width="11.7109375" style="1" bestFit="1" customWidth="1"/>
    <col min="9" max="10" width="12.28515625" style="1" bestFit="1" customWidth="1"/>
    <col min="11" max="11" width="13.85546875" style="1" bestFit="1" customWidth="1"/>
    <col min="12" max="16384" width="11.42578125" style="1"/>
  </cols>
  <sheetData>
    <row r="1" spans="1:14" ht="18" customHeight="1">
      <c r="A1" s="3" t="s">
        <v>0</v>
      </c>
      <c r="B1" s="38" t="s">
        <v>248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7" t="s">
        <v>266</v>
      </c>
      <c r="F7" s="48"/>
      <c r="G7" s="48"/>
      <c r="H7" s="48"/>
      <c r="I7" s="48"/>
      <c r="J7" s="48"/>
      <c r="K7" s="49"/>
    </row>
    <row r="8" spans="1:14" s="43" customFormat="1" ht="23.25" thickBot="1">
      <c r="A8" s="40" t="s">
        <v>7</v>
      </c>
      <c r="B8" s="41" t="s">
        <v>8</v>
      </c>
      <c r="C8" s="42" t="s">
        <v>14</v>
      </c>
      <c r="E8" s="39" t="s">
        <v>14</v>
      </c>
      <c r="F8" s="39" t="s">
        <v>267</v>
      </c>
      <c r="G8" s="39" t="s">
        <v>268</v>
      </c>
      <c r="H8" s="39" t="s">
        <v>269</v>
      </c>
      <c r="I8" s="39" t="s">
        <v>270</v>
      </c>
      <c r="J8" s="39" t="s">
        <v>271</v>
      </c>
      <c r="K8" s="39" t="s">
        <v>272</v>
      </c>
    </row>
    <row r="9" spans="1:14" ht="12" thickTop="1">
      <c r="A9" s="13" t="s">
        <v>33</v>
      </c>
    </row>
    <row r="11" spans="1:14">
      <c r="A11" s="12" t="s">
        <v>34</v>
      </c>
    </row>
    <row r="12" spans="1:14" ht="15">
      <c r="A12" s="2" t="s">
        <v>35</v>
      </c>
      <c r="B12" s="1" t="s">
        <v>36</v>
      </c>
      <c r="C12" s="14">
        <v>2796.1</v>
      </c>
      <c r="E12" s="44">
        <f>+C12</f>
        <v>2796.1</v>
      </c>
      <c r="F12" s="44">
        <f>+E12*2%</f>
        <v>55.921999999999997</v>
      </c>
      <c r="G12" s="44">
        <f>+E12*7.5%</f>
        <v>209.70749999999998</v>
      </c>
      <c r="H12" s="44">
        <f>+INGENIERIA!P12</f>
        <v>0</v>
      </c>
      <c r="I12" s="44">
        <f>SUM(E12:H12)</f>
        <v>3061.7294999999999</v>
      </c>
      <c r="J12" s="44">
        <f>+I12*16%</f>
        <v>489.87671999999998</v>
      </c>
      <c r="K12" s="44">
        <f>+I12+J12</f>
        <v>3551.6062199999997</v>
      </c>
      <c r="M12" s="63" t="s">
        <v>287</v>
      </c>
      <c r="N12" s="63" t="s">
        <v>288</v>
      </c>
    </row>
    <row r="13" spans="1:14" ht="15">
      <c r="A13" s="2" t="s">
        <v>37</v>
      </c>
      <c r="B13" s="1" t="s">
        <v>38</v>
      </c>
      <c r="C13" s="14">
        <v>3128.75</v>
      </c>
      <c r="E13" s="44">
        <f t="shared" ref="E13:E71" si="0">+C13</f>
        <v>3128.75</v>
      </c>
      <c r="F13" s="44">
        <f t="shared" ref="F13:F71" si="1">+E13*2%</f>
        <v>62.575000000000003</v>
      </c>
      <c r="G13" s="44">
        <f t="shared" ref="G13:G71" si="2">+E13*7.5%</f>
        <v>234.65625</v>
      </c>
      <c r="H13" s="44">
        <f>+INGENIERIA!P13</f>
        <v>0</v>
      </c>
      <c r="I13" s="44">
        <f t="shared" ref="I13:I71" si="3">SUM(E13:H13)</f>
        <v>3425.9812499999998</v>
      </c>
      <c r="J13" s="44">
        <f t="shared" ref="J13:J71" si="4">+I13*16%</f>
        <v>548.15700000000004</v>
      </c>
      <c r="K13" s="44">
        <f t="shared" ref="K13:K71" si="5">+I13+J13</f>
        <v>3974.13825</v>
      </c>
      <c r="M13" s="63" t="s">
        <v>289</v>
      </c>
      <c r="N13" s="63" t="s">
        <v>290</v>
      </c>
    </row>
    <row r="14" spans="1:14" ht="15">
      <c r="A14" s="2" t="s">
        <v>39</v>
      </c>
      <c r="B14" s="1" t="s">
        <v>40</v>
      </c>
      <c r="C14" s="14">
        <v>117118.68</v>
      </c>
      <c r="E14" s="44">
        <f t="shared" si="0"/>
        <v>117118.68</v>
      </c>
      <c r="F14" s="44">
        <f t="shared" si="1"/>
        <v>2342.3735999999999</v>
      </c>
      <c r="G14" s="44">
        <f t="shared" si="2"/>
        <v>8783.9009999999998</v>
      </c>
      <c r="H14" s="44">
        <f>+INGENIERIA!P14</f>
        <v>0</v>
      </c>
      <c r="I14" s="44">
        <f t="shared" si="3"/>
        <v>128244.9546</v>
      </c>
      <c r="J14" s="44">
        <f t="shared" si="4"/>
        <v>20519.192736000001</v>
      </c>
      <c r="K14" s="44">
        <f t="shared" si="5"/>
        <v>148764.14733599999</v>
      </c>
      <c r="M14" s="63" t="s">
        <v>287</v>
      </c>
      <c r="N14" s="63" t="s">
        <v>291</v>
      </c>
    </row>
    <row r="15" spans="1:14" ht="15">
      <c r="A15" s="2" t="s">
        <v>41</v>
      </c>
      <c r="B15" s="1" t="s">
        <v>42</v>
      </c>
      <c r="C15" s="14">
        <v>2145.54</v>
      </c>
      <c r="E15" s="44">
        <f t="shared" si="0"/>
        <v>2145.54</v>
      </c>
      <c r="F15" s="44">
        <f t="shared" si="1"/>
        <v>42.910800000000002</v>
      </c>
      <c r="G15" s="44">
        <f t="shared" si="2"/>
        <v>160.91549999999998</v>
      </c>
      <c r="H15" s="44">
        <f>+INGENIERIA!P15</f>
        <v>0</v>
      </c>
      <c r="I15" s="44">
        <f t="shared" si="3"/>
        <v>2349.3663000000001</v>
      </c>
      <c r="J15" s="44">
        <f t="shared" si="4"/>
        <v>375.89860800000002</v>
      </c>
      <c r="K15" s="44">
        <f t="shared" si="5"/>
        <v>2725.2649080000001</v>
      </c>
      <c r="M15" s="63" t="s">
        <v>289</v>
      </c>
      <c r="N15" s="63" t="s">
        <v>292</v>
      </c>
    </row>
    <row r="16" spans="1:14" ht="15">
      <c r="A16" s="2" t="s">
        <v>43</v>
      </c>
      <c r="B16" s="1" t="s">
        <v>44</v>
      </c>
      <c r="C16" s="14">
        <v>13215.67</v>
      </c>
      <c r="E16" s="44">
        <f t="shared" si="0"/>
        <v>13215.67</v>
      </c>
      <c r="F16" s="44">
        <f t="shared" si="1"/>
        <v>264.3134</v>
      </c>
      <c r="G16" s="44">
        <f t="shared" si="2"/>
        <v>991.17525000000001</v>
      </c>
      <c r="H16" s="44">
        <f>+INGENIERIA!P16</f>
        <v>0</v>
      </c>
      <c r="I16" s="44">
        <f t="shared" si="3"/>
        <v>14471.158650000001</v>
      </c>
      <c r="J16" s="44">
        <f t="shared" si="4"/>
        <v>2315.3853840000002</v>
      </c>
      <c r="K16" s="44">
        <f t="shared" si="5"/>
        <v>16786.544034000002</v>
      </c>
      <c r="M16" s="63" t="s">
        <v>287</v>
      </c>
      <c r="N16" s="63" t="s">
        <v>293</v>
      </c>
    </row>
    <row r="17" spans="1:14" ht="15">
      <c r="A17" s="2" t="s">
        <v>45</v>
      </c>
      <c r="B17" s="1" t="s">
        <v>46</v>
      </c>
      <c r="C17" s="14">
        <v>7112.08</v>
      </c>
      <c r="E17" s="44">
        <f t="shared" si="0"/>
        <v>7112.08</v>
      </c>
      <c r="F17" s="44">
        <f t="shared" si="1"/>
        <v>142.24160000000001</v>
      </c>
      <c r="G17" s="44">
        <f t="shared" si="2"/>
        <v>533.40599999999995</v>
      </c>
      <c r="H17" s="44">
        <f>+INGENIERIA!P17</f>
        <v>0</v>
      </c>
      <c r="I17" s="44">
        <f t="shared" si="3"/>
        <v>7787.7276000000002</v>
      </c>
      <c r="J17" s="44">
        <f t="shared" si="4"/>
        <v>1246.0364160000001</v>
      </c>
      <c r="K17" s="44">
        <f t="shared" si="5"/>
        <v>9033.764016000001</v>
      </c>
      <c r="M17" s="63" t="s">
        <v>289</v>
      </c>
      <c r="N17" s="63" t="s">
        <v>294</v>
      </c>
    </row>
    <row r="18" spans="1:14" ht="15">
      <c r="A18" s="2" t="s">
        <v>47</v>
      </c>
      <c r="B18" s="1" t="s">
        <v>48</v>
      </c>
      <c r="C18" s="14">
        <v>97894.04</v>
      </c>
      <c r="E18" s="44">
        <f t="shared" si="0"/>
        <v>97894.04</v>
      </c>
      <c r="F18" s="44">
        <f t="shared" si="1"/>
        <v>1957.8807999999999</v>
      </c>
      <c r="G18" s="44">
        <f t="shared" si="2"/>
        <v>7342.052999999999</v>
      </c>
      <c r="H18" s="44">
        <f>+INGENIERIA!P18</f>
        <v>0</v>
      </c>
      <c r="I18" s="44">
        <f t="shared" si="3"/>
        <v>107193.97379999999</v>
      </c>
      <c r="J18" s="44">
        <f t="shared" si="4"/>
        <v>17151.035808000001</v>
      </c>
      <c r="K18" s="44">
        <f t="shared" si="5"/>
        <v>124345.00960799999</v>
      </c>
      <c r="M18" s="63" t="s">
        <v>287</v>
      </c>
      <c r="N18" s="63" t="s">
        <v>295</v>
      </c>
    </row>
    <row r="19" spans="1:14" ht="15">
      <c r="A19" s="2" t="s">
        <v>49</v>
      </c>
      <c r="B19" s="1" t="s">
        <v>50</v>
      </c>
      <c r="C19" s="14">
        <v>4210.8599999999997</v>
      </c>
      <c r="E19" s="44">
        <f t="shared" si="0"/>
        <v>4210.8599999999997</v>
      </c>
      <c r="F19" s="44">
        <f t="shared" si="1"/>
        <v>84.217199999999991</v>
      </c>
      <c r="G19" s="44">
        <f t="shared" si="2"/>
        <v>315.81449999999995</v>
      </c>
      <c r="H19" s="44">
        <f>+INGENIERIA!P19</f>
        <v>0</v>
      </c>
      <c r="I19" s="44">
        <f t="shared" si="3"/>
        <v>4610.8917000000001</v>
      </c>
      <c r="J19" s="44">
        <f t="shared" si="4"/>
        <v>737.74267200000008</v>
      </c>
      <c r="K19" s="44">
        <f t="shared" si="5"/>
        <v>5348.6343720000004</v>
      </c>
      <c r="M19" s="63" t="s">
        <v>287</v>
      </c>
      <c r="N19" s="63" t="s">
        <v>296</v>
      </c>
    </row>
    <row r="20" spans="1:14" ht="15">
      <c r="A20" s="2" t="s">
        <v>51</v>
      </c>
      <c r="B20" s="1" t="s">
        <v>52</v>
      </c>
      <c r="C20" s="14">
        <v>4237.8900000000003</v>
      </c>
      <c r="E20" s="44">
        <f t="shared" si="0"/>
        <v>4237.8900000000003</v>
      </c>
      <c r="F20" s="44">
        <f t="shared" si="1"/>
        <v>84.757800000000003</v>
      </c>
      <c r="G20" s="44">
        <f t="shared" si="2"/>
        <v>317.84174999999999</v>
      </c>
      <c r="H20" s="44">
        <f>+INGENIERIA!P20</f>
        <v>0</v>
      </c>
      <c r="I20" s="44">
        <f t="shared" si="3"/>
        <v>4640.4895500000002</v>
      </c>
      <c r="J20" s="44">
        <f t="shared" si="4"/>
        <v>742.47832800000003</v>
      </c>
      <c r="K20" s="44">
        <f t="shared" si="5"/>
        <v>5382.9678780000004</v>
      </c>
      <c r="M20" s="63" t="s">
        <v>297</v>
      </c>
      <c r="N20" s="63" t="s">
        <v>298</v>
      </c>
    </row>
    <row r="21" spans="1:14" ht="15">
      <c r="A21" s="2" t="s">
        <v>53</v>
      </c>
      <c r="B21" s="1" t="s">
        <v>54</v>
      </c>
      <c r="C21" s="14">
        <v>89421.2</v>
      </c>
      <c r="E21" s="44">
        <f t="shared" si="0"/>
        <v>89421.2</v>
      </c>
      <c r="F21" s="44">
        <f t="shared" si="1"/>
        <v>1788.424</v>
      </c>
      <c r="G21" s="44">
        <f t="shared" si="2"/>
        <v>6706.5899999999992</v>
      </c>
      <c r="H21" s="44">
        <f>+INGENIERIA!P21</f>
        <v>0</v>
      </c>
      <c r="I21" s="44">
        <f t="shared" si="3"/>
        <v>97916.213999999993</v>
      </c>
      <c r="J21" s="44">
        <f t="shared" si="4"/>
        <v>15666.594239999999</v>
      </c>
      <c r="K21" s="44">
        <f t="shared" si="5"/>
        <v>113582.80823999998</v>
      </c>
      <c r="M21" s="63" t="s">
        <v>287</v>
      </c>
      <c r="N21" s="63" t="s">
        <v>299</v>
      </c>
    </row>
    <row r="22" spans="1:14" ht="15">
      <c r="A22" s="2" t="s">
        <v>55</v>
      </c>
      <c r="B22" s="1" t="s">
        <v>56</v>
      </c>
      <c r="C22" s="14">
        <v>4671.0600000000004</v>
      </c>
      <c r="E22" s="44">
        <f t="shared" si="0"/>
        <v>4671.0600000000004</v>
      </c>
      <c r="F22" s="44">
        <f t="shared" si="1"/>
        <v>93.421200000000013</v>
      </c>
      <c r="G22" s="44">
        <f t="shared" si="2"/>
        <v>350.3295</v>
      </c>
      <c r="H22" s="44">
        <f>+INGENIERIA!P22</f>
        <v>0</v>
      </c>
      <c r="I22" s="44">
        <f t="shared" si="3"/>
        <v>5114.8107</v>
      </c>
      <c r="J22" s="44">
        <f t="shared" si="4"/>
        <v>818.36971200000005</v>
      </c>
      <c r="K22" s="44">
        <f t="shared" si="5"/>
        <v>5933.1804119999997</v>
      </c>
      <c r="M22" s="63" t="s">
        <v>287</v>
      </c>
      <c r="N22" s="63" t="s">
        <v>300</v>
      </c>
    </row>
    <row r="23" spans="1:14" ht="15">
      <c r="A23" s="2" t="s">
        <v>57</v>
      </c>
      <c r="B23" s="1" t="s">
        <v>58</v>
      </c>
      <c r="C23" s="14">
        <v>13703.23</v>
      </c>
      <c r="E23" s="44">
        <f t="shared" si="0"/>
        <v>13703.23</v>
      </c>
      <c r="F23" s="44">
        <f t="shared" si="1"/>
        <v>274.06459999999998</v>
      </c>
      <c r="G23" s="44">
        <f t="shared" si="2"/>
        <v>1027.74225</v>
      </c>
      <c r="H23" s="44">
        <f>+INGENIERIA!P23</f>
        <v>0</v>
      </c>
      <c r="I23" s="44">
        <f t="shared" si="3"/>
        <v>15005.036849999999</v>
      </c>
      <c r="J23" s="44">
        <f t="shared" si="4"/>
        <v>2400.8058959999998</v>
      </c>
      <c r="K23" s="44">
        <f t="shared" si="5"/>
        <v>17405.842745999998</v>
      </c>
      <c r="M23" s="63" t="s">
        <v>297</v>
      </c>
      <c r="N23" s="63" t="s">
        <v>301</v>
      </c>
    </row>
    <row r="24" spans="1:14" ht="15">
      <c r="A24" s="2" t="s">
        <v>59</v>
      </c>
      <c r="B24" s="1" t="s">
        <v>60</v>
      </c>
      <c r="C24" s="14">
        <v>7264.87</v>
      </c>
      <c r="E24" s="44">
        <f t="shared" si="0"/>
        <v>7264.87</v>
      </c>
      <c r="F24" s="44">
        <f t="shared" si="1"/>
        <v>145.29740000000001</v>
      </c>
      <c r="G24" s="44">
        <f t="shared" si="2"/>
        <v>544.86524999999995</v>
      </c>
      <c r="H24" s="44">
        <f>+INGENIERIA!P24</f>
        <v>0</v>
      </c>
      <c r="I24" s="44">
        <f t="shared" si="3"/>
        <v>7955.0326500000001</v>
      </c>
      <c r="J24" s="44">
        <f t="shared" si="4"/>
        <v>1272.805224</v>
      </c>
      <c r="K24" s="44">
        <f t="shared" si="5"/>
        <v>9227.8378740000007</v>
      </c>
      <c r="M24" s="63" t="s">
        <v>287</v>
      </c>
      <c r="N24" s="63" t="s">
        <v>302</v>
      </c>
    </row>
    <row r="25" spans="1:14" ht="15">
      <c r="A25" s="2" t="s">
        <v>61</v>
      </c>
      <c r="B25" s="1" t="s">
        <v>62</v>
      </c>
      <c r="C25" s="14">
        <v>2316.69</v>
      </c>
      <c r="E25" s="44">
        <f t="shared" si="0"/>
        <v>2316.69</v>
      </c>
      <c r="F25" s="44">
        <f t="shared" si="1"/>
        <v>46.333800000000004</v>
      </c>
      <c r="G25" s="44">
        <f t="shared" si="2"/>
        <v>173.75174999999999</v>
      </c>
      <c r="H25" s="44">
        <f>+INGENIERIA!P25</f>
        <v>0</v>
      </c>
      <c r="I25" s="44">
        <f t="shared" si="3"/>
        <v>2536.7755499999998</v>
      </c>
      <c r="J25" s="44">
        <f t="shared" si="4"/>
        <v>405.88408799999996</v>
      </c>
      <c r="K25" s="44">
        <f t="shared" si="5"/>
        <v>2942.6596379999996</v>
      </c>
      <c r="M25" s="63" t="s">
        <v>303</v>
      </c>
      <c r="N25" s="63" t="s">
        <v>304</v>
      </c>
    </row>
    <row r="26" spans="1:14" ht="15">
      <c r="A26" s="2" t="s">
        <v>63</v>
      </c>
      <c r="B26" s="1" t="s">
        <v>64</v>
      </c>
      <c r="C26" s="14">
        <v>2316.69</v>
      </c>
      <c r="E26" s="44">
        <f t="shared" si="0"/>
        <v>2316.69</v>
      </c>
      <c r="F26" s="44">
        <f t="shared" si="1"/>
        <v>46.333800000000004</v>
      </c>
      <c r="G26" s="44">
        <f t="shared" si="2"/>
        <v>173.75174999999999</v>
      </c>
      <c r="H26" s="44">
        <f>+INGENIERIA!P26</f>
        <v>0</v>
      </c>
      <c r="I26" s="44">
        <f t="shared" si="3"/>
        <v>2536.7755499999998</v>
      </c>
      <c r="J26" s="44">
        <f t="shared" si="4"/>
        <v>405.88408799999996</v>
      </c>
      <c r="K26" s="44">
        <f t="shared" si="5"/>
        <v>2942.6596379999996</v>
      </c>
      <c r="M26" s="63" t="s">
        <v>303</v>
      </c>
      <c r="N26" s="63" t="s">
        <v>305</v>
      </c>
    </row>
    <row r="27" spans="1:14" ht="15">
      <c r="A27" s="2" t="s">
        <v>65</v>
      </c>
      <c r="B27" s="1" t="s">
        <v>66</v>
      </c>
      <c r="C27" s="14">
        <v>2733.31</v>
      </c>
      <c r="E27" s="44">
        <f t="shared" si="0"/>
        <v>2733.31</v>
      </c>
      <c r="F27" s="44">
        <f t="shared" si="1"/>
        <v>54.666200000000003</v>
      </c>
      <c r="G27" s="44">
        <f t="shared" si="2"/>
        <v>204.99824999999998</v>
      </c>
      <c r="H27" s="44">
        <f>+INGENIERIA!P27</f>
        <v>0</v>
      </c>
      <c r="I27" s="44">
        <f t="shared" si="3"/>
        <v>2992.9744500000002</v>
      </c>
      <c r="J27" s="44">
        <f t="shared" si="4"/>
        <v>478.87591200000003</v>
      </c>
      <c r="K27" s="44">
        <f t="shared" si="5"/>
        <v>3471.8503620000001</v>
      </c>
      <c r="M27" s="63" t="s">
        <v>306</v>
      </c>
      <c r="N27" s="63" t="s">
        <v>307</v>
      </c>
    </row>
    <row r="28" spans="1:14" ht="15">
      <c r="A28" s="2" t="s">
        <v>67</v>
      </c>
      <c r="B28" s="1" t="s">
        <v>68</v>
      </c>
      <c r="C28" s="14">
        <v>3259.6</v>
      </c>
      <c r="E28" s="44">
        <f t="shared" si="0"/>
        <v>3259.6</v>
      </c>
      <c r="F28" s="44">
        <f t="shared" si="1"/>
        <v>65.191999999999993</v>
      </c>
      <c r="G28" s="44">
        <f t="shared" si="2"/>
        <v>244.46999999999997</v>
      </c>
      <c r="H28" s="44">
        <f>+INGENIERIA!P28</f>
        <v>0</v>
      </c>
      <c r="I28" s="44">
        <f t="shared" si="3"/>
        <v>3569.2619999999997</v>
      </c>
      <c r="J28" s="44">
        <f t="shared" si="4"/>
        <v>571.08191999999997</v>
      </c>
      <c r="K28" s="44">
        <f t="shared" si="5"/>
        <v>4140.3439199999993</v>
      </c>
      <c r="M28" s="63" t="s">
        <v>289</v>
      </c>
      <c r="N28" s="63" t="s">
        <v>308</v>
      </c>
    </row>
    <row r="29" spans="1:14" ht="15">
      <c r="A29" s="2" t="s">
        <v>69</v>
      </c>
      <c r="B29" s="1" t="s">
        <v>70</v>
      </c>
      <c r="C29" s="14">
        <v>2559.91</v>
      </c>
      <c r="E29" s="44">
        <f t="shared" si="0"/>
        <v>2559.91</v>
      </c>
      <c r="F29" s="44">
        <f t="shared" si="1"/>
        <v>51.1982</v>
      </c>
      <c r="G29" s="44">
        <f t="shared" si="2"/>
        <v>191.99324999999999</v>
      </c>
      <c r="H29" s="44">
        <f>+INGENIERIA!P29</f>
        <v>0</v>
      </c>
      <c r="I29" s="44">
        <f t="shared" si="3"/>
        <v>2803.1014499999997</v>
      </c>
      <c r="J29" s="44">
        <f t="shared" si="4"/>
        <v>448.49623199999996</v>
      </c>
      <c r="K29" s="44">
        <f t="shared" si="5"/>
        <v>3251.5976819999996</v>
      </c>
      <c r="M29" s="63" t="s">
        <v>289</v>
      </c>
      <c r="N29" s="63" t="s">
        <v>309</v>
      </c>
    </row>
    <row r="30" spans="1:14" ht="15">
      <c r="A30" s="2" t="s">
        <v>71</v>
      </c>
      <c r="B30" s="1" t="s">
        <v>72</v>
      </c>
      <c r="C30" s="14">
        <v>52087.33</v>
      </c>
      <c r="E30" s="44">
        <f t="shared" si="0"/>
        <v>52087.33</v>
      </c>
      <c r="F30" s="44">
        <f t="shared" si="1"/>
        <v>1041.7465999999999</v>
      </c>
      <c r="G30" s="44">
        <f t="shared" si="2"/>
        <v>3906.5497500000001</v>
      </c>
      <c r="H30" s="44">
        <f>+INGENIERIA!P30</f>
        <v>0</v>
      </c>
      <c r="I30" s="44">
        <f t="shared" si="3"/>
        <v>57035.626349999999</v>
      </c>
      <c r="J30" s="44">
        <f t="shared" si="4"/>
        <v>9125.7002159999993</v>
      </c>
      <c r="K30" s="44">
        <f t="shared" si="5"/>
        <v>66161.326566000003</v>
      </c>
      <c r="M30" s="63" t="s">
        <v>287</v>
      </c>
      <c r="N30" s="63" t="s">
        <v>310</v>
      </c>
    </row>
    <row r="31" spans="1:14" ht="15">
      <c r="A31" s="2" t="s">
        <v>73</v>
      </c>
      <c r="B31" s="1" t="s">
        <v>74</v>
      </c>
      <c r="C31" s="14">
        <v>3056.32</v>
      </c>
      <c r="E31" s="44">
        <f t="shared" si="0"/>
        <v>3056.32</v>
      </c>
      <c r="F31" s="44">
        <f t="shared" si="1"/>
        <v>61.126400000000004</v>
      </c>
      <c r="G31" s="44">
        <f t="shared" si="2"/>
        <v>229.22400000000002</v>
      </c>
      <c r="H31" s="44">
        <f>+INGENIERIA!P31</f>
        <v>0</v>
      </c>
      <c r="I31" s="44">
        <f t="shared" si="3"/>
        <v>3346.6704000000004</v>
      </c>
      <c r="J31" s="44">
        <f t="shared" si="4"/>
        <v>535.46726400000011</v>
      </c>
      <c r="K31" s="44">
        <f t="shared" si="5"/>
        <v>3882.1376640000008</v>
      </c>
      <c r="M31" s="63" t="s">
        <v>287</v>
      </c>
      <c r="N31" s="63" t="s">
        <v>311</v>
      </c>
    </row>
    <row r="32" spans="1:14" ht="15">
      <c r="A32" s="2" t="s">
        <v>75</v>
      </c>
      <c r="B32" s="1" t="s">
        <v>76</v>
      </c>
      <c r="C32" s="14">
        <v>6144.67</v>
      </c>
      <c r="E32" s="44">
        <f t="shared" si="0"/>
        <v>6144.67</v>
      </c>
      <c r="F32" s="44">
        <f t="shared" si="1"/>
        <v>122.8934</v>
      </c>
      <c r="G32" s="44">
        <f t="shared" si="2"/>
        <v>460.85024999999996</v>
      </c>
      <c r="H32" s="44">
        <f>+INGENIERIA!P32</f>
        <v>0</v>
      </c>
      <c r="I32" s="44">
        <f t="shared" si="3"/>
        <v>6728.4136500000004</v>
      </c>
      <c r="J32" s="44">
        <f t="shared" si="4"/>
        <v>1076.546184</v>
      </c>
      <c r="K32" s="44">
        <f t="shared" si="5"/>
        <v>7804.9598340000002</v>
      </c>
      <c r="M32" s="63" t="s">
        <v>287</v>
      </c>
      <c r="N32" s="63" t="s">
        <v>312</v>
      </c>
    </row>
    <row r="33" spans="1:14" ht="15">
      <c r="A33" s="2" t="s">
        <v>77</v>
      </c>
      <c r="B33" s="1" t="s">
        <v>78</v>
      </c>
      <c r="C33" s="14">
        <v>13844.6</v>
      </c>
      <c r="E33" s="44">
        <f t="shared" si="0"/>
        <v>13844.6</v>
      </c>
      <c r="F33" s="44">
        <f t="shared" si="1"/>
        <v>276.892</v>
      </c>
      <c r="G33" s="44">
        <f t="shared" si="2"/>
        <v>1038.345</v>
      </c>
      <c r="H33" s="44">
        <f>+INGENIERIA!P33</f>
        <v>0</v>
      </c>
      <c r="I33" s="44">
        <f t="shared" si="3"/>
        <v>15159.837</v>
      </c>
      <c r="J33" s="44">
        <f t="shared" si="4"/>
        <v>2425.5739199999998</v>
      </c>
      <c r="K33" s="44">
        <f t="shared" si="5"/>
        <v>17585.410919999998</v>
      </c>
      <c r="M33" s="63" t="s">
        <v>287</v>
      </c>
      <c r="N33" s="63" t="s">
        <v>313</v>
      </c>
    </row>
    <row r="34" spans="1:14" ht="15">
      <c r="A34" s="2" t="s">
        <v>79</v>
      </c>
      <c r="B34" s="1" t="s">
        <v>80</v>
      </c>
      <c r="C34" s="14">
        <v>5916.36</v>
      </c>
      <c r="E34" s="44">
        <f t="shared" si="0"/>
        <v>5916.36</v>
      </c>
      <c r="F34" s="44">
        <f t="shared" si="1"/>
        <v>118.32719999999999</v>
      </c>
      <c r="G34" s="44">
        <f t="shared" si="2"/>
        <v>443.72699999999998</v>
      </c>
      <c r="H34" s="44">
        <f>+INGENIERIA!P34</f>
        <v>0</v>
      </c>
      <c r="I34" s="44">
        <f t="shared" si="3"/>
        <v>6478.4141999999993</v>
      </c>
      <c r="J34" s="44">
        <f t="shared" si="4"/>
        <v>1036.5462719999998</v>
      </c>
      <c r="K34" s="44">
        <f t="shared" si="5"/>
        <v>7514.9604719999988</v>
      </c>
      <c r="M34" s="63" t="s">
        <v>297</v>
      </c>
      <c r="N34" s="63" t="s">
        <v>314</v>
      </c>
    </row>
    <row r="35" spans="1:14" ht="15">
      <c r="A35" s="2" t="s">
        <v>81</v>
      </c>
      <c r="B35" s="1" t="s">
        <v>82</v>
      </c>
      <c r="C35" s="14">
        <v>2100</v>
      </c>
      <c r="E35" s="44">
        <f t="shared" si="0"/>
        <v>2100</v>
      </c>
      <c r="F35" s="44">
        <f t="shared" si="1"/>
        <v>42</v>
      </c>
      <c r="G35" s="44">
        <f t="shared" si="2"/>
        <v>157.5</v>
      </c>
      <c r="H35" s="44">
        <f>+INGENIERIA!P35</f>
        <v>0</v>
      </c>
      <c r="I35" s="44">
        <f t="shared" si="3"/>
        <v>2299.5</v>
      </c>
      <c r="J35" s="44">
        <f t="shared" si="4"/>
        <v>367.92</v>
      </c>
      <c r="K35" s="44">
        <f t="shared" si="5"/>
        <v>2667.42</v>
      </c>
      <c r="M35" s="63" t="s">
        <v>287</v>
      </c>
      <c r="N35" s="63" t="s">
        <v>315</v>
      </c>
    </row>
    <row r="36" spans="1:14" ht="15">
      <c r="A36" s="2" t="s">
        <v>83</v>
      </c>
      <c r="B36" s="1" t="s">
        <v>84</v>
      </c>
      <c r="C36" s="14">
        <v>1026.69</v>
      </c>
      <c r="E36" s="44">
        <f t="shared" si="0"/>
        <v>1026.69</v>
      </c>
      <c r="F36" s="44">
        <f t="shared" si="1"/>
        <v>20.533800000000003</v>
      </c>
      <c r="G36" s="44">
        <f t="shared" si="2"/>
        <v>77.001750000000001</v>
      </c>
      <c r="H36" s="44">
        <f>+INGENIERIA!P36</f>
        <v>0</v>
      </c>
      <c r="I36" s="44">
        <f t="shared" si="3"/>
        <v>1124.2255499999999</v>
      </c>
      <c r="J36" s="44">
        <f t="shared" si="4"/>
        <v>179.87608799999998</v>
      </c>
      <c r="K36" s="44">
        <f t="shared" si="5"/>
        <v>1304.1016379999999</v>
      </c>
      <c r="M36" s="63" t="s">
        <v>287</v>
      </c>
      <c r="N36" s="63" t="s">
        <v>316</v>
      </c>
    </row>
    <row r="37" spans="1:14" ht="15">
      <c r="A37" s="2" t="s">
        <v>85</v>
      </c>
      <c r="B37" s="1" t="s">
        <v>86</v>
      </c>
      <c r="C37" s="14">
        <v>10157.35</v>
      </c>
      <c r="E37" s="44">
        <f t="shared" si="0"/>
        <v>10157.35</v>
      </c>
      <c r="F37" s="44">
        <f t="shared" si="1"/>
        <v>203.14700000000002</v>
      </c>
      <c r="G37" s="44">
        <f t="shared" si="2"/>
        <v>761.80124999999998</v>
      </c>
      <c r="H37" s="44">
        <f>+INGENIERIA!P37</f>
        <v>0</v>
      </c>
      <c r="I37" s="44">
        <f t="shared" si="3"/>
        <v>11122.298250000002</v>
      </c>
      <c r="J37" s="44">
        <f t="shared" si="4"/>
        <v>1779.5677200000002</v>
      </c>
      <c r="K37" s="44">
        <f t="shared" si="5"/>
        <v>12901.865970000003</v>
      </c>
      <c r="M37" s="63" t="s">
        <v>287</v>
      </c>
      <c r="N37" s="63" t="s">
        <v>317</v>
      </c>
    </row>
    <row r="38" spans="1:14" ht="15">
      <c r="A38" s="2" t="s">
        <v>87</v>
      </c>
      <c r="B38" s="1" t="s">
        <v>88</v>
      </c>
      <c r="C38" s="14">
        <v>5745.15</v>
      </c>
      <c r="E38" s="44">
        <f t="shared" si="0"/>
        <v>5745.15</v>
      </c>
      <c r="F38" s="44">
        <f t="shared" si="1"/>
        <v>114.90299999999999</v>
      </c>
      <c r="G38" s="44">
        <f t="shared" si="2"/>
        <v>430.88624999999996</v>
      </c>
      <c r="H38" s="44">
        <f>+INGENIERIA!P38</f>
        <v>0</v>
      </c>
      <c r="I38" s="44">
        <f t="shared" si="3"/>
        <v>6290.9392499999994</v>
      </c>
      <c r="J38" s="44">
        <f t="shared" si="4"/>
        <v>1006.5502799999999</v>
      </c>
      <c r="K38" s="44">
        <f t="shared" si="5"/>
        <v>7297.4895299999989</v>
      </c>
      <c r="M38" s="63" t="s">
        <v>287</v>
      </c>
      <c r="N38" s="63" t="s">
        <v>318</v>
      </c>
    </row>
    <row r="39" spans="1:14" ht="15">
      <c r="A39" s="2" t="s">
        <v>89</v>
      </c>
      <c r="B39" s="1" t="s">
        <v>90</v>
      </c>
      <c r="C39" s="14">
        <v>7271.91</v>
      </c>
      <c r="E39" s="44">
        <f t="shared" si="0"/>
        <v>7271.91</v>
      </c>
      <c r="F39" s="44">
        <f t="shared" si="1"/>
        <v>145.43819999999999</v>
      </c>
      <c r="G39" s="44">
        <f t="shared" si="2"/>
        <v>545.39324999999997</v>
      </c>
      <c r="H39" s="44">
        <f>+INGENIERIA!P39</f>
        <v>0</v>
      </c>
      <c r="I39" s="44">
        <f t="shared" si="3"/>
        <v>7962.7414499999995</v>
      </c>
      <c r="J39" s="44">
        <f t="shared" si="4"/>
        <v>1274.038632</v>
      </c>
      <c r="K39" s="44">
        <f t="shared" si="5"/>
        <v>9236.7800819999993</v>
      </c>
      <c r="M39" s="63" t="s">
        <v>306</v>
      </c>
      <c r="N39" s="63" t="s">
        <v>319</v>
      </c>
    </row>
    <row r="40" spans="1:14" ht="15">
      <c r="A40" s="2" t="s">
        <v>91</v>
      </c>
      <c r="B40" s="1" t="s">
        <v>92</v>
      </c>
      <c r="C40" s="14">
        <v>3580.77</v>
      </c>
      <c r="E40" s="44">
        <f t="shared" si="0"/>
        <v>3580.77</v>
      </c>
      <c r="F40" s="44">
        <f t="shared" si="1"/>
        <v>71.615400000000008</v>
      </c>
      <c r="G40" s="44">
        <f t="shared" si="2"/>
        <v>268.55775</v>
      </c>
      <c r="H40" s="44">
        <f>+INGENIERIA!P40</f>
        <v>0</v>
      </c>
      <c r="I40" s="44">
        <f t="shared" si="3"/>
        <v>3920.9431500000001</v>
      </c>
      <c r="J40" s="44">
        <f t="shared" si="4"/>
        <v>627.35090400000001</v>
      </c>
      <c r="K40" s="44">
        <f t="shared" si="5"/>
        <v>4548.294054</v>
      </c>
      <c r="M40" s="63" t="s">
        <v>287</v>
      </c>
      <c r="N40" s="63" t="s">
        <v>320</v>
      </c>
    </row>
    <row r="41" spans="1:14" ht="15">
      <c r="A41" s="2" t="s">
        <v>93</v>
      </c>
      <c r="B41" s="1" t="s">
        <v>94</v>
      </c>
      <c r="C41" s="14">
        <v>1026.69</v>
      </c>
      <c r="E41" s="44">
        <f t="shared" si="0"/>
        <v>1026.69</v>
      </c>
      <c r="F41" s="44">
        <f t="shared" si="1"/>
        <v>20.533800000000003</v>
      </c>
      <c r="G41" s="44">
        <f t="shared" si="2"/>
        <v>77.001750000000001</v>
      </c>
      <c r="H41" s="44">
        <f>+INGENIERIA!P41</f>
        <v>0</v>
      </c>
      <c r="I41" s="44">
        <f t="shared" si="3"/>
        <v>1124.2255499999999</v>
      </c>
      <c r="J41" s="44">
        <f t="shared" si="4"/>
        <v>179.87608799999998</v>
      </c>
      <c r="K41" s="44">
        <f t="shared" si="5"/>
        <v>1304.1016379999999</v>
      </c>
      <c r="M41" s="63" t="s">
        <v>297</v>
      </c>
      <c r="N41" s="63" t="s">
        <v>321</v>
      </c>
    </row>
    <row r="42" spans="1:14" ht="15">
      <c r="A42" s="2" t="s">
        <v>95</v>
      </c>
      <c r="B42" s="1" t="s">
        <v>96</v>
      </c>
      <c r="C42" s="14">
        <v>12119.21</v>
      </c>
      <c r="E42" s="44">
        <f t="shared" si="0"/>
        <v>12119.21</v>
      </c>
      <c r="F42" s="44">
        <f t="shared" si="1"/>
        <v>242.38419999999999</v>
      </c>
      <c r="G42" s="44">
        <f t="shared" si="2"/>
        <v>908.94074999999987</v>
      </c>
      <c r="H42" s="44">
        <f>+INGENIERIA!P42</f>
        <v>0</v>
      </c>
      <c r="I42" s="44">
        <f t="shared" si="3"/>
        <v>13270.534949999999</v>
      </c>
      <c r="J42" s="44">
        <f t="shared" si="4"/>
        <v>2123.2855919999997</v>
      </c>
      <c r="K42" s="44">
        <f t="shared" si="5"/>
        <v>15393.820541999999</v>
      </c>
      <c r="M42" s="63" t="s">
        <v>287</v>
      </c>
      <c r="N42" s="63" t="s">
        <v>322</v>
      </c>
    </row>
    <row r="43" spans="1:14" ht="15">
      <c r="A43" s="2" t="s">
        <v>97</v>
      </c>
      <c r="B43" s="1" t="s">
        <v>98</v>
      </c>
      <c r="C43" s="14">
        <v>11497.89</v>
      </c>
      <c r="E43" s="44">
        <f t="shared" si="0"/>
        <v>11497.89</v>
      </c>
      <c r="F43" s="44">
        <f t="shared" si="1"/>
        <v>229.95779999999999</v>
      </c>
      <c r="G43" s="44">
        <f t="shared" si="2"/>
        <v>862.34174999999993</v>
      </c>
      <c r="H43" s="44">
        <f>+INGENIERIA!P43</f>
        <v>0</v>
      </c>
      <c r="I43" s="44">
        <f t="shared" si="3"/>
        <v>12590.189549999999</v>
      </c>
      <c r="J43" s="44">
        <f t="shared" si="4"/>
        <v>2014.4303279999999</v>
      </c>
      <c r="K43" s="44">
        <f t="shared" si="5"/>
        <v>14604.619878</v>
      </c>
      <c r="M43" s="63" t="s">
        <v>297</v>
      </c>
      <c r="N43" s="63" t="s">
        <v>323</v>
      </c>
    </row>
    <row r="44" spans="1:14" ht="15">
      <c r="A44" s="2" t="s">
        <v>99</v>
      </c>
      <c r="B44" s="1" t="s">
        <v>100</v>
      </c>
      <c r="C44" s="14">
        <v>4384.22</v>
      </c>
      <c r="E44" s="44">
        <f t="shared" si="0"/>
        <v>4384.22</v>
      </c>
      <c r="F44" s="44">
        <f t="shared" si="1"/>
        <v>87.684400000000011</v>
      </c>
      <c r="G44" s="44">
        <f t="shared" si="2"/>
        <v>328.81650000000002</v>
      </c>
      <c r="H44" s="44">
        <f>+INGENIERIA!P44</f>
        <v>0</v>
      </c>
      <c r="I44" s="44">
        <f t="shared" si="3"/>
        <v>4800.7209000000003</v>
      </c>
      <c r="J44" s="44">
        <f t="shared" si="4"/>
        <v>768.11534400000005</v>
      </c>
      <c r="K44" s="44">
        <f t="shared" si="5"/>
        <v>5568.8362440000001</v>
      </c>
      <c r="M44" s="63" t="s">
        <v>287</v>
      </c>
      <c r="N44" s="63" t="s">
        <v>324</v>
      </c>
    </row>
    <row r="45" spans="1:14" ht="15">
      <c r="A45" s="2" t="s">
        <v>101</v>
      </c>
      <c r="B45" s="1" t="s">
        <v>102</v>
      </c>
      <c r="C45" s="14">
        <v>39202.870000000003</v>
      </c>
      <c r="E45" s="44">
        <f t="shared" si="0"/>
        <v>39202.870000000003</v>
      </c>
      <c r="F45" s="44">
        <f t="shared" si="1"/>
        <v>784.05740000000003</v>
      </c>
      <c r="G45" s="44">
        <f t="shared" si="2"/>
        <v>2940.2152500000002</v>
      </c>
      <c r="H45" s="44">
        <f>+INGENIERIA!P45</f>
        <v>0</v>
      </c>
      <c r="I45" s="44">
        <f t="shared" si="3"/>
        <v>42927.142650000002</v>
      </c>
      <c r="J45" s="44">
        <f t="shared" si="4"/>
        <v>6868.3428240000003</v>
      </c>
      <c r="K45" s="44">
        <f t="shared" si="5"/>
        <v>49795.485474000001</v>
      </c>
      <c r="M45" s="63" t="s">
        <v>287</v>
      </c>
      <c r="N45" s="63" t="s">
        <v>325</v>
      </c>
    </row>
    <row r="46" spans="1:14" ht="15">
      <c r="A46" s="2" t="s">
        <v>103</v>
      </c>
      <c r="B46" s="1" t="s">
        <v>104</v>
      </c>
      <c r="C46" s="14">
        <v>19263.07</v>
      </c>
      <c r="E46" s="44">
        <f t="shared" si="0"/>
        <v>19263.07</v>
      </c>
      <c r="F46" s="44">
        <f t="shared" si="1"/>
        <v>385.26139999999998</v>
      </c>
      <c r="G46" s="44">
        <f t="shared" si="2"/>
        <v>1444.7302499999998</v>
      </c>
      <c r="H46" s="44">
        <f>+INGENIERIA!P46</f>
        <v>0</v>
      </c>
      <c r="I46" s="44">
        <f t="shared" si="3"/>
        <v>21093.06165</v>
      </c>
      <c r="J46" s="44">
        <f t="shared" si="4"/>
        <v>3374.8898640000002</v>
      </c>
      <c r="K46" s="44">
        <f t="shared" si="5"/>
        <v>24467.951514</v>
      </c>
      <c r="M46" s="63" t="s">
        <v>287</v>
      </c>
      <c r="N46" s="63" t="s">
        <v>326</v>
      </c>
    </row>
    <row r="47" spans="1:14" ht="15">
      <c r="A47" s="2" t="s">
        <v>105</v>
      </c>
      <c r="B47" s="1" t="s">
        <v>106</v>
      </c>
      <c r="C47" s="14">
        <v>12313.87</v>
      </c>
      <c r="E47" s="44">
        <f t="shared" si="0"/>
        <v>12313.87</v>
      </c>
      <c r="F47" s="44">
        <f t="shared" si="1"/>
        <v>246.27740000000003</v>
      </c>
      <c r="G47" s="44">
        <f t="shared" si="2"/>
        <v>923.54025000000001</v>
      </c>
      <c r="H47" s="44">
        <f>+INGENIERIA!P47</f>
        <v>0</v>
      </c>
      <c r="I47" s="44">
        <f t="shared" si="3"/>
        <v>13483.687650000002</v>
      </c>
      <c r="J47" s="44">
        <f t="shared" si="4"/>
        <v>2157.3900240000003</v>
      </c>
      <c r="K47" s="44">
        <f t="shared" si="5"/>
        <v>15641.077674000002</v>
      </c>
      <c r="M47" s="63" t="s">
        <v>287</v>
      </c>
      <c r="N47" s="63" t="s">
        <v>327</v>
      </c>
    </row>
    <row r="48" spans="1:14" ht="15">
      <c r="A48" s="2" t="s">
        <v>107</v>
      </c>
      <c r="B48" s="1" t="s">
        <v>108</v>
      </c>
      <c r="C48" s="14">
        <v>6008.29</v>
      </c>
      <c r="E48" s="44">
        <f t="shared" si="0"/>
        <v>6008.29</v>
      </c>
      <c r="F48" s="44">
        <f t="shared" si="1"/>
        <v>120.1658</v>
      </c>
      <c r="G48" s="44">
        <f t="shared" si="2"/>
        <v>450.62174999999996</v>
      </c>
      <c r="H48" s="44">
        <f>+INGENIERIA!P48</f>
        <v>0</v>
      </c>
      <c r="I48" s="44">
        <f t="shared" si="3"/>
        <v>6579.07755</v>
      </c>
      <c r="J48" s="44">
        <f t="shared" si="4"/>
        <v>1052.6524079999999</v>
      </c>
      <c r="K48" s="44">
        <f t="shared" si="5"/>
        <v>7631.7299579999999</v>
      </c>
      <c r="M48" s="63" t="s">
        <v>287</v>
      </c>
      <c r="N48" s="63" t="s">
        <v>328</v>
      </c>
    </row>
    <row r="49" spans="1:14" ht="15">
      <c r="A49" s="2" t="s">
        <v>109</v>
      </c>
      <c r="B49" s="1" t="s">
        <v>110</v>
      </c>
      <c r="C49" s="14">
        <v>9289.09</v>
      </c>
      <c r="E49" s="44">
        <f t="shared" si="0"/>
        <v>9289.09</v>
      </c>
      <c r="F49" s="44">
        <f t="shared" si="1"/>
        <v>185.7818</v>
      </c>
      <c r="G49" s="44">
        <f t="shared" si="2"/>
        <v>696.68174999999997</v>
      </c>
      <c r="H49" s="44">
        <f>+INGENIERIA!P49</f>
        <v>0</v>
      </c>
      <c r="I49" s="44">
        <f t="shared" si="3"/>
        <v>10171.553550000001</v>
      </c>
      <c r="J49" s="44">
        <f t="shared" si="4"/>
        <v>1627.448568</v>
      </c>
      <c r="K49" s="44">
        <f t="shared" si="5"/>
        <v>11799.002118</v>
      </c>
      <c r="M49" s="63" t="s">
        <v>297</v>
      </c>
      <c r="N49" s="63" t="s">
        <v>329</v>
      </c>
    </row>
    <row r="50" spans="1:14" ht="15">
      <c r="A50" s="2" t="s">
        <v>111</v>
      </c>
      <c r="B50" s="1" t="s">
        <v>112</v>
      </c>
      <c r="C50" s="14">
        <v>2153.2199999999998</v>
      </c>
      <c r="E50" s="44">
        <f t="shared" si="0"/>
        <v>2153.2199999999998</v>
      </c>
      <c r="F50" s="44">
        <f t="shared" si="1"/>
        <v>43.064399999999999</v>
      </c>
      <c r="G50" s="44">
        <f t="shared" si="2"/>
        <v>161.49149999999997</v>
      </c>
      <c r="H50" s="44">
        <f>+INGENIERIA!P50</f>
        <v>0</v>
      </c>
      <c r="I50" s="44">
        <f t="shared" si="3"/>
        <v>2357.7759000000001</v>
      </c>
      <c r="J50" s="44">
        <f t="shared" si="4"/>
        <v>377.24414400000001</v>
      </c>
      <c r="K50" s="44">
        <f t="shared" si="5"/>
        <v>2735.0200439999999</v>
      </c>
      <c r="M50" s="63" t="s">
        <v>287</v>
      </c>
      <c r="N50" s="63" t="s">
        <v>330</v>
      </c>
    </row>
    <row r="51" spans="1:14" ht="15">
      <c r="A51" s="2" t="s">
        <v>113</v>
      </c>
      <c r="B51" s="1" t="s">
        <v>114</v>
      </c>
      <c r="C51" s="14">
        <v>1516.69</v>
      </c>
      <c r="E51" s="44">
        <f t="shared" si="0"/>
        <v>1516.69</v>
      </c>
      <c r="F51" s="44">
        <f t="shared" si="1"/>
        <v>30.3338</v>
      </c>
      <c r="G51" s="44">
        <f t="shared" si="2"/>
        <v>113.75175</v>
      </c>
      <c r="H51" s="44">
        <f>+INGENIERIA!P51</f>
        <v>0</v>
      </c>
      <c r="I51" s="44">
        <f t="shared" si="3"/>
        <v>1660.7755500000001</v>
      </c>
      <c r="J51" s="44">
        <f t="shared" si="4"/>
        <v>265.72408799999999</v>
      </c>
      <c r="K51" s="44">
        <f t="shared" si="5"/>
        <v>1926.499638</v>
      </c>
      <c r="M51" s="63" t="s">
        <v>331</v>
      </c>
      <c r="N51" s="63" t="s">
        <v>332</v>
      </c>
    </row>
    <row r="52" spans="1:14" ht="15">
      <c r="A52" s="2" t="s">
        <v>115</v>
      </c>
      <c r="B52" s="1" t="s">
        <v>116</v>
      </c>
      <c r="C52" s="14">
        <v>7589.75</v>
      </c>
      <c r="E52" s="44">
        <f t="shared" si="0"/>
        <v>7589.75</v>
      </c>
      <c r="F52" s="44">
        <f t="shared" si="1"/>
        <v>151.79500000000002</v>
      </c>
      <c r="G52" s="44">
        <f t="shared" si="2"/>
        <v>569.23124999999993</v>
      </c>
      <c r="H52" s="44">
        <f>+INGENIERIA!P52</f>
        <v>0</v>
      </c>
      <c r="I52" s="44">
        <f t="shared" si="3"/>
        <v>8310.7762500000008</v>
      </c>
      <c r="J52" s="44">
        <f t="shared" si="4"/>
        <v>1329.7242000000001</v>
      </c>
      <c r="K52" s="44">
        <f t="shared" si="5"/>
        <v>9640.5004500000014</v>
      </c>
      <c r="M52" s="63" t="s">
        <v>287</v>
      </c>
      <c r="N52" s="63" t="s">
        <v>333</v>
      </c>
    </row>
    <row r="53" spans="1:14" ht="15">
      <c r="A53" s="2" t="s">
        <v>117</v>
      </c>
      <c r="B53" s="1" t="s">
        <v>118</v>
      </c>
      <c r="C53" s="14">
        <v>2694.17</v>
      </c>
      <c r="E53" s="44">
        <f t="shared" si="0"/>
        <v>2694.17</v>
      </c>
      <c r="F53" s="44">
        <f t="shared" si="1"/>
        <v>53.883400000000002</v>
      </c>
      <c r="G53" s="44">
        <f t="shared" si="2"/>
        <v>202.06274999999999</v>
      </c>
      <c r="H53" s="44">
        <f>+INGENIERIA!P53</f>
        <v>0</v>
      </c>
      <c r="I53" s="44">
        <f t="shared" si="3"/>
        <v>2950.1161500000003</v>
      </c>
      <c r="J53" s="44">
        <f t="shared" si="4"/>
        <v>472.01858400000003</v>
      </c>
      <c r="K53" s="44">
        <f t="shared" si="5"/>
        <v>3422.1347340000002</v>
      </c>
      <c r="M53" s="63" t="s">
        <v>289</v>
      </c>
      <c r="N53" s="63" t="s">
        <v>334</v>
      </c>
    </row>
    <row r="54" spans="1:14" ht="15">
      <c r="A54" s="2" t="s">
        <v>119</v>
      </c>
      <c r="B54" s="1" t="s">
        <v>120</v>
      </c>
      <c r="C54" s="14">
        <v>5995.5</v>
      </c>
      <c r="E54" s="44">
        <f t="shared" si="0"/>
        <v>5995.5</v>
      </c>
      <c r="F54" s="44">
        <f t="shared" si="1"/>
        <v>119.91</v>
      </c>
      <c r="G54" s="44">
        <f t="shared" si="2"/>
        <v>449.66249999999997</v>
      </c>
      <c r="H54" s="44">
        <f>+INGENIERIA!P54</f>
        <v>0</v>
      </c>
      <c r="I54" s="44">
        <f t="shared" si="3"/>
        <v>6565.0725000000002</v>
      </c>
      <c r="J54" s="44">
        <f t="shared" si="4"/>
        <v>1050.4116000000001</v>
      </c>
      <c r="K54" s="44">
        <f t="shared" si="5"/>
        <v>7615.4841000000006</v>
      </c>
      <c r="M54" s="63" t="s">
        <v>297</v>
      </c>
      <c r="N54" s="63" t="s">
        <v>335</v>
      </c>
    </row>
    <row r="55" spans="1:14" ht="15">
      <c r="A55" s="2" t="s">
        <v>121</v>
      </c>
      <c r="B55" s="1" t="s">
        <v>122</v>
      </c>
      <c r="C55" s="14">
        <v>1026.69</v>
      </c>
      <c r="E55" s="44">
        <f t="shared" si="0"/>
        <v>1026.69</v>
      </c>
      <c r="F55" s="44">
        <f t="shared" si="1"/>
        <v>20.533800000000003</v>
      </c>
      <c r="G55" s="44">
        <f t="shared" si="2"/>
        <v>77.001750000000001</v>
      </c>
      <c r="H55" s="44">
        <f>+INGENIERIA!P55</f>
        <v>0</v>
      </c>
      <c r="I55" s="44">
        <f t="shared" si="3"/>
        <v>1124.2255499999999</v>
      </c>
      <c r="J55" s="44">
        <f t="shared" si="4"/>
        <v>179.87608799999998</v>
      </c>
      <c r="K55" s="44">
        <f t="shared" si="5"/>
        <v>1304.1016379999999</v>
      </c>
      <c r="M55" s="63" t="s">
        <v>287</v>
      </c>
      <c r="N55" s="63" t="s">
        <v>336</v>
      </c>
    </row>
    <row r="56" spans="1:14" ht="15">
      <c r="A56" s="2" t="s">
        <v>123</v>
      </c>
      <c r="B56" s="1" t="s">
        <v>124</v>
      </c>
      <c r="C56" s="14">
        <v>12222.81</v>
      </c>
      <c r="E56" s="44">
        <f t="shared" si="0"/>
        <v>12222.81</v>
      </c>
      <c r="F56" s="44">
        <f t="shared" si="1"/>
        <v>244.4562</v>
      </c>
      <c r="G56" s="44">
        <f t="shared" si="2"/>
        <v>916.71074999999996</v>
      </c>
      <c r="H56" s="44">
        <f>+INGENIERIA!P56</f>
        <v>0</v>
      </c>
      <c r="I56" s="44">
        <f t="shared" si="3"/>
        <v>13383.97695</v>
      </c>
      <c r="J56" s="44">
        <f t="shared" si="4"/>
        <v>2141.4363120000003</v>
      </c>
      <c r="K56" s="44">
        <f t="shared" si="5"/>
        <v>15525.413262</v>
      </c>
      <c r="M56" s="63" t="s">
        <v>287</v>
      </c>
      <c r="N56" s="63" t="s">
        <v>337</v>
      </c>
    </row>
    <row r="57" spans="1:14" ht="15">
      <c r="A57" s="2" t="s">
        <v>125</v>
      </c>
      <c r="B57" s="1" t="s">
        <v>126</v>
      </c>
      <c r="C57" s="14">
        <v>1026.69</v>
      </c>
      <c r="E57" s="44">
        <f t="shared" si="0"/>
        <v>1026.69</v>
      </c>
      <c r="F57" s="44">
        <f t="shared" si="1"/>
        <v>20.533800000000003</v>
      </c>
      <c r="G57" s="44">
        <f t="shared" si="2"/>
        <v>77.001750000000001</v>
      </c>
      <c r="H57" s="44">
        <f>+INGENIERIA!P57</f>
        <v>0</v>
      </c>
      <c r="I57" s="44">
        <f t="shared" si="3"/>
        <v>1124.2255499999999</v>
      </c>
      <c r="J57" s="44">
        <f t="shared" si="4"/>
        <v>179.87608799999998</v>
      </c>
      <c r="K57" s="44">
        <f t="shared" si="5"/>
        <v>1304.1016379999999</v>
      </c>
      <c r="M57" s="63" t="s">
        <v>287</v>
      </c>
      <c r="N57" s="63" t="s">
        <v>338</v>
      </c>
    </row>
    <row r="58" spans="1:14" ht="15">
      <c r="A58" s="2" t="s">
        <v>127</v>
      </c>
      <c r="B58" s="1" t="s">
        <v>128</v>
      </c>
      <c r="C58" s="14">
        <v>1516.41</v>
      </c>
      <c r="E58" s="44">
        <f t="shared" si="0"/>
        <v>1516.41</v>
      </c>
      <c r="F58" s="44">
        <f t="shared" si="1"/>
        <v>30.328200000000002</v>
      </c>
      <c r="G58" s="44">
        <f t="shared" si="2"/>
        <v>113.73075</v>
      </c>
      <c r="H58" s="44">
        <f>+INGENIERIA!P58</f>
        <v>0</v>
      </c>
      <c r="I58" s="44">
        <f t="shared" si="3"/>
        <v>1660.4689499999999</v>
      </c>
      <c r="J58" s="44">
        <f t="shared" si="4"/>
        <v>265.67503199999999</v>
      </c>
      <c r="K58" s="44">
        <f t="shared" si="5"/>
        <v>1926.1439820000001</v>
      </c>
      <c r="M58" s="63" t="s">
        <v>289</v>
      </c>
      <c r="N58" s="63" t="s">
        <v>339</v>
      </c>
    </row>
    <row r="59" spans="1:14" ht="15">
      <c r="A59" s="2" t="s">
        <v>129</v>
      </c>
      <c r="B59" s="1" t="s">
        <v>130</v>
      </c>
      <c r="C59" s="14">
        <v>2537.6799999999998</v>
      </c>
      <c r="E59" s="44">
        <f t="shared" si="0"/>
        <v>2537.6799999999998</v>
      </c>
      <c r="F59" s="44">
        <f t="shared" si="1"/>
        <v>50.753599999999999</v>
      </c>
      <c r="G59" s="44">
        <f t="shared" si="2"/>
        <v>190.32599999999999</v>
      </c>
      <c r="H59" s="44">
        <f>+INGENIERIA!P59</f>
        <v>0</v>
      </c>
      <c r="I59" s="44">
        <f t="shared" si="3"/>
        <v>2778.7595999999999</v>
      </c>
      <c r="J59" s="44">
        <f t="shared" si="4"/>
        <v>444.60153600000001</v>
      </c>
      <c r="K59" s="44">
        <f t="shared" si="5"/>
        <v>3223.361136</v>
      </c>
      <c r="M59" s="63" t="s">
        <v>289</v>
      </c>
      <c r="N59" s="63" t="s">
        <v>340</v>
      </c>
    </row>
    <row r="60" spans="1:14" ht="15">
      <c r="A60" s="2" t="s">
        <v>131</v>
      </c>
      <c r="B60" s="1" t="s">
        <v>132</v>
      </c>
      <c r="C60" s="14">
        <v>2290.91</v>
      </c>
      <c r="E60" s="44">
        <f t="shared" si="0"/>
        <v>2290.91</v>
      </c>
      <c r="F60" s="44">
        <f t="shared" si="1"/>
        <v>45.818199999999997</v>
      </c>
      <c r="G60" s="44">
        <f t="shared" si="2"/>
        <v>171.81824999999998</v>
      </c>
      <c r="H60" s="44">
        <f>+INGENIERIA!P60</f>
        <v>0</v>
      </c>
      <c r="I60" s="44">
        <f t="shared" si="3"/>
        <v>2508.5464499999998</v>
      </c>
      <c r="J60" s="44">
        <f t="shared" si="4"/>
        <v>401.36743200000001</v>
      </c>
      <c r="K60" s="44">
        <f t="shared" si="5"/>
        <v>2909.9138819999998</v>
      </c>
      <c r="M60" s="63" t="s">
        <v>289</v>
      </c>
      <c r="N60" s="63" t="s">
        <v>341</v>
      </c>
    </row>
    <row r="61" spans="1:14" ht="15">
      <c r="A61" s="2" t="s">
        <v>133</v>
      </c>
      <c r="B61" s="1" t="s">
        <v>134</v>
      </c>
      <c r="C61" s="14">
        <v>2002.18</v>
      </c>
      <c r="E61" s="44">
        <f t="shared" si="0"/>
        <v>2002.18</v>
      </c>
      <c r="F61" s="44">
        <f t="shared" si="1"/>
        <v>40.043600000000005</v>
      </c>
      <c r="G61" s="44">
        <f t="shared" si="2"/>
        <v>150.1635</v>
      </c>
      <c r="H61" s="44">
        <f>+INGENIERIA!P61</f>
        <v>0</v>
      </c>
      <c r="I61" s="44">
        <f t="shared" si="3"/>
        <v>2192.3870999999999</v>
      </c>
      <c r="J61" s="44">
        <f t="shared" si="4"/>
        <v>350.78193599999997</v>
      </c>
      <c r="K61" s="44">
        <f t="shared" si="5"/>
        <v>2543.1690359999998</v>
      </c>
      <c r="M61" s="63" t="s">
        <v>287</v>
      </c>
      <c r="N61" s="63" t="s">
        <v>342</v>
      </c>
    </row>
    <row r="62" spans="1:14" ht="15">
      <c r="A62" s="2" t="s">
        <v>135</v>
      </c>
      <c r="B62" s="1" t="s">
        <v>136</v>
      </c>
      <c r="C62" s="14">
        <v>5480.83</v>
      </c>
      <c r="E62" s="44">
        <f t="shared" si="0"/>
        <v>5480.83</v>
      </c>
      <c r="F62" s="44">
        <f t="shared" si="1"/>
        <v>109.61660000000001</v>
      </c>
      <c r="G62" s="44">
        <f t="shared" si="2"/>
        <v>411.06225000000001</v>
      </c>
      <c r="H62" s="44">
        <f>+INGENIERIA!P62</f>
        <v>0</v>
      </c>
      <c r="I62" s="44">
        <f t="shared" si="3"/>
        <v>6001.5088500000002</v>
      </c>
      <c r="J62" s="44">
        <f t="shared" si="4"/>
        <v>960.24141600000007</v>
      </c>
      <c r="K62" s="44">
        <f t="shared" si="5"/>
        <v>6961.750266</v>
      </c>
      <c r="M62" s="63" t="s">
        <v>306</v>
      </c>
      <c r="N62" s="63" t="s">
        <v>343</v>
      </c>
    </row>
    <row r="63" spans="1:14" ht="15">
      <c r="A63" s="2" t="s">
        <v>137</v>
      </c>
      <c r="B63" s="1" t="s">
        <v>138</v>
      </c>
      <c r="C63" s="14">
        <v>1516.69</v>
      </c>
      <c r="E63" s="44">
        <f t="shared" si="0"/>
        <v>1516.69</v>
      </c>
      <c r="F63" s="44">
        <f t="shared" si="1"/>
        <v>30.3338</v>
      </c>
      <c r="G63" s="44">
        <f t="shared" si="2"/>
        <v>113.75175</v>
      </c>
      <c r="H63" s="44">
        <f>+INGENIERIA!P63</f>
        <v>0</v>
      </c>
      <c r="I63" s="44">
        <f t="shared" si="3"/>
        <v>1660.7755500000001</v>
      </c>
      <c r="J63" s="44">
        <f t="shared" si="4"/>
        <v>265.72408799999999</v>
      </c>
      <c r="K63" s="44">
        <f t="shared" si="5"/>
        <v>1926.499638</v>
      </c>
      <c r="M63" s="63" t="s">
        <v>331</v>
      </c>
      <c r="N63" s="63" t="s">
        <v>344</v>
      </c>
    </row>
    <row r="64" spans="1:14" ht="15">
      <c r="A64" s="2" t="s">
        <v>139</v>
      </c>
      <c r="B64" s="1" t="s">
        <v>140</v>
      </c>
      <c r="C64" s="14">
        <v>14715.73</v>
      </c>
      <c r="E64" s="44">
        <f t="shared" si="0"/>
        <v>14715.73</v>
      </c>
      <c r="F64" s="44">
        <f t="shared" si="1"/>
        <v>294.31459999999998</v>
      </c>
      <c r="G64" s="44">
        <f t="shared" si="2"/>
        <v>1103.67975</v>
      </c>
      <c r="H64" s="44">
        <f>+INGENIERIA!P64</f>
        <v>0</v>
      </c>
      <c r="I64" s="44">
        <f t="shared" si="3"/>
        <v>16113.724349999999</v>
      </c>
      <c r="J64" s="44">
        <f t="shared" si="4"/>
        <v>2578.1958959999997</v>
      </c>
      <c r="K64" s="44">
        <f t="shared" si="5"/>
        <v>18691.920245999998</v>
      </c>
      <c r="M64" s="63" t="s">
        <v>287</v>
      </c>
      <c r="N64" s="63" t="s">
        <v>345</v>
      </c>
    </row>
    <row r="65" spans="1:14" ht="15">
      <c r="A65" s="2" t="s">
        <v>141</v>
      </c>
      <c r="B65" s="1" t="s">
        <v>142</v>
      </c>
      <c r="C65" s="14">
        <v>5398.71</v>
      </c>
      <c r="E65" s="44">
        <f t="shared" si="0"/>
        <v>5398.71</v>
      </c>
      <c r="F65" s="44">
        <f t="shared" si="1"/>
        <v>107.9742</v>
      </c>
      <c r="G65" s="44">
        <f t="shared" si="2"/>
        <v>404.90325000000001</v>
      </c>
      <c r="H65" s="44">
        <f>+INGENIERIA!P65</f>
        <v>0</v>
      </c>
      <c r="I65" s="44">
        <f t="shared" si="3"/>
        <v>5911.58745</v>
      </c>
      <c r="J65" s="44">
        <f t="shared" si="4"/>
        <v>945.85399200000006</v>
      </c>
      <c r="K65" s="44">
        <f t="shared" si="5"/>
        <v>6857.4414420000003</v>
      </c>
      <c r="M65" s="63" t="s">
        <v>287</v>
      </c>
      <c r="N65" s="63" t="s">
        <v>346</v>
      </c>
    </row>
    <row r="66" spans="1:14" ht="15">
      <c r="A66" s="2" t="s">
        <v>143</v>
      </c>
      <c r="B66" s="1" t="s">
        <v>144</v>
      </c>
      <c r="C66" s="14">
        <v>47400.160000000003</v>
      </c>
      <c r="E66" s="44">
        <f t="shared" si="0"/>
        <v>47400.160000000003</v>
      </c>
      <c r="F66" s="44">
        <f t="shared" si="1"/>
        <v>948.00320000000011</v>
      </c>
      <c r="G66" s="44">
        <f t="shared" si="2"/>
        <v>3555.0120000000002</v>
      </c>
      <c r="H66" s="44">
        <f>+INGENIERIA!P66</f>
        <v>0</v>
      </c>
      <c r="I66" s="44">
        <f t="shared" si="3"/>
        <v>51903.175200000005</v>
      </c>
      <c r="J66" s="44">
        <f t="shared" si="4"/>
        <v>8304.5080320000015</v>
      </c>
      <c r="K66" s="44">
        <f t="shared" si="5"/>
        <v>60207.68323200001</v>
      </c>
      <c r="M66" s="63" t="s">
        <v>297</v>
      </c>
      <c r="N66" s="63" t="s">
        <v>347</v>
      </c>
    </row>
    <row r="67" spans="1:14" ht="15">
      <c r="A67" s="2" t="s">
        <v>145</v>
      </c>
      <c r="B67" s="1" t="s">
        <v>146</v>
      </c>
      <c r="C67" s="14">
        <v>16800.490000000002</v>
      </c>
      <c r="E67" s="44">
        <f t="shared" si="0"/>
        <v>16800.490000000002</v>
      </c>
      <c r="F67" s="44">
        <f t="shared" si="1"/>
        <v>336.00980000000004</v>
      </c>
      <c r="G67" s="44">
        <f t="shared" si="2"/>
        <v>1260.03675</v>
      </c>
      <c r="H67" s="44">
        <f>+INGENIERIA!P67</f>
        <v>0</v>
      </c>
      <c r="I67" s="44">
        <f t="shared" si="3"/>
        <v>18396.536550000001</v>
      </c>
      <c r="J67" s="44">
        <f t="shared" si="4"/>
        <v>2943.4458480000003</v>
      </c>
      <c r="K67" s="44">
        <f t="shared" si="5"/>
        <v>21339.982398</v>
      </c>
      <c r="M67" s="63" t="s">
        <v>287</v>
      </c>
      <c r="N67" s="63" t="s">
        <v>348</v>
      </c>
    </row>
    <row r="68" spans="1:14" ht="15">
      <c r="A68" s="2" t="s">
        <v>147</v>
      </c>
      <c r="B68" s="1" t="s">
        <v>148</v>
      </c>
      <c r="C68" s="14">
        <v>4075.39</v>
      </c>
      <c r="E68" s="44">
        <f t="shared" si="0"/>
        <v>4075.39</v>
      </c>
      <c r="F68" s="44">
        <f t="shared" si="1"/>
        <v>81.507800000000003</v>
      </c>
      <c r="G68" s="44">
        <f t="shared" si="2"/>
        <v>305.65424999999999</v>
      </c>
      <c r="H68" s="44">
        <f>+INGENIERIA!P68</f>
        <v>0</v>
      </c>
      <c r="I68" s="44">
        <f t="shared" si="3"/>
        <v>4462.5520499999993</v>
      </c>
      <c r="J68" s="44">
        <f t="shared" si="4"/>
        <v>714.00832799999989</v>
      </c>
      <c r="K68" s="44">
        <f t="shared" si="5"/>
        <v>5176.5603779999992</v>
      </c>
      <c r="M68" s="63" t="s">
        <v>287</v>
      </c>
      <c r="N68" s="63" t="s">
        <v>349</v>
      </c>
    </row>
    <row r="69" spans="1:14" ht="15">
      <c r="A69" s="2" t="s">
        <v>149</v>
      </c>
      <c r="B69" s="1" t="s">
        <v>150</v>
      </c>
      <c r="C69" s="14">
        <v>3853.31</v>
      </c>
      <c r="E69" s="44">
        <f t="shared" si="0"/>
        <v>3853.31</v>
      </c>
      <c r="F69" s="44">
        <f t="shared" si="1"/>
        <v>77.066199999999995</v>
      </c>
      <c r="G69" s="44">
        <f t="shared" si="2"/>
        <v>288.99824999999998</v>
      </c>
      <c r="H69" s="44">
        <f>+INGENIERIA!P69</f>
        <v>0</v>
      </c>
      <c r="I69" s="44">
        <f t="shared" si="3"/>
        <v>4219.3744500000003</v>
      </c>
      <c r="J69" s="44">
        <f t="shared" si="4"/>
        <v>675.09991200000002</v>
      </c>
      <c r="K69" s="44">
        <f t="shared" si="5"/>
        <v>4894.4743619999999</v>
      </c>
      <c r="M69" s="63" t="s">
        <v>306</v>
      </c>
      <c r="N69" s="63" t="s">
        <v>350</v>
      </c>
    </row>
    <row r="70" spans="1:14" ht="15">
      <c r="A70" s="2" t="s">
        <v>151</v>
      </c>
      <c r="B70" s="1" t="s">
        <v>152</v>
      </c>
      <c r="C70" s="14">
        <v>2716.59</v>
      </c>
      <c r="E70" s="44">
        <f t="shared" si="0"/>
        <v>2716.59</v>
      </c>
      <c r="F70" s="44">
        <f t="shared" si="1"/>
        <v>54.331800000000001</v>
      </c>
      <c r="G70" s="44">
        <f t="shared" si="2"/>
        <v>203.74424999999999</v>
      </c>
      <c r="H70" s="44">
        <f>+INGENIERIA!P70</f>
        <v>0</v>
      </c>
      <c r="I70" s="44">
        <f t="shared" si="3"/>
        <v>2974.6660500000003</v>
      </c>
      <c r="J70" s="44">
        <f t="shared" si="4"/>
        <v>475.94656800000007</v>
      </c>
      <c r="K70" s="44">
        <f t="shared" si="5"/>
        <v>3450.6126180000001</v>
      </c>
      <c r="M70" s="63" t="s">
        <v>289</v>
      </c>
      <c r="N70" s="63" t="s">
        <v>351</v>
      </c>
    </row>
    <row r="71" spans="1:14" ht="15">
      <c r="A71" s="2" t="s">
        <v>153</v>
      </c>
      <c r="B71" s="1" t="s">
        <v>154</v>
      </c>
      <c r="C71" s="14">
        <v>1913.6</v>
      </c>
      <c r="E71" s="44">
        <f t="shared" si="0"/>
        <v>1913.6</v>
      </c>
      <c r="F71" s="44">
        <f t="shared" si="1"/>
        <v>38.271999999999998</v>
      </c>
      <c r="G71" s="44">
        <f t="shared" si="2"/>
        <v>143.51999999999998</v>
      </c>
      <c r="H71" s="44">
        <f>+INGENIERIA!P71</f>
        <v>0</v>
      </c>
      <c r="I71" s="44">
        <f t="shared" si="3"/>
        <v>2095.3919999999998</v>
      </c>
      <c r="J71" s="44">
        <f t="shared" si="4"/>
        <v>335.26272</v>
      </c>
      <c r="K71" s="44">
        <f t="shared" si="5"/>
        <v>2430.65472</v>
      </c>
      <c r="M71" s="63" t="s">
        <v>287</v>
      </c>
      <c r="N71" s="63" t="s">
        <v>352</v>
      </c>
    </row>
    <row r="72" spans="1:14" s="7" customFormat="1">
      <c r="A72" s="17" t="s">
        <v>155</v>
      </c>
      <c r="C72" s="7" t="s">
        <v>156</v>
      </c>
      <c r="E72" s="7" t="s">
        <v>156</v>
      </c>
      <c r="F72" s="7" t="s">
        <v>156</v>
      </c>
      <c r="G72" s="7" t="s">
        <v>156</v>
      </c>
      <c r="H72" s="7" t="s">
        <v>156</v>
      </c>
      <c r="I72" s="7" t="s">
        <v>156</v>
      </c>
      <c r="J72" s="7" t="s">
        <v>156</v>
      </c>
      <c r="K72" s="7" t="s">
        <v>156</v>
      </c>
    </row>
    <row r="73" spans="1:14">
      <c r="C73" s="19">
        <v>752586.72</v>
      </c>
      <c r="E73" s="45">
        <f>SUM(E12:E71)</f>
        <v>752586.71999999986</v>
      </c>
      <c r="F73" s="45">
        <f t="shared" ref="F73:K73" si="6">SUM(F12:F71)</f>
        <v>15051.734399999999</v>
      </c>
      <c r="G73" s="45">
        <f t="shared" si="6"/>
        <v>56444.004000000015</v>
      </c>
      <c r="H73" s="45">
        <f t="shared" si="6"/>
        <v>0</v>
      </c>
      <c r="I73" s="45">
        <f t="shared" si="6"/>
        <v>824082.4584</v>
      </c>
      <c r="J73" s="45">
        <f t="shared" si="6"/>
        <v>131853.19334400009</v>
      </c>
      <c r="K73" s="45">
        <f t="shared" si="6"/>
        <v>955935.65174400015</v>
      </c>
    </row>
    <row r="75" spans="1:14">
      <c r="A75" s="12" t="s">
        <v>157</v>
      </c>
    </row>
    <row r="76" spans="1:14" ht="15">
      <c r="A76" s="2" t="s">
        <v>158</v>
      </c>
      <c r="B76" s="1" t="s">
        <v>159</v>
      </c>
      <c r="C76" s="14">
        <v>2916.05</v>
      </c>
      <c r="E76" s="44">
        <f>+C76</f>
        <v>2916.05</v>
      </c>
      <c r="F76" s="44">
        <f>+E76*2%</f>
        <v>58.321000000000005</v>
      </c>
      <c r="G76" s="44">
        <f>+E76*7.5%</f>
        <v>218.70375000000001</v>
      </c>
      <c r="H76" s="44">
        <f>+INGENIERIA!P76</f>
        <v>142.88999999999999</v>
      </c>
      <c r="I76" s="44">
        <f>SUM(E76:H76)</f>
        <v>3335.9647500000001</v>
      </c>
      <c r="J76" s="44">
        <f>+I76*16%</f>
        <v>533.75436000000002</v>
      </c>
      <c r="K76" s="44">
        <f>+I76+J76</f>
        <v>3869.71911</v>
      </c>
      <c r="M76" s="63" t="s">
        <v>353</v>
      </c>
      <c r="N76" s="63" t="s">
        <v>354</v>
      </c>
    </row>
    <row r="77" spans="1:14" ht="15">
      <c r="A77" s="2" t="s">
        <v>160</v>
      </c>
      <c r="B77" s="1" t="s">
        <v>161</v>
      </c>
      <c r="C77" s="14">
        <v>5201.95</v>
      </c>
      <c r="E77" s="44">
        <f t="shared" ref="E77:E119" si="7">+C77</f>
        <v>5201.95</v>
      </c>
      <c r="F77" s="44">
        <f t="shared" ref="F77:F119" si="8">+E77*2%</f>
        <v>104.039</v>
      </c>
      <c r="G77" s="44">
        <f t="shared" ref="G77:G119" si="9">+E77*7.5%</f>
        <v>390.14624999999995</v>
      </c>
      <c r="H77" s="44">
        <f>+INGENIERIA!P77</f>
        <v>254.9</v>
      </c>
      <c r="I77" s="44">
        <f t="shared" ref="I77:I119" si="10">SUM(E77:H77)</f>
        <v>5951.035249999999</v>
      </c>
      <c r="J77" s="44">
        <f t="shared" ref="J77:J119" si="11">+I77*16%</f>
        <v>952.16563999999983</v>
      </c>
      <c r="K77" s="44">
        <f t="shared" ref="K77:K119" si="12">+I77+J77</f>
        <v>6903.2008899999992</v>
      </c>
      <c r="M77" s="63" t="s">
        <v>353</v>
      </c>
      <c r="N77" s="63" t="s">
        <v>355</v>
      </c>
    </row>
    <row r="78" spans="1:14" ht="15">
      <c r="A78" s="2" t="s">
        <v>162</v>
      </c>
      <c r="B78" s="1" t="s">
        <v>163</v>
      </c>
      <c r="C78" s="14">
        <v>2711.57</v>
      </c>
      <c r="E78" s="44">
        <f t="shared" si="7"/>
        <v>2711.57</v>
      </c>
      <c r="F78" s="44">
        <f t="shared" si="8"/>
        <v>54.231400000000008</v>
      </c>
      <c r="G78" s="44">
        <f t="shared" si="9"/>
        <v>203.36775</v>
      </c>
      <c r="H78" s="44">
        <f>+INGENIERIA!P78</f>
        <v>0</v>
      </c>
      <c r="I78" s="44">
        <f t="shared" si="10"/>
        <v>2969.1691500000002</v>
      </c>
      <c r="J78" s="44">
        <f t="shared" si="11"/>
        <v>475.06706400000002</v>
      </c>
      <c r="K78" s="44">
        <f t="shared" si="12"/>
        <v>3444.236214</v>
      </c>
      <c r="M78" s="63" t="s">
        <v>356</v>
      </c>
      <c r="N78" s="63" t="s">
        <v>357</v>
      </c>
    </row>
    <row r="79" spans="1:14" ht="15">
      <c r="A79" s="2" t="s">
        <v>164</v>
      </c>
      <c r="B79" s="1" t="s">
        <v>165</v>
      </c>
      <c r="C79" s="14">
        <v>2605.8200000000002</v>
      </c>
      <c r="E79" s="44">
        <f t="shared" si="7"/>
        <v>2605.8200000000002</v>
      </c>
      <c r="F79" s="44">
        <f t="shared" si="8"/>
        <v>52.116400000000006</v>
      </c>
      <c r="G79" s="44">
        <f t="shared" si="9"/>
        <v>195.4365</v>
      </c>
      <c r="H79" s="44">
        <f>+INGENIERIA!P79</f>
        <v>127.69</v>
      </c>
      <c r="I79" s="44">
        <f t="shared" si="10"/>
        <v>2981.0628999999999</v>
      </c>
      <c r="J79" s="44">
        <f t="shared" si="11"/>
        <v>476.97006399999998</v>
      </c>
      <c r="K79" s="44">
        <f t="shared" si="12"/>
        <v>3458.032964</v>
      </c>
      <c r="M79" s="63" t="s">
        <v>353</v>
      </c>
      <c r="N79" s="63" t="s">
        <v>358</v>
      </c>
    </row>
    <row r="80" spans="1:14" ht="15">
      <c r="A80" s="2" t="s">
        <v>166</v>
      </c>
      <c r="B80" s="1" t="s">
        <v>167</v>
      </c>
      <c r="C80" s="14">
        <v>1355.8</v>
      </c>
      <c r="E80" s="44">
        <f t="shared" si="7"/>
        <v>1355.8</v>
      </c>
      <c r="F80" s="44">
        <f t="shared" si="8"/>
        <v>27.116</v>
      </c>
      <c r="G80" s="44">
        <f t="shared" si="9"/>
        <v>101.68499999999999</v>
      </c>
      <c r="H80" s="44">
        <f>+INGENIERIA!P80</f>
        <v>0</v>
      </c>
      <c r="I80" s="44">
        <f t="shared" si="10"/>
        <v>1484.6009999999999</v>
      </c>
      <c r="J80" s="44">
        <f t="shared" si="11"/>
        <v>237.53616</v>
      </c>
      <c r="K80" s="44">
        <f t="shared" si="12"/>
        <v>1722.1371599999998</v>
      </c>
      <c r="M80" s="63" t="s">
        <v>353</v>
      </c>
      <c r="N80" s="63" t="s">
        <v>359</v>
      </c>
    </row>
    <row r="81" spans="1:14" ht="15">
      <c r="A81" s="2" t="s">
        <v>168</v>
      </c>
      <c r="B81" s="1" t="s">
        <v>169</v>
      </c>
      <c r="C81" s="14">
        <v>1024</v>
      </c>
      <c r="E81" s="44">
        <f t="shared" si="7"/>
        <v>1024</v>
      </c>
      <c r="F81" s="44">
        <f t="shared" si="8"/>
        <v>20.48</v>
      </c>
      <c r="G81" s="44">
        <f t="shared" si="9"/>
        <v>76.8</v>
      </c>
      <c r="H81" s="44">
        <f>+INGENIERIA!P81</f>
        <v>0</v>
      </c>
      <c r="I81" s="44">
        <f t="shared" si="10"/>
        <v>1121.28</v>
      </c>
      <c r="J81" s="44">
        <f t="shared" si="11"/>
        <v>179.40479999999999</v>
      </c>
      <c r="K81" s="44">
        <f t="shared" si="12"/>
        <v>1300.6848</v>
      </c>
      <c r="M81" s="63" t="s">
        <v>353</v>
      </c>
      <c r="N81" s="63" t="s">
        <v>360</v>
      </c>
    </row>
    <row r="82" spans="1:14" ht="15">
      <c r="A82" s="2" t="s">
        <v>170</v>
      </c>
      <c r="B82" s="1" t="s">
        <v>171</v>
      </c>
      <c r="C82" s="14">
        <v>5624.24</v>
      </c>
      <c r="E82" s="44">
        <f t="shared" si="7"/>
        <v>5624.24</v>
      </c>
      <c r="F82" s="44">
        <f t="shared" si="8"/>
        <v>112.48479999999999</v>
      </c>
      <c r="G82" s="44">
        <f t="shared" si="9"/>
        <v>421.81799999999998</v>
      </c>
      <c r="H82" s="44">
        <f>+INGENIERIA!P82</f>
        <v>275.58999999999997</v>
      </c>
      <c r="I82" s="44">
        <f t="shared" si="10"/>
        <v>6434.1328000000003</v>
      </c>
      <c r="J82" s="44">
        <f t="shared" si="11"/>
        <v>1029.4612480000001</v>
      </c>
      <c r="K82" s="44">
        <f t="shared" si="12"/>
        <v>7463.5940480000008</v>
      </c>
      <c r="M82" s="63" t="s">
        <v>353</v>
      </c>
      <c r="N82" s="63" t="s">
        <v>361</v>
      </c>
    </row>
    <row r="83" spans="1:14" ht="15">
      <c r="A83" s="2" t="s">
        <v>172</v>
      </c>
      <c r="B83" s="1" t="s">
        <v>173</v>
      </c>
      <c r="C83" s="14">
        <v>684.38</v>
      </c>
      <c r="E83" s="44">
        <f t="shared" si="7"/>
        <v>684.38</v>
      </c>
      <c r="F83" s="44">
        <f t="shared" si="8"/>
        <v>13.6876</v>
      </c>
      <c r="G83" s="44">
        <f t="shared" si="9"/>
        <v>51.328499999999998</v>
      </c>
      <c r="H83" s="44">
        <f>+INGENIERIA!P83</f>
        <v>33.53</v>
      </c>
      <c r="I83" s="44">
        <f t="shared" si="10"/>
        <v>782.92609999999991</v>
      </c>
      <c r="J83" s="44">
        <f t="shared" si="11"/>
        <v>125.26817599999998</v>
      </c>
      <c r="K83" s="44">
        <f t="shared" si="12"/>
        <v>908.19427599999995</v>
      </c>
      <c r="M83" s="63" t="s">
        <v>353</v>
      </c>
      <c r="N83" s="63" t="s">
        <v>362</v>
      </c>
    </row>
    <row r="84" spans="1:14" ht="15">
      <c r="A84" s="2" t="s">
        <v>174</v>
      </c>
      <c r="B84" s="1" t="s">
        <v>175</v>
      </c>
      <c r="C84" s="14">
        <v>3095.85</v>
      </c>
      <c r="E84" s="44">
        <f t="shared" si="7"/>
        <v>3095.85</v>
      </c>
      <c r="F84" s="44">
        <f t="shared" si="8"/>
        <v>61.917000000000002</v>
      </c>
      <c r="G84" s="44">
        <f t="shared" si="9"/>
        <v>232.18874999999997</v>
      </c>
      <c r="H84" s="44">
        <f>+INGENIERIA!P84</f>
        <v>0</v>
      </c>
      <c r="I84" s="44">
        <f t="shared" si="10"/>
        <v>3389.9557499999996</v>
      </c>
      <c r="J84" s="44">
        <f t="shared" si="11"/>
        <v>542.39292</v>
      </c>
      <c r="K84" s="44">
        <f t="shared" si="12"/>
        <v>3932.3486699999994</v>
      </c>
      <c r="M84" s="63" t="s">
        <v>356</v>
      </c>
      <c r="N84" s="63" t="s">
        <v>363</v>
      </c>
    </row>
    <row r="85" spans="1:14" ht="15">
      <c r="A85" s="2" t="s">
        <v>176</v>
      </c>
      <c r="B85" s="1" t="s">
        <v>177</v>
      </c>
      <c r="C85" s="14">
        <v>1024.27</v>
      </c>
      <c r="E85" s="44">
        <f t="shared" si="7"/>
        <v>1024.27</v>
      </c>
      <c r="F85" s="44">
        <f t="shared" si="8"/>
        <v>20.485399999999998</v>
      </c>
      <c r="G85" s="44">
        <f t="shared" si="9"/>
        <v>76.820250000000001</v>
      </c>
      <c r="H85" s="44">
        <f>+INGENIERIA!P85</f>
        <v>0</v>
      </c>
      <c r="I85" s="44">
        <f t="shared" si="10"/>
        <v>1121.57565</v>
      </c>
      <c r="J85" s="44">
        <f t="shared" si="11"/>
        <v>179.45210399999999</v>
      </c>
      <c r="K85" s="44">
        <f t="shared" si="12"/>
        <v>1301.027754</v>
      </c>
      <c r="M85" s="63" t="s">
        <v>353</v>
      </c>
      <c r="N85" s="63" t="s">
        <v>364</v>
      </c>
    </row>
    <row r="86" spans="1:14" ht="15">
      <c r="A86" s="2" t="s">
        <v>178</v>
      </c>
      <c r="B86" s="1" t="s">
        <v>179</v>
      </c>
      <c r="C86" s="14">
        <v>4608.8599999999997</v>
      </c>
      <c r="E86" s="44">
        <f t="shared" si="7"/>
        <v>4608.8599999999997</v>
      </c>
      <c r="F86" s="44">
        <f t="shared" si="8"/>
        <v>92.177199999999999</v>
      </c>
      <c r="G86" s="44">
        <f t="shared" si="9"/>
        <v>345.66449999999998</v>
      </c>
      <c r="H86" s="44">
        <f>+INGENIERIA!P86</f>
        <v>0</v>
      </c>
      <c r="I86" s="44">
        <f t="shared" si="10"/>
        <v>5046.7016999999996</v>
      </c>
      <c r="J86" s="44">
        <f t="shared" si="11"/>
        <v>807.47227199999998</v>
      </c>
      <c r="K86" s="44">
        <f t="shared" si="12"/>
        <v>5854.1739719999996</v>
      </c>
      <c r="M86" s="63" t="s">
        <v>356</v>
      </c>
      <c r="N86" s="63" t="s">
        <v>365</v>
      </c>
    </row>
    <row r="87" spans="1:14" ht="15">
      <c r="A87" s="2" t="s">
        <v>180</v>
      </c>
      <c r="B87" s="1" t="s">
        <v>181</v>
      </c>
      <c r="C87" s="14">
        <v>3884.98</v>
      </c>
      <c r="E87" s="44">
        <f t="shared" si="7"/>
        <v>3884.98</v>
      </c>
      <c r="F87" s="44">
        <f t="shared" si="8"/>
        <v>77.699600000000004</v>
      </c>
      <c r="G87" s="44">
        <f t="shared" si="9"/>
        <v>291.37349999999998</v>
      </c>
      <c r="H87" s="44">
        <f>+INGENIERIA!P87</f>
        <v>190.36</v>
      </c>
      <c r="I87" s="44">
        <f t="shared" si="10"/>
        <v>4444.4130999999998</v>
      </c>
      <c r="J87" s="44">
        <f t="shared" si="11"/>
        <v>711.10609599999998</v>
      </c>
      <c r="K87" s="44">
        <f t="shared" si="12"/>
        <v>5155.5191959999993</v>
      </c>
      <c r="M87" s="63" t="s">
        <v>353</v>
      </c>
      <c r="N87" s="63" t="s">
        <v>366</v>
      </c>
    </row>
    <row r="88" spans="1:14" ht="15">
      <c r="A88" s="2" t="s">
        <v>182</v>
      </c>
      <c r="B88" s="1" t="s">
        <v>183</v>
      </c>
      <c r="C88" s="14">
        <v>7163.59</v>
      </c>
      <c r="E88" s="44">
        <f t="shared" si="7"/>
        <v>7163.59</v>
      </c>
      <c r="F88" s="44">
        <f t="shared" si="8"/>
        <v>143.27180000000001</v>
      </c>
      <c r="G88" s="44">
        <f t="shared" si="9"/>
        <v>537.26924999999994</v>
      </c>
      <c r="H88" s="44">
        <f>+INGENIERIA!P88</f>
        <v>351.02</v>
      </c>
      <c r="I88" s="44">
        <f t="shared" si="10"/>
        <v>8195.1510500000004</v>
      </c>
      <c r="J88" s="44">
        <f t="shared" si="11"/>
        <v>1311.2241680000002</v>
      </c>
      <c r="K88" s="44">
        <f t="shared" si="12"/>
        <v>9506.375218000001</v>
      </c>
      <c r="M88" s="63" t="s">
        <v>353</v>
      </c>
      <c r="N88" s="63" t="s">
        <v>367</v>
      </c>
    </row>
    <row r="89" spans="1:14" ht="15">
      <c r="A89" s="2" t="s">
        <v>184</v>
      </c>
      <c r="B89" s="1" t="s">
        <v>185</v>
      </c>
      <c r="C89" s="14">
        <v>1001.76</v>
      </c>
      <c r="E89" s="44">
        <f t="shared" si="7"/>
        <v>1001.76</v>
      </c>
      <c r="F89" s="44">
        <f t="shared" si="8"/>
        <v>20.0352</v>
      </c>
      <c r="G89" s="44">
        <f t="shared" si="9"/>
        <v>75.131999999999991</v>
      </c>
      <c r="H89" s="44">
        <f>+INGENIERIA!P89</f>
        <v>0</v>
      </c>
      <c r="I89" s="44">
        <f t="shared" si="10"/>
        <v>1096.9272000000001</v>
      </c>
      <c r="J89" s="44">
        <f t="shared" si="11"/>
        <v>175.50835200000003</v>
      </c>
      <c r="K89" s="44">
        <f t="shared" si="12"/>
        <v>1272.4355520000001</v>
      </c>
      <c r="M89" s="63" t="s">
        <v>356</v>
      </c>
      <c r="N89" s="63" t="s">
        <v>368</v>
      </c>
    </row>
    <row r="90" spans="1:14" ht="15">
      <c r="A90" s="2" t="s">
        <v>186</v>
      </c>
      <c r="B90" s="1" t="s">
        <v>187</v>
      </c>
      <c r="C90" s="14">
        <v>1086.6300000000001</v>
      </c>
      <c r="E90" s="44">
        <f t="shared" si="7"/>
        <v>1086.6300000000001</v>
      </c>
      <c r="F90" s="44">
        <f t="shared" si="8"/>
        <v>21.732600000000001</v>
      </c>
      <c r="G90" s="44">
        <f t="shared" si="9"/>
        <v>81.497250000000008</v>
      </c>
      <c r="H90" s="44">
        <f>+INGENIERIA!P90</f>
        <v>0</v>
      </c>
      <c r="I90" s="44">
        <f t="shared" si="10"/>
        <v>1189.8598500000003</v>
      </c>
      <c r="J90" s="44">
        <f t="shared" si="11"/>
        <v>190.37757600000006</v>
      </c>
      <c r="K90" s="44">
        <f t="shared" si="12"/>
        <v>1380.2374260000004</v>
      </c>
      <c r="M90" s="63" t="s">
        <v>356</v>
      </c>
      <c r="N90" s="63" t="s">
        <v>369</v>
      </c>
    </row>
    <row r="91" spans="1:14" ht="15">
      <c r="A91" s="2" t="s">
        <v>188</v>
      </c>
      <c r="B91" s="1" t="s">
        <v>189</v>
      </c>
      <c r="C91" s="14">
        <v>8612.3799999999992</v>
      </c>
      <c r="E91" s="44">
        <f t="shared" si="7"/>
        <v>8612.3799999999992</v>
      </c>
      <c r="F91" s="44">
        <f t="shared" si="8"/>
        <v>172.24759999999998</v>
      </c>
      <c r="G91" s="44">
        <f t="shared" si="9"/>
        <v>645.92849999999987</v>
      </c>
      <c r="H91" s="44">
        <f>+INGENIERIA!P91</f>
        <v>0</v>
      </c>
      <c r="I91" s="44">
        <f t="shared" si="10"/>
        <v>9430.5560999999998</v>
      </c>
      <c r="J91" s="44">
        <f t="shared" si="11"/>
        <v>1508.888976</v>
      </c>
      <c r="K91" s="44">
        <f t="shared" si="12"/>
        <v>10939.445076</v>
      </c>
      <c r="M91" s="63" t="s">
        <v>356</v>
      </c>
      <c r="N91" s="63" t="s">
        <v>370</v>
      </c>
    </row>
    <row r="92" spans="1:14" ht="15">
      <c r="A92" s="2" t="s">
        <v>190</v>
      </c>
      <c r="B92" s="1" t="s">
        <v>191</v>
      </c>
      <c r="C92" s="14">
        <v>1200.01</v>
      </c>
      <c r="E92" s="44">
        <f t="shared" si="7"/>
        <v>1200.01</v>
      </c>
      <c r="F92" s="44">
        <f t="shared" si="8"/>
        <v>24.0002</v>
      </c>
      <c r="G92" s="44">
        <f t="shared" si="9"/>
        <v>90.000749999999996</v>
      </c>
      <c r="H92" s="44">
        <f>+INGENIERIA!P92</f>
        <v>0</v>
      </c>
      <c r="I92" s="44">
        <f t="shared" si="10"/>
        <v>1314.0109499999999</v>
      </c>
      <c r="J92" s="44">
        <f t="shared" si="11"/>
        <v>210.24175199999999</v>
      </c>
      <c r="K92" s="44">
        <f t="shared" si="12"/>
        <v>1524.2527019999998</v>
      </c>
      <c r="M92" s="63" t="s">
        <v>356</v>
      </c>
      <c r="N92" s="63" t="s">
        <v>371</v>
      </c>
    </row>
    <row r="93" spans="1:14" ht="15">
      <c r="A93" s="2" t="s">
        <v>192</v>
      </c>
      <c r="B93" s="1" t="s">
        <v>193</v>
      </c>
      <c r="C93" s="14">
        <v>2596.09</v>
      </c>
      <c r="E93" s="44">
        <f t="shared" si="7"/>
        <v>2596.09</v>
      </c>
      <c r="F93" s="44">
        <f t="shared" si="8"/>
        <v>51.921800000000005</v>
      </c>
      <c r="G93" s="44">
        <f t="shared" si="9"/>
        <v>194.70675</v>
      </c>
      <c r="H93" s="44">
        <f>+INGENIERIA!P93</f>
        <v>127.21</v>
      </c>
      <c r="I93" s="44">
        <f t="shared" si="10"/>
        <v>2969.9285500000001</v>
      </c>
      <c r="J93" s="44">
        <f t="shared" si="11"/>
        <v>475.18856800000003</v>
      </c>
      <c r="K93" s="44">
        <f t="shared" si="12"/>
        <v>3445.1171180000001</v>
      </c>
      <c r="M93" s="63" t="s">
        <v>353</v>
      </c>
      <c r="N93" s="63" t="s">
        <v>372</v>
      </c>
    </row>
    <row r="94" spans="1:14" ht="15">
      <c r="A94" s="2" t="s">
        <v>194</v>
      </c>
      <c r="B94" s="1" t="s">
        <v>195</v>
      </c>
      <c r="C94" s="14">
        <v>4267.37</v>
      </c>
      <c r="E94" s="44">
        <f t="shared" si="7"/>
        <v>4267.37</v>
      </c>
      <c r="F94" s="44">
        <f t="shared" si="8"/>
        <v>85.347399999999993</v>
      </c>
      <c r="G94" s="44">
        <f t="shared" si="9"/>
        <v>320.05275</v>
      </c>
      <c r="H94" s="44">
        <f>+INGENIERIA!P94</f>
        <v>209.1</v>
      </c>
      <c r="I94" s="44">
        <f t="shared" si="10"/>
        <v>4881.8701499999997</v>
      </c>
      <c r="J94" s="44">
        <f t="shared" si="11"/>
        <v>781.09922399999994</v>
      </c>
      <c r="K94" s="44">
        <f t="shared" si="12"/>
        <v>5662.9693739999993</v>
      </c>
      <c r="M94" s="63" t="s">
        <v>353</v>
      </c>
      <c r="N94" s="63" t="s">
        <v>373</v>
      </c>
    </row>
    <row r="95" spans="1:14" ht="15">
      <c r="A95" s="2" t="s">
        <v>196</v>
      </c>
      <c r="B95" s="1" t="s">
        <v>197</v>
      </c>
      <c r="C95" s="14">
        <v>2027.13</v>
      </c>
      <c r="E95" s="44">
        <f t="shared" si="7"/>
        <v>2027.13</v>
      </c>
      <c r="F95" s="44">
        <f t="shared" si="8"/>
        <v>40.5426</v>
      </c>
      <c r="G95" s="44">
        <f t="shared" si="9"/>
        <v>152.03475</v>
      </c>
      <c r="H95" s="44">
        <f>+INGENIERIA!P95</f>
        <v>99.33</v>
      </c>
      <c r="I95" s="44">
        <f t="shared" si="10"/>
        <v>2319.0373500000001</v>
      </c>
      <c r="J95" s="44">
        <f t="shared" si="11"/>
        <v>371.045976</v>
      </c>
      <c r="K95" s="44">
        <f t="shared" si="12"/>
        <v>2690.0833259999999</v>
      </c>
      <c r="M95" s="63" t="s">
        <v>353</v>
      </c>
      <c r="N95" s="63" t="s">
        <v>374</v>
      </c>
    </row>
    <row r="96" spans="1:14" ht="15">
      <c r="A96" s="2" t="s">
        <v>198</v>
      </c>
      <c r="B96" s="1" t="s">
        <v>199</v>
      </c>
      <c r="C96" s="14">
        <v>5178.75</v>
      </c>
      <c r="E96" s="44">
        <f t="shared" si="7"/>
        <v>5178.75</v>
      </c>
      <c r="F96" s="44">
        <f t="shared" si="8"/>
        <v>103.575</v>
      </c>
      <c r="G96" s="44">
        <f t="shared" si="9"/>
        <v>388.40625</v>
      </c>
      <c r="H96" s="44">
        <f>+INGENIERIA!P96</f>
        <v>0</v>
      </c>
      <c r="I96" s="44">
        <f t="shared" si="10"/>
        <v>5670.7312499999998</v>
      </c>
      <c r="J96" s="44">
        <f t="shared" si="11"/>
        <v>907.31700000000001</v>
      </c>
      <c r="K96" s="44">
        <f t="shared" si="12"/>
        <v>6578.0482499999998</v>
      </c>
      <c r="M96" s="63" t="s">
        <v>356</v>
      </c>
      <c r="N96" s="63" t="s">
        <v>375</v>
      </c>
    </row>
    <row r="97" spans="1:14" ht="15">
      <c r="A97" s="2" t="s">
        <v>200</v>
      </c>
      <c r="B97" s="1" t="s">
        <v>201</v>
      </c>
      <c r="C97" s="14">
        <v>5122.63</v>
      </c>
      <c r="E97" s="44">
        <f t="shared" si="7"/>
        <v>5122.63</v>
      </c>
      <c r="F97" s="44">
        <f t="shared" si="8"/>
        <v>102.4526</v>
      </c>
      <c r="G97" s="44">
        <f t="shared" si="9"/>
        <v>384.19725</v>
      </c>
      <c r="H97" s="44">
        <f>+INGENIERIA!P97</f>
        <v>251.01</v>
      </c>
      <c r="I97" s="44">
        <f t="shared" si="10"/>
        <v>5860.2898500000001</v>
      </c>
      <c r="J97" s="44">
        <f t="shared" si="11"/>
        <v>937.64637600000003</v>
      </c>
      <c r="K97" s="44">
        <f t="shared" si="12"/>
        <v>6797.9362259999998</v>
      </c>
      <c r="M97" s="63" t="s">
        <v>353</v>
      </c>
      <c r="N97" s="63" t="s">
        <v>376</v>
      </c>
    </row>
    <row r="98" spans="1:14" ht="15">
      <c r="A98" s="2" t="s">
        <v>202</v>
      </c>
      <c r="B98" s="1" t="s">
        <v>203</v>
      </c>
      <c r="C98" s="14">
        <v>2025.05</v>
      </c>
      <c r="E98" s="44">
        <f t="shared" si="7"/>
        <v>2025.05</v>
      </c>
      <c r="F98" s="44">
        <f t="shared" si="8"/>
        <v>40.500999999999998</v>
      </c>
      <c r="G98" s="44">
        <f t="shared" si="9"/>
        <v>151.87875</v>
      </c>
      <c r="H98" s="44">
        <f>+INGENIERIA!P98</f>
        <v>0</v>
      </c>
      <c r="I98" s="44">
        <f t="shared" si="10"/>
        <v>2217.4297499999998</v>
      </c>
      <c r="J98" s="44">
        <f t="shared" si="11"/>
        <v>354.78875999999997</v>
      </c>
      <c r="K98" s="44">
        <f t="shared" si="12"/>
        <v>2572.2185099999997</v>
      </c>
      <c r="M98" s="64" t="s">
        <v>287</v>
      </c>
      <c r="N98" s="63" t="s">
        <v>377</v>
      </c>
    </row>
    <row r="99" spans="1:14" ht="15">
      <c r="A99" s="2" t="s">
        <v>204</v>
      </c>
      <c r="B99" s="1" t="s">
        <v>205</v>
      </c>
      <c r="C99" s="14">
        <v>1200.01</v>
      </c>
      <c r="E99" s="44">
        <f t="shared" si="7"/>
        <v>1200.01</v>
      </c>
      <c r="F99" s="44">
        <f t="shared" si="8"/>
        <v>24.0002</v>
      </c>
      <c r="G99" s="44">
        <f t="shared" si="9"/>
        <v>90.000749999999996</v>
      </c>
      <c r="H99" s="44">
        <f>+INGENIERIA!P99</f>
        <v>0</v>
      </c>
      <c r="I99" s="44">
        <f t="shared" si="10"/>
        <v>1314.0109499999999</v>
      </c>
      <c r="J99" s="44">
        <f t="shared" si="11"/>
        <v>210.24175199999999</v>
      </c>
      <c r="K99" s="44">
        <f t="shared" si="12"/>
        <v>1524.2527019999998</v>
      </c>
      <c r="M99" s="63" t="s">
        <v>356</v>
      </c>
      <c r="N99" s="63" t="s">
        <v>378</v>
      </c>
    </row>
    <row r="100" spans="1:14" ht="15">
      <c r="A100" s="2" t="s">
        <v>206</v>
      </c>
      <c r="B100" s="1" t="s">
        <v>207</v>
      </c>
      <c r="C100" s="14">
        <v>105.6</v>
      </c>
      <c r="E100" s="44">
        <f t="shared" si="7"/>
        <v>105.6</v>
      </c>
      <c r="F100" s="44">
        <f t="shared" si="8"/>
        <v>2.1120000000000001</v>
      </c>
      <c r="G100" s="44">
        <f t="shared" si="9"/>
        <v>7.919999999999999</v>
      </c>
      <c r="H100" s="44">
        <f>+INGENIERIA!P100</f>
        <v>0</v>
      </c>
      <c r="I100" s="44">
        <f t="shared" si="10"/>
        <v>115.63199999999999</v>
      </c>
      <c r="J100" s="44">
        <f t="shared" si="11"/>
        <v>18.50112</v>
      </c>
      <c r="K100" s="44">
        <f t="shared" si="12"/>
        <v>134.13311999999999</v>
      </c>
      <c r="M100" s="63" t="s">
        <v>356</v>
      </c>
      <c r="N100" s="63" t="s">
        <v>379</v>
      </c>
    </row>
    <row r="101" spans="1:14" ht="15">
      <c r="A101" s="2" t="s">
        <v>208</v>
      </c>
      <c r="B101" s="1" t="s">
        <v>209</v>
      </c>
      <c r="C101" s="14">
        <v>1914.2</v>
      </c>
      <c r="E101" s="44">
        <f t="shared" si="7"/>
        <v>1914.2</v>
      </c>
      <c r="F101" s="44">
        <f t="shared" si="8"/>
        <v>38.283999999999999</v>
      </c>
      <c r="G101" s="44">
        <f t="shared" si="9"/>
        <v>143.565</v>
      </c>
      <c r="H101" s="44">
        <f>+INGENIERIA!P101</f>
        <v>93.8</v>
      </c>
      <c r="I101" s="44">
        <f t="shared" si="10"/>
        <v>2189.8490000000002</v>
      </c>
      <c r="J101" s="44">
        <f t="shared" si="11"/>
        <v>350.37584000000004</v>
      </c>
      <c r="K101" s="44">
        <f t="shared" si="12"/>
        <v>2540.2248400000003</v>
      </c>
      <c r="M101" s="63" t="s">
        <v>353</v>
      </c>
      <c r="N101" s="63" t="s">
        <v>380</v>
      </c>
    </row>
    <row r="102" spans="1:14" ht="15">
      <c r="A102" s="2" t="s">
        <v>210</v>
      </c>
      <c r="B102" s="1" t="s">
        <v>211</v>
      </c>
      <c r="C102" s="14">
        <v>4730.24</v>
      </c>
      <c r="E102" s="44">
        <f t="shared" si="7"/>
        <v>4730.24</v>
      </c>
      <c r="F102" s="44">
        <f t="shared" si="8"/>
        <v>94.604799999999997</v>
      </c>
      <c r="G102" s="44">
        <f t="shared" si="9"/>
        <v>354.76799999999997</v>
      </c>
      <c r="H102" s="44">
        <f>+INGENIERIA!P102</f>
        <v>231.78</v>
      </c>
      <c r="I102" s="44">
        <f t="shared" si="10"/>
        <v>5411.3927999999996</v>
      </c>
      <c r="J102" s="44">
        <f t="shared" si="11"/>
        <v>865.82284799999991</v>
      </c>
      <c r="K102" s="44">
        <f t="shared" si="12"/>
        <v>6277.2156479999994</v>
      </c>
      <c r="M102" s="63" t="s">
        <v>353</v>
      </c>
      <c r="N102" s="63" t="s">
        <v>381</v>
      </c>
    </row>
    <row r="103" spans="1:14" ht="15">
      <c r="A103" s="2" t="s">
        <v>212</v>
      </c>
      <c r="B103" s="1" t="s">
        <v>213</v>
      </c>
      <c r="C103" s="14">
        <v>1199.94</v>
      </c>
      <c r="E103" s="44">
        <f t="shared" si="7"/>
        <v>1199.94</v>
      </c>
      <c r="F103" s="44">
        <f t="shared" si="8"/>
        <v>23.998800000000003</v>
      </c>
      <c r="G103" s="44">
        <f t="shared" si="9"/>
        <v>89.995500000000007</v>
      </c>
      <c r="H103" s="44">
        <f>+INGENIERIA!P103</f>
        <v>0</v>
      </c>
      <c r="I103" s="44">
        <f t="shared" si="10"/>
        <v>1313.9343000000001</v>
      </c>
      <c r="J103" s="44">
        <f t="shared" si="11"/>
        <v>210.22948800000003</v>
      </c>
      <c r="K103" s="44">
        <f t="shared" si="12"/>
        <v>1524.1637880000001</v>
      </c>
      <c r="M103" s="63" t="s">
        <v>356</v>
      </c>
      <c r="N103" s="63" t="s">
        <v>382</v>
      </c>
    </row>
    <row r="104" spans="1:14" ht="15">
      <c r="A104" s="2" t="s">
        <v>214</v>
      </c>
      <c r="B104" s="1" t="s">
        <v>215</v>
      </c>
      <c r="C104" s="14">
        <v>9042.3799999999992</v>
      </c>
      <c r="E104" s="44">
        <f t="shared" si="7"/>
        <v>9042.3799999999992</v>
      </c>
      <c r="F104" s="44">
        <f t="shared" si="8"/>
        <v>180.8476</v>
      </c>
      <c r="G104" s="44">
        <f t="shared" si="9"/>
        <v>678.17849999999987</v>
      </c>
      <c r="H104" s="44">
        <f>+INGENIERIA!P104</f>
        <v>0</v>
      </c>
      <c r="I104" s="44">
        <f t="shared" si="10"/>
        <v>9901.4060999999983</v>
      </c>
      <c r="J104" s="44">
        <f t="shared" si="11"/>
        <v>1584.2249759999997</v>
      </c>
      <c r="K104" s="44">
        <f t="shared" si="12"/>
        <v>11485.631075999998</v>
      </c>
      <c r="M104" s="63" t="s">
        <v>356</v>
      </c>
      <c r="N104" s="63" t="s">
        <v>383</v>
      </c>
    </row>
    <row r="105" spans="1:14" ht="15">
      <c r="A105" s="2" t="s">
        <v>216</v>
      </c>
      <c r="B105" s="1" t="s">
        <v>217</v>
      </c>
      <c r="C105" s="14">
        <v>2719.73</v>
      </c>
      <c r="E105" s="44">
        <f t="shared" si="7"/>
        <v>2719.73</v>
      </c>
      <c r="F105" s="44">
        <f t="shared" si="8"/>
        <v>54.394600000000004</v>
      </c>
      <c r="G105" s="44">
        <f t="shared" si="9"/>
        <v>203.97975</v>
      </c>
      <c r="H105" s="44">
        <f>+INGENIERIA!P105</f>
        <v>0</v>
      </c>
      <c r="I105" s="44">
        <f t="shared" si="10"/>
        <v>2978.1043500000001</v>
      </c>
      <c r="J105" s="44">
        <f t="shared" si="11"/>
        <v>476.49669600000004</v>
      </c>
      <c r="K105" s="44">
        <f t="shared" si="12"/>
        <v>3454.6010460000002</v>
      </c>
      <c r="M105" s="65" t="s">
        <v>356</v>
      </c>
      <c r="N105" s="65" t="s">
        <v>384</v>
      </c>
    </row>
    <row r="106" spans="1:14" ht="15">
      <c r="A106" s="2" t="s">
        <v>218</v>
      </c>
      <c r="B106" s="1" t="s">
        <v>219</v>
      </c>
      <c r="C106" s="14">
        <v>7405.07</v>
      </c>
      <c r="E106" s="44">
        <f t="shared" si="7"/>
        <v>7405.07</v>
      </c>
      <c r="F106" s="44">
        <f t="shared" si="8"/>
        <v>148.10139999999998</v>
      </c>
      <c r="G106" s="44">
        <f t="shared" si="9"/>
        <v>555.38024999999993</v>
      </c>
      <c r="H106" s="44">
        <f>+INGENIERIA!P106</f>
        <v>0</v>
      </c>
      <c r="I106" s="44">
        <f t="shared" si="10"/>
        <v>8108.5516499999994</v>
      </c>
      <c r="J106" s="44">
        <f t="shared" si="11"/>
        <v>1297.368264</v>
      </c>
      <c r="K106" s="44">
        <f t="shared" si="12"/>
        <v>9405.9199140000001</v>
      </c>
      <c r="M106" s="63" t="s">
        <v>356</v>
      </c>
      <c r="N106" s="63" t="s">
        <v>385</v>
      </c>
    </row>
    <row r="107" spans="1:14" ht="15">
      <c r="A107" s="2" t="s">
        <v>220</v>
      </c>
      <c r="B107" s="1" t="s">
        <v>221</v>
      </c>
      <c r="C107" s="14">
        <v>8022.12</v>
      </c>
      <c r="E107" s="44">
        <f t="shared" si="7"/>
        <v>8022.12</v>
      </c>
      <c r="F107" s="44">
        <f t="shared" si="8"/>
        <v>160.44239999999999</v>
      </c>
      <c r="G107" s="44">
        <f t="shared" si="9"/>
        <v>601.65899999999999</v>
      </c>
      <c r="H107" s="44">
        <f>+INGENIERIA!P107</f>
        <v>393.08</v>
      </c>
      <c r="I107" s="44">
        <f t="shared" si="10"/>
        <v>9177.3014000000003</v>
      </c>
      <c r="J107" s="44">
        <f t="shared" si="11"/>
        <v>1468.3682240000001</v>
      </c>
      <c r="K107" s="44">
        <f t="shared" si="12"/>
        <v>10645.669624</v>
      </c>
      <c r="M107" s="63" t="s">
        <v>353</v>
      </c>
      <c r="N107" s="63" t="s">
        <v>386</v>
      </c>
    </row>
    <row r="108" spans="1:14" ht="15">
      <c r="A108" s="2" t="s">
        <v>222</v>
      </c>
      <c r="B108" s="1" t="s">
        <v>223</v>
      </c>
      <c r="C108" s="14">
        <v>880.74</v>
      </c>
      <c r="E108" s="44">
        <f t="shared" si="7"/>
        <v>880.74</v>
      </c>
      <c r="F108" s="44">
        <f t="shared" si="8"/>
        <v>17.614799999999999</v>
      </c>
      <c r="G108" s="44">
        <f t="shared" si="9"/>
        <v>66.055499999999995</v>
      </c>
      <c r="H108" s="44">
        <f>+INGENIERIA!P108</f>
        <v>0</v>
      </c>
      <c r="I108" s="44">
        <f t="shared" si="10"/>
        <v>964.41030000000001</v>
      </c>
      <c r="J108" s="44">
        <f t="shared" si="11"/>
        <v>154.30564799999999</v>
      </c>
      <c r="K108" s="44">
        <f t="shared" si="12"/>
        <v>1118.715948</v>
      </c>
      <c r="M108" s="63" t="s">
        <v>353</v>
      </c>
      <c r="N108" s="63" t="s">
        <v>387</v>
      </c>
    </row>
    <row r="109" spans="1:14" ht="15">
      <c r="A109" s="2" t="s">
        <v>224</v>
      </c>
      <c r="B109" s="1" t="s">
        <v>225</v>
      </c>
      <c r="C109" s="14">
        <v>1626.28</v>
      </c>
      <c r="E109" s="44">
        <f t="shared" si="7"/>
        <v>1626.28</v>
      </c>
      <c r="F109" s="44">
        <f t="shared" si="8"/>
        <v>32.525599999999997</v>
      </c>
      <c r="G109" s="44">
        <f t="shared" si="9"/>
        <v>121.97099999999999</v>
      </c>
      <c r="H109" s="44">
        <f>+INGENIERIA!P109</f>
        <v>0</v>
      </c>
      <c r="I109" s="44">
        <f t="shared" si="10"/>
        <v>1780.7765999999999</v>
      </c>
      <c r="J109" s="44">
        <f t="shared" si="11"/>
        <v>284.92425600000001</v>
      </c>
      <c r="K109" s="44">
        <f t="shared" si="12"/>
        <v>2065.7008559999999</v>
      </c>
      <c r="M109" s="63" t="s">
        <v>353</v>
      </c>
      <c r="N109" s="63" t="s">
        <v>388</v>
      </c>
    </row>
    <row r="110" spans="1:14" ht="15">
      <c r="A110" s="2" t="s">
        <v>226</v>
      </c>
      <c r="B110" s="1" t="s">
        <v>227</v>
      </c>
      <c r="C110" s="14">
        <v>1573.83</v>
      </c>
      <c r="E110" s="44">
        <f t="shared" si="7"/>
        <v>1573.83</v>
      </c>
      <c r="F110" s="44">
        <f t="shared" si="8"/>
        <v>31.476599999999998</v>
      </c>
      <c r="G110" s="44">
        <f t="shared" si="9"/>
        <v>118.03724999999999</v>
      </c>
      <c r="H110" s="44">
        <f>+INGENIERIA!P110</f>
        <v>77.12</v>
      </c>
      <c r="I110" s="44">
        <f t="shared" si="10"/>
        <v>1800.4638500000001</v>
      </c>
      <c r="J110" s="44">
        <f t="shared" si="11"/>
        <v>288.07421600000004</v>
      </c>
      <c r="K110" s="44">
        <f t="shared" si="12"/>
        <v>2088.5380660000001</v>
      </c>
      <c r="M110" s="63" t="s">
        <v>353</v>
      </c>
      <c r="N110" s="63" t="s">
        <v>389</v>
      </c>
    </row>
    <row r="111" spans="1:14" ht="15">
      <c r="A111" s="2" t="s">
        <v>228</v>
      </c>
      <c r="B111" s="1" t="s">
        <v>229</v>
      </c>
      <c r="C111" s="14">
        <v>3290.29</v>
      </c>
      <c r="E111" s="44">
        <f t="shared" si="7"/>
        <v>3290.29</v>
      </c>
      <c r="F111" s="44">
        <f t="shared" si="8"/>
        <v>65.805800000000005</v>
      </c>
      <c r="G111" s="44">
        <f t="shared" si="9"/>
        <v>246.77175</v>
      </c>
      <c r="H111" s="44">
        <f>+INGENIERIA!P111</f>
        <v>0</v>
      </c>
      <c r="I111" s="44">
        <f t="shared" si="10"/>
        <v>3602.8675499999999</v>
      </c>
      <c r="J111" s="44">
        <f t="shared" si="11"/>
        <v>576.45880799999998</v>
      </c>
      <c r="K111" s="44">
        <f t="shared" si="12"/>
        <v>4179.3263580000003</v>
      </c>
      <c r="M111" s="63" t="s">
        <v>353</v>
      </c>
      <c r="N111" s="63" t="s">
        <v>390</v>
      </c>
    </row>
    <row r="112" spans="1:14" ht="15">
      <c r="A112" s="2" t="s">
        <v>230</v>
      </c>
      <c r="B112" s="1" t="s">
        <v>231</v>
      </c>
      <c r="C112" s="14">
        <v>4899.16</v>
      </c>
      <c r="E112" s="44">
        <f t="shared" si="7"/>
        <v>4899.16</v>
      </c>
      <c r="F112" s="44">
        <f t="shared" si="8"/>
        <v>97.983199999999997</v>
      </c>
      <c r="G112" s="44">
        <f t="shared" si="9"/>
        <v>367.43699999999995</v>
      </c>
      <c r="H112" s="44">
        <f>+INGENIERIA!P112</f>
        <v>240.06</v>
      </c>
      <c r="I112" s="44">
        <f t="shared" si="10"/>
        <v>5604.6401999999998</v>
      </c>
      <c r="J112" s="44">
        <f t="shared" si="11"/>
        <v>896.74243200000001</v>
      </c>
      <c r="K112" s="44">
        <f t="shared" si="12"/>
        <v>6501.3826319999998</v>
      </c>
      <c r="M112" s="63" t="s">
        <v>353</v>
      </c>
      <c r="N112" s="63" t="s">
        <v>391</v>
      </c>
    </row>
    <row r="113" spans="1:14" ht="15">
      <c r="A113" s="2" t="s">
        <v>232</v>
      </c>
      <c r="B113" s="1" t="s">
        <v>233</v>
      </c>
      <c r="C113" s="14">
        <v>4626.1400000000003</v>
      </c>
      <c r="E113" s="44">
        <f t="shared" si="7"/>
        <v>4626.1400000000003</v>
      </c>
      <c r="F113" s="44">
        <f t="shared" si="8"/>
        <v>92.522800000000004</v>
      </c>
      <c r="G113" s="44">
        <f t="shared" si="9"/>
        <v>346.96050000000002</v>
      </c>
      <c r="H113" s="44">
        <f>+INGENIERIA!P113</f>
        <v>0</v>
      </c>
      <c r="I113" s="44">
        <f t="shared" si="10"/>
        <v>5065.6233000000002</v>
      </c>
      <c r="J113" s="44">
        <f t="shared" si="11"/>
        <v>810.499728</v>
      </c>
      <c r="K113" s="44">
        <f t="shared" si="12"/>
        <v>5876.123028</v>
      </c>
      <c r="M113" s="63" t="s">
        <v>356</v>
      </c>
      <c r="N113" s="63" t="s">
        <v>392</v>
      </c>
    </row>
    <row r="114" spans="1:14" ht="15">
      <c r="A114" s="2" t="s">
        <v>234</v>
      </c>
      <c r="B114" s="1" t="s">
        <v>235</v>
      </c>
      <c r="C114" s="14">
        <v>5255.2</v>
      </c>
      <c r="E114" s="44">
        <f t="shared" si="7"/>
        <v>5255.2</v>
      </c>
      <c r="F114" s="44">
        <f t="shared" si="8"/>
        <v>105.104</v>
      </c>
      <c r="G114" s="44">
        <f t="shared" si="9"/>
        <v>394.14</v>
      </c>
      <c r="H114" s="44">
        <f>+INGENIERIA!P114</f>
        <v>0</v>
      </c>
      <c r="I114" s="44">
        <f t="shared" si="10"/>
        <v>5754.4440000000004</v>
      </c>
      <c r="J114" s="44">
        <f t="shared" si="11"/>
        <v>920.71104000000014</v>
      </c>
      <c r="K114" s="44">
        <f t="shared" si="12"/>
        <v>6675.1550400000006</v>
      </c>
      <c r="M114" s="63" t="s">
        <v>356</v>
      </c>
      <c r="N114" s="63" t="s">
        <v>393</v>
      </c>
    </row>
    <row r="115" spans="1:14" ht="15">
      <c r="A115" s="2" t="s">
        <v>236</v>
      </c>
      <c r="B115" s="1" t="s">
        <v>237</v>
      </c>
      <c r="C115" s="14">
        <v>959.75</v>
      </c>
      <c r="E115" s="44">
        <f t="shared" si="7"/>
        <v>959.75</v>
      </c>
      <c r="F115" s="44">
        <f t="shared" si="8"/>
        <v>19.195</v>
      </c>
      <c r="G115" s="44">
        <f t="shared" si="9"/>
        <v>71.981250000000003</v>
      </c>
      <c r="H115" s="44">
        <f>+INGENIERIA!P115</f>
        <v>0</v>
      </c>
      <c r="I115" s="44">
        <f t="shared" si="10"/>
        <v>1050.92625</v>
      </c>
      <c r="J115" s="44">
        <f t="shared" si="11"/>
        <v>168.1482</v>
      </c>
      <c r="K115" s="44">
        <f t="shared" si="12"/>
        <v>1219.0744500000001</v>
      </c>
      <c r="M115" s="63" t="s">
        <v>353</v>
      </c>
      <c r="N115" s="63" t="s">
        <v>394</v>
      </c>
    </row>
    <row r="116" spans="1:14" ht="15">
      <c r="A116" s="2" t="s">
        <v>238</v>
      </c>
      <c r="B116" s="1" t="s">
        <v>239</v>
      </c>
      <c r="C116" s="14">
        <v>3564.15</v>
      </c>
      <c r="E116" s="44">
        <f t="shared" si="7"/>
        <v>3564.15</v>
      </c>
      <c r="F116" s="44">
        <f t="shared" si="8"/>
        <v>71.283000000000001</v>
      </c>
      <c r="G116" s="44">
        <f t="shared" si="9"/>
        <v>267.31124999999997</v>
      </c>
      <c r="H116" s="44">
        <f>+INGENIERIA!P116</f>
        <v>174.64</v>
      </c>
      <c r="I116" s="44">
        <f t="shared" si="10"/>
        <v>4077.3842499999996</v>
      </c>
      <c r="J116" s="44">
        <f t="shared" si="11"/>
        <v>652.3814799999999</v>
      </c>
      <c r="K116" s="44">
        <f t="shared" si="12"/>
        <v>4729.7657299999992</v>
      </c>
      <c r="M116" s="63" t="s">
        <v>353</v>
      </c>
      <c r="N116" s="63" t="s">
        <v>395</v>
      </c>
    </row>
    <row r="117" spans="1:14" ht="15">
      <c r="A117" s="2" t="s">
        <v>240</v>
      </c>
      <c r="B117" s="1" t="s">
        <v>241</v>
      </c>
      <c r="C117" s="14">
        <v>801.4</v>
      </c>
      <c r="E117" s="44">
        <f t="shared" si="7"/>
        <v>801.4</v>
      </c>
      <c r="F117" s="44">
        <f t="shared" si="8"/>
        <v>16.027999999999999</v>
      </c>
      <c r="G117" s="44">
        <f t="shared" si="9"/>
        <v>60.104999999999997</v>
      </c>
      <c r="H117" s="44">
        <f>+INGENIERIA!P117</f>
        <v>0</v>
      </c>
      <c r="I117" s="44">
        <f t="shared" si="10"/>
        <v>877.53300000000002</v>
      </c>
      <c r="J117" s="44">
        <f t="shared" si="11"/>
        <v>140.40528</v>
      </c>
      <c r="K117" s="44">
        <f t="shared" si="12"/>
        <v>1017.9382800000001</v>
      </c>
      <c r="M117" s="63" t="s">
        <v>356</v>
      </c>
      <c r="N117" s="63" t="s">
        <v>396</v>
      </c>
    </row>
    <row r="118" spans="1:14" ht="15">
      <c r="A118" s="2" t="s">
        <v>242</v>
      </c>
      <c r="B118" s="1" t="s">
        <v>243</v>
      </c>
      <c r="C118" s="14">
        <v>3412.51</v>
      </c>
      <c r="E118" s="44">
        <f t="shared" si="7"/>
        <v>3412.51</v>
      </c>
      <c r="F118" s="44">
        <f t="shared" si="8"/>
        <v>68.250200000000007</v>
      </c>
      <c r="G118" s="44">
        <f t="shared" si="9"/>
        <v>255.93825000000001</v>
      </c>
      <c r="H118" s="44">
        <f>+INGENIERIA!P118</f>
        <v>0</v>
      </c>
      <c r="I118" s="44">
        <f t="shared" si="10"/>
        <v>3736.6984500000003</v>
      </c>
      <c r="J118" s="44">
        <f t="shared" si="11"/>
        <v>597.87175200000001</v>
      </c>
      <c r="K118" s="44">
        <f t="shared" si="12"/>
        <v>4334.5702020000008</v>
      </c>
      <c r="M118" s="63" t="s">
        <v>356</v>
      </c>
      <c r="N118" s="63" t="s">
        <v>397</v>
      </c>
    </row>
    <row r="119" spans="1:14" ht="15">
      <c r="A119" s="2" t="s">
        <v>244</v>
      </c>
      <c r="B119" s="1" t="s">
        <v>245</v>
      </c>
      <c r="C119" s="14">
        <v>6989.92</v>
      </c>
      <c r="E119" s="44">
        <f t="shared" si="7"/>
        <v>6989.92</v>
      </c>
      <c r="F119" s="44">
        <f t="shared" si="8"/>
        <v>139.79840000000002</v>
      </c>
      <c r="G119" s="44">
        <f t="shared" si="9"/>
        <v>524.24400000000003</v>
      </c>
      <c r="H119" s="44">
        <f>+INGENIERIA!P119</f>
        <v>0</v>
      </c>
      <c r="I119" s="44">
        <f t="shared" si="10"/>
        <v>7653.9623999999994</v>
      </c>
      <c r="J119" s="44">
        <f t="shared" si="11"/>
        <v>1224.6339839999998</v>
      </c>
      <c r="K119" s="44">
        <f t="shared" si="12"/>
        <v>8878.5963839999986</v>
      </c>
      <c r="M119" s="63" t="s">
        <v>356</v>
      </c>
      <c r="N119" s="63" t="s">
        <v>398</v>
      </c>
    </row>
    <row r="120" spans="1:14" s="7" customFormat="1">
      <c r="A120" s="17" t="s">
        <v>155</v>
      </c>
      <c r="C120" s="7" t="s">
        <v>156</v>
      </c>
      <c r="E120" s="7" t="s">
        <v>156</v>
      </c>
      <c r="F120" s="7" t="s">
        <v>156</v>
      </c>
      <c r="G120" s="7" t="s">
        <v>156</v>
      </c>
      <c r="H120" s="7" t="s">
        <v>156</v>
      </c>
      <c r="I120" s="7" t="s">
        <v>156</v>
      </c>
      <c r="J120" s="7" t="s">
        <v>156</v>
      </c>
      <c r="K120" s="7" t="s">
        <v>156</v>
      </c>
    </row>
    <row r="121" spans="1:14">
      <c r="C121" s="19">
        <v>149237.82</v>
      </c>
      <c r="E121" s="45">
        <f>SUM(E76:E119)</f>
        <v>149237.82000000004</v>
      </c>
      <c r="F121" s="45">
        <f t="shared" ref="F121:K121" si="13">SUM(F76:F119)</f>
        <v>2984.7564000000002</v>
      </c>
      <c r="G121" s="45">
        <f t="shared" si="13"/>
        <v>11192.836499999999</v>
      </c>
      <c r="H121" s="45">
        <f t="shared" si="13"/>
        <v>3273.11</v>
      </c>
      <c r="I121" s="45">
        <f t="shared" si="13"/>
        <v>166688.52289999992</v>
      </c>
      <c r="J121" s="45">
        <f t="shared" si="13"/>
        <v>26670.163664</v>
      </c>
      <c r="K121" s="45">
        <f t="shared" si="13"/>
        <v>193358.68656399997</v>
      </c>
    </row>
    <row r="123" spans="1:14" s="7" customFormat="1">
      <c r="A123" s="16"/>
      <c r="C123" s="7" t="s">
        <v>246</v>
      </c>
      <c r="E123" s="7" t="s">
        <v>246</v>
      </c>
      <c r="F123" s="7" t="s">
        <v>246</v>
      </c>
      <c r="G123" s="7" t="s">
        <v>246</v>
      </c>
      <c r="H123" s="7" t="s">
        <v>246</v>
      </c>
      <c r="I123" s="7" t="s">
        <v>246</v>
      </c>
      <c r="J123" s="7" t="s">
        <v>246</v>
      </c>
      <c r="K123" s="7" t="s">
        <v>246</v>
      </c>
    </row>
    <row r="124" spans="1:14" ht="13.5" thickBot="1">
      <c r="A124" s="17" t="s">
        <v>247</v>
      </c>
      <c r="B124" s="1" t="s">
        <v>248</v>
      </c>
      <c r="C124" s="19">
        <v>901824.54</v>
      </c>
      <c r="E124" s="46">
        <f>+E73+E121</f>
        <v>901824.53999999992</v>
      </c>
      <c r="F124" s="46">
        <f t="shared" ref="F124:K124" si="14">+F73+F121</f>
        <v>18036.4908</v>
      </c>
      <c r="G124" s="46">
        <f t="shared" si="14"/>
        <v>67636.84050000002</v>
      </c>
      <c r="H124" s="46">
        <f t="shared" si="14"/>
        <v>3273.11</v>
      </c>
      <c r="I124" s="46">
        <f t="shared" si="14"/>
        <v>990770.98129999987</v>
      </c>
      <c r="J124" s="46">
        <f t="shared" si="14"/>
        <v>158523.35700800008</v>
      </c>
      <c r="K124" s="46">
        <f t="shared" si="14"/>
        <v>1149294.338308</v>
      </c>
    </row>
    <row r="125" spans="1:14" ht="12" thickTop="1"/>
    <row r="126" spans="1:14">
      <c r="C126" s="1" t="s">
        <v>248</v>
      </c>
    </row>
    <row r="127" spans="1:14">
      <c r="A127" s="2" t="s">
        <v>248</v>
      </c>
      <c r="B127" s="1" t="s">
        <v>248</v>
      </c>
      <c r="C127" s="18"/>
    </row>
  </sheetData>
  <autoFilter ref="A11:N73"/>
  <mergeCells count="1">
    <mergeCell ref="E7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27"/>
  <sheetViews>
    <sheetView workbookViewId="0">
      <pane xSplit="2" ySplit="11" topLeftCell="N45" activePane="bottomRight" state="frozen"/>
      <selection pane="topRight" activeCell="C1" sqref="C1"/>
      <selection pane="bottomLeft" activeCell="A12" sqref="A12"/>
      <selection pane="bottomRight" activeCell="A51" sqref="A51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2.42578125" style="1" customWidth="1"/>
    <col min="4" max="4" width="12.140625" style="1" customWidth="1"/>
    <col min="5" max="5" width="12.7109375" style="1" customWidth="1"/>
    <col min="6" max="6" width="13.28515625" style="1" customWidth="1"/>
    <col min="7" max="7" width="13.7109375" style="1" customWidth="1"/>
    <col min="8" max="8" width="15" style="1" bestFit="1" customWidth="1"/>
    <col min="9" max="9" width="13.42578125" style="1" customWidth="1"/>
    <col min="10" max="10" width="11.42578125" style="1" customWidth="1"/>
    <col min="11" max="11" width="11.140625" style="1" customWidth="1"/>
    <col min="12" max="12" width="11.7109375" style="1" customWidth="1"/>
    <col min="13" max="13" width="11.42578125" style="1" customWidth="1"/>
    <col min="14" max="14" width="10.140625" style="1" customWidth="1"/>
    <col min="15" max="15" width="12" style="1" customWidth="1"/>
    <col min="16" max="16" width="12.85546875" style="1" customWidth="1"/>
    <col min="17" max="17" width="12.28515625" style="1" customWidth="1"/>
    <col min="18" max="18" width="10.7109375" style="1" customWidth="1"/>
    <col min="19" max="19" width="13.140625" style="1" customWidth="1"/>
    <col min="20" max="20" width="12.28515625" style="1" customWidth="1"/>
    <col min="21" max="21" width="10.85546875" style="1" customWidth="1"/>
    <col min="22" max="22" width="12.140625" style="1" customWidth="1"/>
    <col min="23" max="23" width="11" style="1" customWidth="1"/>
    <col min="24" max="24" width="11.28515625" style="1" customWidth="1"/>
    <col min="25" max="25" width="15" style="1" bestFit="1" customWidth="1"/>
    <col min="26" max="26" width="13.28515625" style="1" customWidth="1"/>
    <col min="27" max="16384" width="11.42578125" style="1"/>
  </cols>
  <sheetData>
    <row r="1" spans="1:26" ht="18" customHeight="1">
      <c r="A1" s="3" t="s">
        <v>0</v>
      </c>
      <c r="B1" s="50" t="s">
        <v>248</v>
      </c>
      <c r="C1" s="51"/>
      <c r="D1" s="51"/>
    </row>
    <row r="2" spans="1:26" ht="24.95" customHeight="1">
      <c r="A2" s="4" t="s">
        <v>1</v>
      </c>
      <c r="B2" s="21" t="s">
        <v>2</v>
      </c>
      <c r="C2" s="22"/>
      <c r="D2" s="22"/>
    </row>
    <row r="3" spans="1:26" ht="15.75">
      <c r="B3" s="23" t="s">
        <v>3</v>
      </c>
      <c r="C3" s="24"/>
      <c r="D3" s="24"/>
      <c r="E3" s="7"/>
    </row>
    <row r="4" spans="1:26" ht="15">
      <c r="B4" s="25" t="s">
        <v>4</v>
      </c>
      <c r="C4" s="24"/>
      <c r="D4" s="24"/>
      <c r="E4" s="7"/>
    </row>
    <row r="5" spans="1:26">
      <c r="B5" s="6" t="s">
        <v>5</v>
      </c>
    </row>
    <row r="6" spans="1:26">
      <c r="B6" s="6" t="s">
        <v>6</v>
      </c>
    </row>
    <row r="8" spans="1:26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9" t="s">
        <v>29</v>
      </c>
      <c r="X8" s="9" t="s">
        <v>30</v>
      </c>
      <c r="Y8" s="10" t="s">
        <v>31</v>
      </c>
      <c r="Z8" s="11" t="s">
        <v>32</v>
      </c>
    </row>
    <row r="9" spans="1:26" ht="12" thickTop="1">
      <c r="A9" s="13" t="s">
        <v>33</v>
      </c>
    </row>
    <row r="11" spans="1:26">
      <c r="A11" s="12" t="s">
        <v>34</v>
      </c>
    </row>
    <row r="12" spans="1:26">
      <c r="A12" s="2" t="s">
        <v>35</v>
      </c>
      <c r="B12" s="1" t="s">
        <v>36</v>
      </c>
      <c r="C12" s="14">
        <v>880.02</v>
      </c>
      <c r="D12" s="14">
        <v>146.66999999999999</v>
      </c>
      <c r="E12" s="14">
        <v>1769.41</v>
      </c>
      <c r="F12" s="14">
        <v>0</v>
      </c>
      <c r="G12" s="14">
        <v>0</v>
      </c>
      <c r="H12" s="14">
        <v>2796.1</v>
      </c>
      <c r="I12" s="14">
        <v>0</v>
      </c>
      <c r="J12" s="14">
        <v>0</v>
      </c>
      <c r="K12" s="14">
        <v>0</v>
      </c>
      <c r="L12" s="14">
        <v>341.86</v>
      </c>
      <c r="M12" s="14">
        <v>192.07</v>
      </c>
      <c r="N12" s="14">
        <v>0</v>
      </c>
      <c r="O12" s="14">
        <v>0</v>
      </c>
      <c r="P12" s="14">
        <v>0</v>
      </c>
      <c r="Q12" s="14">
        <v>0</v>
      </c>
      <c r="R12" s="15">
        <v>-0.03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533.9</v>
      </c>
      <c r="Z12" s="14">
        <v>2262.1999999999998</v>
      </c>
    </row>
    <row r="13" spans="1:26">
      <c r="A13" s="2" t="s">
        <v>37</v>
      </c>
      <c r="B13" s="1" t="s">
        <v>38</v>
      </c>
      <c r="C13" s="14">
        <v>999.66</v>
      </c>
      <c r="D13" s="14">
        <v>166.61</v>
      </c>
      <c r="E13" s="14">
        <v>1962.48</v>
      </c>
      <c r="F13" s="14">
        <v>0</v>
      </c>
      <c r="G13" s="14">
        <v>0</v>
      </c>
      <c r="H13" s="14">
        <v>3128.75</v>
      </c>
      <c r="I13" s="14">
        <v>0</v>
      </c>
      <c r="J13" s="14">
        <v>0</v>
      </c>
      <c r="K13" s="14">
        <v>0</v>
      </c>
      <c r="L13" s="14">
        <v>412.91</v>
      </c>
      <c r="M13" s="14">
        <v>71.930000000000007</v>
      </c>
      <c r="N13" s="14">
        <v>0</v>
      </c>
      <c r="O13" s="14">
        <v>0</v>
      </c>
      <c r="P13" s="14">
        <v>0</v>
      </c>
      <c r="Q13" s="14">
        <v>0</v>
      </c>
      <c r="R13" s="15">
        <v>-0.09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484.75</v>
      </c>
      <c r="Z13" s="14">
        <v>2644</v>
      </c>
    </row>
    <row r="14" spans="1:26">
      <c r="A14" s="2" t="s">
        <v>39</v>
      </c>
      <c r="B14" s="1" t="s">
        <v>40</v>
      </c>
      <c r="C14" s="14">
        <v>4000.02</v>
      </c>
      <c r="D14" s="14">
        <v>666.67</v>
      </c>
      <c r="E14" s="14">
        <v>112451.99</v>
      </c>
      <c r="F14" s="14">
        <v>0</v>
      </c>
      <c r="G14" s="14">
        <v>0</v>
      </c>
      <c r="H14" s="14">
        <v>117118.68</v>
      </c>
      <c r="I14" s="14">
        <v>0</v>
      </c>
      <c r="J14" s="14">
        <v>0</v>
      </c>
      <c r="K14" s="14">
        <v>0</v>
      </c>
      <c r="L14" s="14">
        <v>38897.120000000003</v>
      </c>
      <c r="M14" s="14">
        <v>360.26</v>
      </c>
      <c r="N14" s="14">
        <v>0</v>
      </c>
      <c r="O14" s="14">
        <v>0</v>
      </c>
      <c r="P14" s="14">
        <v>0</v>
      </c>
      <c r="Q14" s="14">
        <v>0</v>
      </c>
      <c r="R14" s="14">
        <v>0.1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327</v>
      </c>
      <c r="Y14" s="14">
        <v>39584.480000000003</v>
      </c>
      <c r="Z14" s="14">
        <v>77534.2</v>
      </c>
    </row>
    <row r="15" spans="1:26">
      <c r="A15" s="2" t="s">
        <v>41</v>
      </c>
      <c r="B15" s="1" t="s">
        <v>42</v>
      </c>
      <c r="C15" s="14">
        <v>999.66</v>
      </c>
      <c r="D15" s="14">
        <v>166.61</v>
      </c>
      <c r="E15" s="14">
        <v>979.27</v>
      </c>
      <c r="F15" s="14">
        <v>0</v>
      </c>
      <c r="G15" s="14">
        <v>0</v>
      </c>
      <c r="H15" s="14">
        <v>2145.54</v>
      </c>
      <c r="I15" s="14">
        <v>0</v>
      </c>
      <c r="J15" s="14">
        <v>0</v>
      </c>
      <c r="K15" s="14">
        <v>0</v>
      </c>
      <c r="L15" s="14">
        <v>210.67</v>
      </c>
      <c r="M15" s="14">
        <v>55.96</v>
      </c>
      <c r="N15" s="14">
        <v>0</v>
      </c>
      <c r="O15" s="14">
        <v>0</v>
      </c>
      <c r="P15" s="14">
        <v>0</v>
      </c>
      <c r="Q15" s="14">
        <v>0</v>
      </c>
      <c r="R15" s="14">
        <v>0.11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266.74</v>
      </c>
      <c r="Z15" s="14">
        <v>1878.8</v>
      </c>
    </row>
    <row r="16" spans="1:26">
      <c r="A16" s="2" t="s">
        <v>43</v>
      </c>
      <c r="B16" s="1" t="s">
        <v>44</v>
      </c>
      <c r="C16" s="14">
        <v>880.02</v>
      </c>
      <c r="D16" s="14">
        <v>146.66999999999999</v>
      </c>
      <c r="E16" s="14">
        <v>12188.98</v>
      </c>
      <c r="F16" s="14">
        <v>0</v>
      </c>
      <c r="G16" s="14">
        <v>0</v>
      </c>
      <c r="H16" s="14">
        <v>13215.67</v>
      </c>
      <c r="I16" s="14">
        <v>192</v>
      </c>
      <c r="J16" s="14">
        <v>0</v>
      </c>
      <c r="K16" s="14">
        <v>0</v>
      </c>
      <c r="L16" s="14">
        <v>3117.54</v>
      </c>
      <c r="M16" s="14">
        <v>25.48</v>
      </c>
      <c r="N16" s="14">
        <v>0</v>
      </c>
      <c r="O16" s="14">
        <v>0</v>
      </c>
      <c r="P16" s="14">
        <v>0</v>
      </c>
      <c r="Q16" s="14">
        <v>0</v>
      </c>
      <c r="R16" s="14">
        <v>0.05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3335.07</v>
      </c>
      <c r="Z16" s="14">
        <v>9880.6</v>
      </c>
    </row>
    <row r="17" spans="1:26">
      <c r="A17" s="2" t="s">
        <v>45</v>
      </c>
      <c r="B17" s="1" t="s">
        <v>46</v>
      </c>
      <c r="C17" s="14">
        <v>1400.04</v>
      </c>
      <c r="D17" s="14">
        <v>233.34</v>
      </c>
      <c r="E17" s="14">
        <v>5478.7</v>
      </c>
      <c r="F17" s="14">
        <v>0</v>
      </c>
      <c r="G17" s="14">
        <v>0</v>
      </c>
      <c r="H17" s="14">
        <v>7112.08</v>
      </c>
      <c r="I17" s="14">
        <v>0</v>
      </c>
      <c r="J17" s="14">
        <v>1817</v>
      </c>
      <c r="K17" s="14">
        <v>0</v>
      </c>
      <c r="L17" s="14">
        <v>1314.07</v>
      </c>
      <c r="M17" s="14">
        <v>133.79</v>
      </c>
      <c r="N17" s="14">
        <v>0</v>
      </c>
      <c r="O17" s="14">
        <v>0</v>
      </c>
      <c r="P17" s="14">
        <v>0</v>
      </c>
      <c r="Q17" s="14">
        <v>0</v>
      </c>
      <c r="R17" s="14">
        <v>0.02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3264.88</v>
      </c>
      <c r="Z17" s="14">
        <v>3847.2</v>
      </c>
    </row>
    <row r="18" spans="1:26">
      <c r="A18" s="2" t="s">
        <v>47</v>
      </c>
      <c r="B18" s="1" t="s">
        <v>48</v>
      </c>
      <c r="C18" s="14">
        <v>4000.02</v>
      </c>
      <c r="D18" s="14">
        <v>666.67</v>
      </c>
      <c r="E18" s="14">
        <v>93227.35</v>
      </c>
      <c r="F18" s="14">
        <v>0</v>
      </c>
      <c r="G18" s="14">
        <v>0</v>
      </c>
      <c r="H18" s="14">
        <v>97894.04</v>
      </c>
      <c r="I18" s="14">
        <v>0</v>
      </c>
      <c r="J18" s="14">
        <v>0</v>
      </c>
      <c r="K18" s="14">
        <v>0</v>
      </c>
      <c r="L18" s="14">
        <v>32168.49</v>
      </c>
      <c r="M18" s="14">
        <v>360.26</v>
      </c>
      <c r="N18" s="14">
        <v>0</v>
      </c>
      <c r="O18" s="14">
        <v>0</v>
      </c>
      <c r="P18" s="14">
        <v>0</v>
      </c>
      <c r="Q18" s="14">
        <v>0</v>
      </c>
      <c r="R18" s="14">
        <v>0.1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413.79</v>
      </c>
      <c r="Y18" s="14">
        <v>32942.639999999999</v>
      </c>
      <c r="Z18" s="14">
        <v>64951.4</v>
      </c>
    </row>
    <row r="19" spans="1:26">
      <c r="A19" s="2" t="s">
        <v>49</v>
      </c>
      <c r="B19" s="1" t="s">
        <v>50</v>
      </c>
      <c r="C19" s="14">
        <v>880.02</v>
      </c>
      <c r="D19" s="14">
        <v>146.66999999999999</v>
      </c>
      <c r="E19" s="14">
        <v>3184.17</v>
      </c>
      <c r="F19" s="14">
        <v>0</v>
      </c>
      <c r="G19" s="14">
        <v>0</v>
      </c>
      <c r="H19" s="14">
        <v>4210.8599999999997</v>
      </c>
      <c r="I19" s="14">
        <v>0</v>
      </c>
      <c r="J19" s="14">
        <v>345.36</v>
      </c>
      <c r="K19" s="14">
        <v>0</v>
      </c>
      <c r="L19" s="14">
        <v>644.04999999999995</v>
      </c>
      <c r="M19" s="14">
        <v>166.82</v>
      </c>
      <c r="N19" s="14">
        <v>0</v>
      </c>
      <c r="O19" s="14">
        <v>0</v>
      </c>
      <c r="P19" s="14">
        <v>0</v>
      </c>
      <c r="Q19" s="14">
        <v>0</v>
      </c>
      <c r="R19" s="15">
        <v>-0.02</v>
      </c>
      <c r="S19" s="14">
        <v>54.05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1210.26</v>
      </c>
      <c r="Z19" s="14">
        <v>3000.6</v>
      </c>
    </row>
    <row r="20" spans="1:26">
      <c r="A20" s="2" t="s">
        <v>51</v>
      </c>
      <c r="B20" s="1" t="s">
        <v>52</v>
      </c>
      <c r="C20" s="14">
        <v>880.02</v>
      </c>
      <c r="D20" s="14">
        <v>146.66999999999999</v>
      </c>
      <c r="E20" s="14">
        <v>3211.2</v>
      </c>
      <c r="F20" s="14">
        <v>0</v>
      </c>
      <c r="G20" s="14">
        <v>0</v>
      </c>
      <c r="H20" s="14">
        <v>4237.8900000000003</v>
      </c>
      <c r="I20" s="14">
        <v>0</v>
      </c>
      <c r="J20" s="14">
        <v>437.38</v>
      </c>
      <c r="K20" s="14">
        <v>0</v>
      </c>
      <c r="L20" s="14">
        <v>649.82000000000005</v>
      </c>
      <c r="M20" s="14">
        <v>162.94999999999999</v>
      </c>
      <c r="N20" s="14">
        <v>0</v>
      </c>
      <c r="O20" s="14">
        <v>0</v>
      </c>
      <c r="P20" s="14">
        <v>0</v>
      </c>
      <c r="Q20" s="14">
        <v>0</v>
      </c>
      <c r="R20" s="14">
        <v>0.06</v>
      </c>
      <c r="S20" s="14">
        <v>66.88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1317.09</v>
      </c>
      <c r="Z20" s="14">
        <v>2920.8</v>
      </c>
    </row>
    <row r="21" spans="1:26">
      <c r="A21" s="2" t="s">
        <v>53</v>
      </c>
      <c r="B21" s="1" t="s">
        <v>54</v>
      </c>
      <c r="C21" s="14">
        <v>4000.02</v>
      </c>
      <c r="D21" s="14">
        <v>666.67</v>
      </c>
      <c r="E21" s="14">
        <v>84754.51</v>
      </c>
      <c r="F21" s="14">
        <v>0</v>
      </c>
      <c r="G21" s="14">
        <v>0</v>
      </c>
      <c r="H21" s="14">
        <v>89421.2</v>
      </c>
      <c r="I21" s="14">
        <v>0</v>
      </c>
      <c r="J21" s="14">
        <v>0</v>
      </c>
      <c r="K21" s="14">
        <v>0</v>
      </c>
      <c r="L21" s="14">
        <v>29203</v>
      </c>
      <c r="M21" s="14">
        <v>360.26</v>
      </c>
      <c r="N21" s="14">
        <v>0</v>
      </c>
      <c r="O21" s="14">
        <v>0</v>
      </c>
      <c r="P21" s="14">
        <v>0</v>
      </c>
      <c r="Q21" s="14">
        <v>0</v>
      </c>
      <c r="R21" s="15">
        <v>-0.05</v>
      </c>
      <c r="S21" s="14">
        <v>0</v>
      </c>
      <c r="T21" s="14">
        <v>0</v>
      </c>
      <c r="U21" s="14">
        <v>0</v>
      </c>
      <c r="V21" s="14">
        <v>0</v>
      </c>
      <c r="W21" s="14">
        <v>1000</v>
      </c>
      <c r="X21" s="14">
        <v>413.79</v>
      </c>
      <c r="Y21" s="14">
        <v>30977</v>
      </c>
      <c r="Z21" s="14">
        <v>58444.2</v>
      </c>
    </row>
    <row r="22" spans="1:26">
      <c r="A22" s="2" t="s">
        <v>55</v>
      </c>
      <c r="B22" s="1" t="s">
        <v>56</v>
      </c>
      <c r="C22" s="14">
        <v>880.02</v>
      </c>
      <c r="D22" s="14">
        <v>146.66999999999999</v>
      </c>
      <c r="E22" s="14">
        <v>3644.37</v>
      </c>
      <c r="F22" s="14">
        <v>0</v>
      </c>
      <c r="G22" s="14">
        <v>0</v>
      </c>
      <c r="H22" s="14">
        <v>4671.0600000000004</v>
      </c>
      <c r="I22" s="14">
        <v>43.66</v>
      </c>
      <c r="J22" s="14">
        <v>0</v>
      </c>
      <c r="K22" s="14">
        <v>0</v>
      </c>
      <c r="L22" s="14">
        <v>742.35</v>
      </c>
      <c r="M22" s="14">
        <v>25.48</v>
      </c>
      <c r="N22" s="14">
        <v>0</v>
      </c>
      <c r="O22" s="14">
        <v>0</v>
      </c>
      <c r="P22" s="14">
        <v>0</v>
      </c>
      <c r="Q22" s="14">
        <v>0</v>
      </c>
      <c r="R22" s="15">
        <v>-0.03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811.46</v>
      </c>
      <c r="Z22" s="14">
        <v>3859.6</v>
      </c>
    </row>
    <row r="23" spans="1:26">
      <c r="A23" s="2" t="s">
        <v>57</v>
      </c>
      <c r="B23" s="1" t="s">
        <v>58</v>
      </c>
      <c r="C23" s="14">
        <v>880.02</v>
      </c>
      <c r="D23" s="14">
        <v>146.66999999999999</v>
      </c>
      <c r="E23" s="14">
        <v>12676.54</v>
      </c>
      <c r="F23" s="14">
        <v>0</v>
      </c>
      <c r="G23" s="14">
        <v>0</v>
      </c>
      <c r="H23" s="14">
        <v>13703.23</v>
      </c>
      <c r="I23" s="14">
        <v>773.14</v>
      </c>
      <c r="J23" s="14">
        <v>0</v>
      </c>
      <c r="K23" s="14">
        <v>0</v>
      </c>
      <c r="L23" s="14">
        <v>3263.81</v>
      </c>
      <c r="M23" s="14">
        <v>123.66</v>
      </c>
      <c r="N23" s="14">
        <v>0</v>
      </c>
      <c r="O23" s="14">
        <v>0</v>
      </c>
      <c r="P23" s="14">
        <v>0</v>
      </c>
      <c r="Q23" s="14">
        <v>0</v>
      </c>
      <c r="R23" s="15">
        <v>-0.03</v>
      </c>
      <c r="S23" s="14">
        <v>54.05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4214.63</v>
      </c>
      <c r="Z23" s="14">
        <v>9488.6</v>
      </c>
    </row>
    <row r="24" spans="1:26">
      <c r="A24" s="2" t="s">
        <v>59</v>
      </c>
      <c r="B24" s="1" t="s">
        <v>60</v>
      </c>
      <c r="C24" s="14">
        <v>880.02</v>
      </c>
      <c r="D24" s="14">
        <v>146.66999999999999</v>
      </c>
      <c r="E24" s="14">
        <v>6238.18</v>
      </c>
      <c r="F24" s="14">
        <v>0</v>
      </c>
      <c r="G24" s="14">
        <v>0</v>
      </c>
      <c r="H24" s="14">
        <v>7264.87</v>
      </c>
      <c r="I24" s="14">
        <v>0</v>
      </c>
      <c r="J24" s="14">
        <v>0</v>
      </c>
      <c r="K24" s="14">
        <v>0</v>
      </c>
      <c r="L24" s="14">
        <v>1350</v>
      </c>
      <c r="M24" s="14">
        <v>92.01</v>
      </c>
      <c r="N24" s="14">
        <v>0</v>
      </c>
      <c r="O24" s="14">
        <v>0</v>
      </c>
      <c r="P24" s="14">
        <v>0</v>
      </c>
      <c r="Q24" s="14">
        <v>0</v>
      </c>
      <c r="R24" s="14">
        <v>0.01</v>
      </c>
      <c r="S24" s="14">
        <v>47.05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1489.07</v>
      </c>
      <c r="Z24" s="14">
        <v>5775.8</v>
      </c>
    </row>
    <row r="25" spans="1:26">
      <c r="A25" s="2" t="s">
        <v>61</v>
      </c>
      <c r="B25" s="1" t="s">
        <v>62</v>
      </c>
      <c r="C25" s="14">
        <v>1300.02</v>
      </c>
      <c r="D25" s="14">
        <v>216.67</v>
      </c>
      <c r="E25" s="14">
        <v>800</v>
      </c>
      <c r="F25" s="14">
        <v>0</v>
      </c>
      <c r="G25" s="14">
        <v>0</v>
      </c>
      <c r="H25" s="14">
        <v>2316.69</v>
      </c>
      <c r="I25" s="14">
        <v>0</v>
      </c>
      <c r="J25" s="14">
        <v>0</v>
      </c>
      <c r="K25" s="14">
        <v>0</v>
      </c>
      <c r="L25" s="14">
        <v>241.34</v>
      </c>
      <c r="M25" s="14">
        <v>44.54</v>
      </c>
      <c r="N25" s="14">
        <v>0</v>
      </c>
      <c r="O25" s="14">
        <v>0</v>
      </c>
      <c r="P25" s="14">
        <v>0</v>
      </c>
      <c r="Q25" s="14">
        <v>0</v>
      </c>
      <c r="R25" s="14">
        <v>7.0000000000000007E-2</v>
      </c>
      <c r="S25" s="14">
        <v>0</v>
      </c>
      <c r="T25" s="14">
        <v>617.34</v>
      </c>
      <c r="U25" s="14">
        <v>0</v>
      </c>
      <c r="V25" s="14">
        <v>0</v>
      </c>
      <c r="W25" s="14">
        <v>300</v>
      </c>
      <c r="X25" s="14">
        <v>0</v>
      </c>
      <c r="Y25" s="14">
        <v>1203.29</v>
      </c>
      <c r="Z25" s="14">
        <v>1113.4000000000001</v>
      </c>
    </row>
    <row r="26" spans="1:26">
      <c r="A26" s="2" t="s">
        <v>63</v>
      </c>
      <c r="B26" s="1" t="s">
        <v>64</v>
      </c>
      <c r="C26" s="14">
        <v>1300.02</v>
      </c>
      <c r="D26" s="14">
        <v>216.67</v>
      </c>
      <c r="E26" s="14">
        <v>800</v>
      </c>
      <c r="F26" s="14">
        <v>0</v>
      </c>
      <c r="G26" s="14">
        <v>0</v>
      </c>
      <c r="H26" s="14">
        <v>2316.69</v>
      </c>
      <c r="I26" s="14">
        <v>0</v>
      </c>
      <c r="J26" s="14">
        <v>0</v>
      </c>
      <c r="K26" s="14">
        <v>0</v>
      </c>
      <c r="L26" s="14">
        <v>241.34</v>
      </c>
      <c r="M26" s="14">
        <v>40.22</v>
      </c>
      <c r="N26" s="14">
        <v>0</v>
      </c>
      <c r="O26" s="14">
        <v>0</v>
      </c>
      <c r="P26" s="14">
        <v>0</v>
      </c>
      <c r="Q26" s="14">
        <v>0</v>
      </c>
      <c r="R26" s="15">
        <v>-7.0000000000000007E-2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281.49</v>
      </c>
      <c r="Z26" s="14">
        <v>2035.2</v>
      </c>
    </row>
    <row r="27" spans="1:26">
      <c r="A27" s="2" t="s">
        <v>65</v>
      </c>
      <c r="B27" s="1" t="s">
        <v>66</v>
      </c>
      <c r="C27" s="14">
        <v>799.98</v>
      </c>
      <c r="D27" s="14">
        <v>133.33000000000001</v>
      </c>
      <c r="E27" s="14">
        <v>1800</v>
      </c>
      <c r="F27" s="14">
        <v>0</v>
      </c>
      <c r="G27" s="14">
        <v>0</v>
      </c>
      <c r="H27" s="14">
        <v>2733.31</v>
      </c>
      <c r="I27" s="14">
        <v>0</v>
      </c>
      <c r="J27" s="14">
        <v>0</v>
      </c>
      <c r="K27" s="14">
        <v>0</v>
      </c>
      <c r="L27" s="14">
        <v>328.45</v>
      </c>
      <c r="M27" s="14">
        <v>49.6</v>
      </c>
      <c r="N27" s="14">
        <v>0</v>
      </c>
      <c r="O27" s="14">
        <v>0</v>
      </c>
      <c r="P27" s="14">
        <v>0</v>
      </c>
      <c r="Q27" s="14">
        <v>0</v>
      </c>
      <c r="R27" s="14">
        <v>0.06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378.11</v>
      </c>
      <c r="Z27" s="14">
        <v>2355.1999999999998</v>
      </c>
    </row>
    <row r="28" spans="1:26">
      <c r="A28" s="2" t="s">
        <v>67</v>
      </c>
      <c r="B28" s="1" t="s">
        <v>68</v>
      </c>
      <c r="C28" s="14">
        <v>999.66</v>
      </c>
      <c r="D28" s="14">
        <v>166.61</v>
      </c>
      <c r="E28" s="14">
        <v>2093.33</v>
      </c>
      <c r="F28" s="14">
        <v>0</v>
      </c>
      <c r="G28" s="14">
        <v>0</v>
      </c>
      <c r="H28" s="14">
        <v>3259.6</v>
      </c>
      <c r="I28" s="14">
        <v>660.45</v>
      </c>
      <c r="J28" s="14">
        <v>0</v>
      </c>
      <c r="K28" s="14">
        <v>0</v>
      </c>
      <c r="L28" s="14">
        <v>440.86</v>
      </c>
      <c r="M28" s="14">
        <v>52.77</v>
      </c>
      <c r="N28" s="14">
        <v>0</v>
      </c>
      <c r="O28" s="14">
        <v>0</v>
      </c>
      <c r="P28" s="14">
        <v>0</v>
      </c>
      <c r="Q28" s="14">
        <v>0</v>
      </c>
      <c r="R28" s="15">
        <v>-0.08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1154</v>
      </c>
      <c r="Z28" s="14">
        <v>2105.6</v>
      </c>
    </row>
    <row r="29" spans="1:26">
      <c r="A29" s="2" t="s">
        <v>69</v>
      </c>
      <c r="B29" s="1" t="s">
        <v>70</v>
      </c>
      <c r="C29" s="14">
        <v>999.66</v>
      </c>
      <c r="D29" s="14">
        <v>166.61</v>
      </c>
      <c r="E29" s="14">
        <v>1393.64</v>
      </c>
      <c r="F29" s="14">
        <v>0</v>
      </c>
      <c r="G29" s="14">
        <v>0</v>
      </c>
      <c r="H29" s="14">
        <v>2559.91</v>
      </c>
      <c r="I29" s="14">
        <v>0</v>
      </c>
      <c r="J29" s="14">
        <v>0</v>
      </c>
      <c r="K29" s="14">
        <v>0</v>
      </c>
      <c r="L29" s="14">
        <v>291.41000000000003</v>
      </c>
      <c r="M29" s="14">
        <v>62.91</v>
      </c>
      <c r="N29" s="14">
        <v>0</v>
      </c>
      <c r="O29" s="14">
        <v>0</v>
      </c>
      <c r="P29" s="14">
        <v>0</v>
      </c>
      <c r="Q29" s="14">
        <v>0</v>
      </c>
      <c r="R29" s="15">
        <v>-0.01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354.31</v>
      </c>
      <c r="Z29" s="14">
        <v>2205.6</v>
      </c>
    </row>
    <row r="30" spans="1:26">
      <c r="A30" s="2" t="s">
        <v>71</v>
      </c>
      <c r="B30" s="1" t="s">
        <v>72</v>
      </c>
      <c r="C30" s="14">
        <v>4000.02</v>
      </c>
      <c r="D30" s="14">
        <v>666.67</v>
      </c>
      <c r="E30" s="14">
        <v>47420.639999999999</v>
      </c>
      <c r="F30" s="14">
        <v>0</v>
      </c>
      <c r="G30" s="14">
        <v>0</v>
      </c>
      <c r="H30" s="14">
        <v>52087.33</v>
      </c>
      <c r="I30" s="14">
        <v>0</v>
      </c>
      <c r="J30" s="14">
        <v>0</v>
      </c>
      <c r="K30" s="14">
        <v>0</v>
      </c>
      <c r="L30" s="14">
        <v>16190.93</v>
      </c>
      <c r="M30" s="14">
        <v>351.32</v>
      </c>
      <c r="N30" s="14">
        <v>0</v>
      </c>
      <c r="O30" s="14">
        <v>0</v>
      </c>
      <c r="P30" s="14">
        <v>0</v>
      </c>
      <c r="Q30" s="14">
        <v>0</v>
      </c>
      <c r="R30" s="15">
        <v>-0.11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413.79</v>
      </c>
      <c r="Y30" s="14">
        <v>16955.93</v>
      </c>
      <c r="Z30" s="14">
        <v>35131.4</v>
      </c>
    </row>
    <row r="31" spans="1:26">
      <c r="A31" s="2" t="s">
        <v>73</v>
      </c>
      <c r="B31" s="1" t="s">
        <v>74</v>
      </c>
      <c r="C31" s="14">
        <v>880.02</v>
      </c>
      <c r="D31" s="14">
        <v>146.66999999999999</v>
      </c>
      <c r="E31" s="14">
        <v>2029.63</v>
      </c>
      <c r="F31" s="14">
        <v>0</v>
      </c>
      <c r="G31" s="14">
        <v>0</v>
      </c>
      <c r="H31" s="14">
        <v>3056.32</v>
      </c>
      <c r="I31" s="14">
        <v>250</v>
      </c>
      <c r="J31" s="14">
        <v>0</v>
      </c>
      <c r="K31" s="14">
        <v>0</v>
      </c>
      <c r="L31" s="14">
        <v>397.44</v>
      </c>
      <c r="M31" s="14">
        <v>25.48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672.92</v>
      </c>
      <c r="Z31" s="14">
        <v>2383.4</v>
      </c>
    </row>
    <row r="32" spans="1:26">
      <c r="A32" s="2" t="s">
        <v>75</v>
      </c>
      <c r="B32" s="1" t="s">
        <v>76</v>
      </c>
      <c r="C32" s="14">
        <v>880.02</v>
      </c>
      <c r="D32" s="14">
        <v>146.66999999999999</v>
      </c>
      <c r="E32" s="14">
        <v>5117.9799999999996</v>
      </c>
      <c r="F32" s="14">
        <v>0</v>
      </c>
      <c r="G32" s="14">
        <v>0</v>
      </c>
      <c r="H32" s="14">
        <v>6144.67</v>
      </c>
      <c r="I32" s="14">
        <v>0</v>
      </c>
      <c r="J32" s="14">
        <v>0</v>
      </c>
      <c r="K32" s="14">
        <v>0</v>
      </c>
      <c r="L32" s="14">
        <v>1086.53</v>
      </c>
      <c r="M32" s="14">
        <v>101.11</v>
      </c>
      <c r="N32" s="14">
        <v>0</v>
      </c>
      <c r="O32" s="14">
        <v>0</v>
      </c>
      <c r="P32" s="14">
        <v>0</v>
      </c>
      <c r="Q32" s="14">
        <v>0</v>
      </c>
      <c r="R32" s="15">
        <v>-0.02</v>
      </c>
      <c r="S32" s="14">
        <v>33.049999999999997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1220.67</v>
      </c>
      <c r="Z32" s="14">
        <v>4924</v>
      </c>
    </row>
    <row r="33" spans="1:26">
      <c r="A33" s="2" t="s">
        <v>77</v>
      </c>
      <c r="B33" s="1" t="s">
        <v>78</v>
      </c>
      <c r="C33" s="14">
        <v>880.02</v>
      </c>
      <c r="D33" s="14">
        <v>146.66999999999999</v>
      </c>
      <c r="E33" s="14">
        <v>12817.91</v>
      </c>
      <c r="F33" s="14">
        <v>0</v>
      </c>
      <c r="G33" s="14">
        <v>0</v>
      </c>
      <c r="H33" s="14">
        <v>13844.6</v>
      </c>
      <c r="I33" s="14">
        <v>0</v>
      </c>
      <c r="J33" s="14">
        <v>0</v>
      </c>
      <c r="K33" s="14">
        <v>0</v>
      </c>
      <c r="L33" s="14">
        <v>3306.22</v>
      </c>
      <c r="M33" s="14">
        <v>25.48</v>
      </c>
      <c r="N33" s="14">
        <v>0</v>
      </c>
      <c r="O33" s="14">
        <v>0</v>
      </c>
      <c r="P33" s="14">
        <v>0</v>
      </c>
      <c r="Q33" s="14">
        <v>0</v>
      </c>
      <c r="R33" s="15">
        <v>-0.15</v>
      </c>
      <c r="S33" s="14">
        <v>33.049999999999997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3364.6</v>
      </c>
      <c r="Z33" s="14">
        <v>10480</v>
      </c>
    </row>
    <row r="34" spans="1:26">
      <c r="A34" s="2" t="s">
        <v>79</v>
      </c>
      <c r="B34" s="1" t="s">
        <v>80</v>
      </c>
      <c r="C34" s="14">
        <v>880.02</v>
      </c>
      <c r="D34" s="14">
        <v>146.66999999999999</v>
      </c>
      <c r="E34" s="14">
        <v>4889.67</v>
      </c>
      <c r="F34" s="14">
        <v>0</v>
      </c>
      <c r="G34" s="14">
        <v>0</v>
      </c>
      <c r="H34" s="14">
        <v>5916.36</v>
      </c>
      <c r="I34" s="14">
        <v>0</v>
      </c>
      <c r="J34" s="14">
        <v>0</v>
      </c>
      <c r="K34" s="14">
        <v>0</v>
      </c>
      <c r="L34" s="14">
        <v>1032.83</v>
      </c>
      <c r="M34" s="14">
        <v>73.31</v>
      </c>
      <c r="N34" s="14">
        <v>0</v>
      </c>
      <c r="O34" s="14">
        <v>0</v>
      </c>
      <c r="P34" s="14">
        <v>0</v>
      </c>
      <c r="Q34" s="14">
        <v>0</v>
      </c>
      <c r="R34" s="14">
        <v>0.02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1106.1600000000001</v>
      </c>
      <c r="Z34" s="14">
        <v>4810.2</v>
      </c>
    </row>
    <row r="35" spans="1:26">
      <c r="A35" s="2" t="s">
        <v>81</v>
      </c>
      <c r="B35" s="1" t="s">
        <v>82</v>
      </c>
      <c r="C35" s="14">
        <v>1800</v>
      </c>
      <c r="D35" s="14">
        <v>300</v>
      </c>
      <c r="E35" s="14">
        <v>0</v>
      </c>
      <c r="F35" s="14">
        <v>0</v>
      </c>
      <c r="G35" s="14">
        <v>0</v>
      </c>
      <c r="H35" s="14">
        <v>2100</v>
      </c>
      <c r="I35" s="14">
        <v>0</v>
      </c>
      <c r="J35" s="14">
        <v>0</v>
      </c>
      <c r="K35" s="14">
        <v>0</v>
      </c>
      <c r="L35" s="14">
        <v>202.51</v>
      </c>
      <c r="M35" s="14">
        <v>58.06</v>
      </c>
      <c r="N35" s="14">
        <v>0</v>
      </c>
      <c r="O35" s="14">
        <v>0</v>
      </c>
      <c r="P35" s="14">
        <v>0</v>
      </c>
      <c r="Q35" s="14">
        <v>0</v>
      </c>
      <c r="R35" s="14">
        <v>0.03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260.60000000000002</v>
      </c>
      <c r="Z35" s="14">
        <v>1839.4</v>
      </c>
    </row>
    <row r="36" spans="1:26">
      <c r="A36" s="2" t="s">
        <v>83</v>
      </c>
      <c r="B36" s="1" t="s">
        <v>84</v>
      </c>
      <c r="C36" s="14">
        <v>880.02</v>
      </c>
      <c r="D36" s="14">
        <v>146.66999999999999</v>
      </c>
      <c r="E36" s="14">
        <v>0</v>
      </c>
      <c r="F36" s="14">
        <v>0</v>
      </c>
      <c r="G36" s="14">
        <v>0</v>
      </c>
      <c r="H36" s="14">
        <v>1026.69</v>
      </c>
      <c r="I36" s="14">
        <v>0</v>
      </c>
      <c r="J36" s="14">
        <v>0</v>
      </c>
      <c r="K36" s="15">
        <v>-18.41</v>
      </c>
      <c r="L36" s="14">
        <v>0</v>
      </c>
      <c r="M36" s="14">
        <v>128.83000000000001</v>
      </c>
      <c r="N36" s="14">
        <v>0</v>
      </c>
      <c r="O36" s="14">
        <v>0</v>
      </c>
      <c r="P36" s="14">
        <v>0</v>
      </c>
      <c r="Q36" s="14">
        <v>0</v>
      </c>
      <c r="R36" s="14">
        <v>0.02</v>
      </c>
      <c r="S36" s="14">
        <v>33.049999999999997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143.49</v>
      </c>
      <c r="Z36" s="14">
        <v>883.2</v>
      </c>
    </row>
    <row r="37" spans="1:26">
      <c r="A37" s="2" t="s">
        <v>85</v>
      </c>
      <c r="B37" s="1" t="s">
        <v>86</v>
      </c>
      <c r="C37" s="14">
        <v>880.02</v>
      </c>
      <c r="D37" s="14">
        <v>146.66999999999999</v>
      </c>
      <c r="E37" s="14">
        <v>9130.66</v>
      </c>
      <c r="F37" s="14">
        <v>0</v>
      </c>
      <c r="G37" s="14">
        <v>0</v>
      </c>
      <c r="H37" s="14">
        <v>10157.35</v>
      </c>
      <c r="I37" s="14">
        <v>0</v>
      </c>
      <c r="J37" s="14">
        <v>0</v>
      </c>
      <c r="K37" s="14">
        <v>0</v>
      </c>
      <c r="L37" s="14">
        <v>2200.04</v>
      </c>
      <c r="M37" s="14">
        <v>125.36</v>
      </c>
      <c r="N37" s="14">
        <v>0</v>
      </c>
      <c r="O37" s="14">
        <v>0</v>
      </c>
      <c r="P37" s="14">
        <v>0</v>
      </c>
      <c r="Q37" s="14">
        <v>0</v>
      </c>
      <c r="R37" s="15">
        <v>-0.1</v>
      </c>
      <c r="S37" s="14">
        <v>33.049999999999997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2358.35</v>
      </c>
      <c r="Z37" s="14">
        <v>7799</v>
      </c>
    </row>
    <row r="38" spans="1:26">
      <c r="A38" s="2" t="s">
        <v>87</v>
      </c>
      <c r="B38" s="1" t="s">
        <v>88</v>
      </c>
      <c r="C38" s="14">
        <v>880.02</v>
      </c>
      <c r="D38" s="14">
        <v>146.66999999999999</v>
      </c>
      <c r="E38" s="14">
        <v>4718.46</v>
      </c>
      <c r="F38" s="14">
        <v>0</v>
      </c>
      <c r="G38" s="14">
        <v>0</v>
      </c>
      <c r="H38" s="14">
        <v>5745.15</v>
      </c>
      <c r="I38" s="14">
        <v>0</v>
      </c>
      <c r="J38" s="14">
        <v>0</v>
      </c>
      <c r="K38" s="14">
        <v>0</v>
      </c>
      <c r="L38" s="14">
        <v>992.57</v>
      </c>
      <c r="M38" s="14">
        <v>141.38</v>
      </c>
      <c r="N38" s="14">
        <v>0</v>
      </c>
      <c r="O38" s="14">
        <v>0</v>
      </c>
      <c r="P38" s="14">
        <v>0</v>
      </c>
      <c r="Q38" s="14">
        <v>0</v>
      </c>
      <c r="R38" s="15">
        <v>-0.05</v>
      </c>
      <c r="S38" s="14">
        <v>33.049999999999997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1166.95</v>
      </c>
      <c r="Z38" s="14">
        <v>4578.2</v>
      </c>
    </row>
    <row r="39" spans="1:26">
      <c r="A39" s="2" t="s">
        <v>89</v>
      </c>
      <c r="B39" s="1" t="s">
        <v>90</v>
      </c>
      <c r="C39" s="14">
        <v>1399.98</v>
      </c>
      <c r="D39" s="14">
        <v>233.33</v>
      </c>
      <c r="E39" s="14">
        <v>5638.6</v>
      </c>
      <c r="F39" s="14">
        <v>0</v>
      </c>
      <c r="G39" s="14">
        <v>0</v>
      </c>
      <c r="H39" s="14">
        <v>7271.91</v>
      </c>
      <c r="I39" s="14">
        <v>0</v>
      </c>
      <c r="J39" s="14">
        <v>0</v>
      </c>
      <c r="K39" s="14">
        <v>0</v>
      </c>
      <c r="L39" s="14">
        <v>1351.66</v>
      </c>
      <c r="M39" s="14">
        <v>165.27</v>
      </c>
      <c r="N39" s="14">
        <v>0</v>
      </c>
      <c r="O39" s="14">
        <v>0</v>
      </c>
      <c r="P39" s="14">
        <v>0</v>
      </c>
      <c r="Q39" s="14">
        <v>0</v>
      </c>
      <c r="R39" s="15">
        <v>-0.02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1516.91</v>
      </c>
      <c r="Z39" s="14">
        <v>5755</v>
      </c>
    </row>
    <row r="40" spans="1:26">
      <c r="A40" s="2" t="s">
        <v>91</v>
      </c>
      <c r="B40" s="1" t="s">
        <v>92</v>
      </c>
      <c r="C40" s="14">
        <v>880.02</v>
      </c>
      <c r="D40" s="14">
        <v>146.66999999999999</v>
      </c>
      <c r="E40" s="14">
        <v>2554.08</v>
      </c>
      <c r="F40" s="14">
        <v>0</v>
      </c>
      <c r="G40" s="14">
        <v>0</v>
      </c>
      <c r="H40" s="14">
        <v>3580.77</v>
      </c>
      <c r="I40" s="14">
        <v>672</v>
      </c>
      <c r="J40" s="14">
        <v>0</v>
      </c>
      <c r="K40" s="14">
        <v>0</v>
      </c>
      <c r="L40" s="14">
        <v>509.46</v>
      </c>
      <c r="M40" s="14">
        <v>105.09</v>
      </c>
      <c r="N40" s="14">
        <v>0</v>
      </c>
      <c r="O40" s="14">
        <v>0</v>
      </c>
      <c r="P40" s="14">
        <v>0</v>
      </c>
      <c r="Q40" s="14">
        <v>0</v>
      </c>
      <c r="R40" s="15">
        <v>-0.03</v>
      </c>
      <c r="S40" s="14">
        <v>33.049999999999997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1319.57</v>
      </c>
      <c r="Z40" s="14">
        <v>2261.1999999999998</v>
      </c>
    </row>
    <row r="41" spans="1:26">
      <c r="A41" s="2" t="s">
        <v>93</v>
      </c>
      <c r="B41" s="1" t="s">
        <v>94</v>
      </c>
      <c r="C41" s="14">
        <v>880.02</v>
      </c>
      <c r="D41" s="14">
        <v>146.66999999999999</v>
      </c>
      <c r="E41" s="14">
        <v>0</v>
      </c>
      <c r="F41" s="14">
        <v>0</v>
      </c>
      <c r="G41" s="14">
        <v>0</v>
      </c>
      <c r="H41" s="14">
        <v>1026.69</v>
      </c>
      <c r="I41" s="14">
        <v>0</v>
      </c>
      <c r="J41" s="14">
        <v>0</v>
      </c>
      <c r="K41" s="15">
        <v>-18.41</v>
      </c>
      <c r="L41" s="14">
        <v>0</v>
      </c>
      <c r="M41" s="14">
        <v>87.03</v>
      </c>
      <c r="N41" s="14">
        <v>0</v>
      </c>
      <c r="O41" s="14">
        <v>0</v>
      </c>
      <c r="P41" s="14">
        <v>0</v>
      </c>
      <c r="Q41" s="14">
        <v>0</v>
      </c>
      <c r="R41" s="14">
        <v>0.02</v>
      </c>
      <c r="S41" s="14">
        <v>54.05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122.69</v>
      </c>
      <c r="Z41" s="14">
        <v>904</v>
      </c>
    </row>
    <row r="42" spans="1:26">
      <c r="A42" s="2" t="s">
        <v>95</v>
      </c>
      <c r="B42" s="1" t="s">
        <v>96</v>
      </c>
      <c r="C42" s="14">
        <v>880.02</v>
      </c>
      <c r="D42" s="14">
        <v>146.66999999999999</v>
      </c>
      <c r="E42" s="14">
        <v>11092.52</v>
      </c>
      <c r="F42" s="14">
        <v>0</v>
      </c>
      <c r="G42" s="14">
        <v>0</v>
      </c>
      <c r="H42" s="14">
        <v>12119.21</v>
      </c>
      <c r="I42" s="14">
        <v>0</v>
      </c>
      <c r="J42" s="14">
        <v>0</v>
      </c>
      <c r="K42" s="14">
        <v>0</v>
      </c>
      <c r="L42" s="14">
        <v>2788.6</v>
      </c>
      <c r="M42" s="14">
        <v>97.99</v>
      </c>
      <c r="N42" s="14">
        <v>0</v>
      </c>
      <c r="O42" s="14">
        <v>0</v>
      </c>
      <c r="P42" s="14">
        <v>0</v>
      </c>
      <c r="Q42" s="14">
        <v>0</v>
      </c>
      <c r="R42" s="15">
        <v>-0.03</v>
      </c>
      <c r="S42" s="14">
        <v>33.049999999999997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2919.61</v>
      </c>
      <c r="Z42" s="14">
        <v>9199.6</v>
      </c>
    </row>
    <row r="43" spans="1:26">
      <c r="A43" s="2" t="s">
        <v>97</v>
      </c>
      <c r="B43" s="1" t="s">
        <v>98</v>
      </c>
      <c r="C43" s="14">
        <v>880.02</v>
      </c>
      <c r="D43" s="14">
        <v>146.66999999999999</v>
      </c>
      <c r="E43" s="14">
        <v>10471.200000000001</v>
      </c>
      <c r="F43" s="14">
        <v>0</v>
      </c>
      <c r="G43" s="14">
        <v>0</v>
      </c>
      <c r="H43" s="14">
        <v>11497.89</v>
      </c>
      <c r="I43" s="14">
        <v>0</v>
      </c>
      <c r="J43" s="14">
        <v>0</v>
      </c>
      <c r="K43" s="14">
        <v>0</v>
      </c>
      <c r="L43" s="14">
        <v>2602.21</v>
      </c>
      <c r="M43" s="14">
        <v>175.03</v>
      </c>
      <c r="N43" s="14">
        <v>0</v>
      </c>
      <c r="O43" s="14">
        <v>0</v>
      </c>
      <c r="P43" s="14">
        <v>0</v>
      </c>
      <c r="Q43" s="14">
        <v>0</v>
      </c>
      <c r="R43" s="15">
        <v>-0.15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2777.09</v>
      </c>
      <c r="Z43" s="14">
        <v>8720.7999999999993</v>
      </c>
    </row>
    <row r="44" spans="1:26">
      <c r="A44" s="2" t="s">
        <v>99</v>
      </c>
      <c r="B44" s="1" t="s">
        <v>100</v>
      </c>
      <c r="C44" s="14">
        <v>880.02</v>
      </c>
      <c r="D44" s="14">
        <v>146.66999999999999</v>
      </c>
      <c r="E44" s="14">
        <v>3357.53</v>
      </c>
      <c r="F44" s="14">
        <v>0</v>
      </c>
      <c r="G44" s="14">
        <v>0</v>
      </c>
      <c r="H44" s="14">
        <v>4384.22</v>
      </c>
      <c r="I44" s="14">
        <v>0</v>
      </c>
      <c r="J44" s="14">
        <v>0</v>
      </c>
      <c r="K44" s="14">
        <v>0</v>
      </c>
      <c r="L44" s="14">
        <v>681.08</v>
      </c>
      <c r="M44" s="14">
        <v>123.26</v>
      </c>
      <c r="N44" s="14">
        <v>0</v>
      </c>
      <c r="O44" s="14">
        <v>0</v>
      </c>
      <c r="P44" s="14">
        <v>0</v>
      </c>
      <c r="Q44" s="14">
        <v>0</v>
      </c>
      <c r="R44" s="14">
        <v>0.03</v>
      </c>
      <c r="S44" s="14">
        <v>33.049999999999997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837.42</v>
      </c>
      <c r="Z44" s="14">
        <v>3546.8</v>
      </c>
    </row>
    <row r="45" spans="1:26">
      <c r="A45" s="2" t="s">
        <v>101</v>
      </c>
      <c r="B45" s="1" t="s">
        <v>102</v>
      </c>
      <c r="C45" s="14">
        <v>880.02</v>
      </c>
      <c r="D45" s="14">
        <v>146.66999999999999</v>
      </c>
      <c r="E45" s="14">
        <v>38176.18</v>
      </c>
      <c r="F45" s="14">
        <v>0</v>
      </c>
      <c r="G45" s="14">
        <v>0</v>
      </c>
      <c r="H45" s="14">
        <v>39202.870000000003</v>
      </c>
      <c r="I45" s="14">
        <v>0</v>
      </c>
      <c r="J45" s="14">
        <v>0</v>
      </c>
      <c r="K45" s="14">
        <v>0</v>
      </c>
      <c r="L45" s="14">
        <v>11810.21</v>
      </c>
      <c r="M45" s="14">
        <v>360.26</v>
      </c>
      <c r="N45" s="14">
        <v>0</v>
      </c>
      <c r="O45" s="14">
        <v>0</v>
      </c>
      <c r="P45" s="14">
        <v>0</v>
      </c>
      <c r="Q45" s="14">
        <v>0</v>
      </c>
      <c r="R45" s="15">
        <v>-0.05</v>
      </c>
      <c r="S45" s="14">
        <v>33.049999999999997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12203.47</v>
      </c>
      <c r="Z45" s="14">
        <v>26999.4</v>
      </c>
    </row>
    <row r="46" spans="1:26">
      <c r="A46" s="2" t="s">
        <v>103</v>
      </c>
      <c r="B46" s="1" t="s">
        <v>104</v>
      </c>
      <c r="C46" s="14">
        <v>880.02</v>
      </c>
      <c r="D46" s="14">
        <v>146.66999999999999</v>
      </c>
      <c r="E46" s="14">
        <v>18236.38</v>
      </c>
      <c r="F46" s="14">
        <v>0</v>
      </c>
      <c r="G46" s="14">
        <v>0</v>
      </c>
      <c r="H46" s="14">
        <v>19263.07</v>
      </c>
      <c r="I46" s="14">
        <v>0</v>
      </c>
      <c r="J46" s="14">
        <v>848.48</v>
      </c>
      <c r="K46" s="14">
        <v>0</v>
      </c>
      <c r="L46" s="14">
        <v>5030.68</v>
      </c>
      <c r="M46" s="14">
        <v>195.06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33.049999999999997</v>
      </c>
      <c r="T46" s="14">
        <v>0</v>
      </c>
      <c r="U46" s="14">
        <v>0</v>
      </c>
      <c r="V46" s="14">
        <v>0</v>
      </c>
      <c r="W46" s="14">
        <v>0</v>
      </c>
      <c r="X46" s="14">
        <v>400</v>
      </c>
      <c r="Y46" s="14">
        <v>6507.27</v>
      </c>
      <c r="Z46" s="14">
        <v>12755.8</v>
      </c>
    </row>
    <row r="47" spans="1:26">
      <c r="A47" s="2" t="s">
        <v>105</v>
      </c>
      <c r="B47" s="1" t="s">
        <v>106</v>
      </c>
      <c r="C47" s="14">
        <v>880.02</v>
      </c>
      <c r="D47" s="14">
        <v>146.66999999999999</v>
      </c>
      <c r="E47" s="14">
        <v>11287.18</v>
      </c>
      <c r="F47" s="14">
        <v>0</v>
      </c>
      <c r="G47" s="14">
        <v>0</v>
      </c>
      <c r="H47" s="14">
        <v>12313.87</v>
      </c>
      <c r="I47" s="14">
        <v>0</v>
      </c>
      <c r="J47" s="14">
        <v>0</v>
      </c>
      <c r="K47" s="14">
        <v>0</v>
      </c>
      <c r="L47" s="14">
        <v>2847</v>
      </c>
      <c r="M47" s="14">
        <v>177.79</v>
      </c>
      <c r="N47" s="14">
        <v>0</v>
      </c>
      <c r="O47" s="14">
        <v>257.3</v>
      </c>
      <c r="P47" s="14">
        <v>0</v>
      </c>
      <c r="Q47" s="14">
        <v>0</v>
      </c>
      <c r="R47" s="15">
        <v>-0.06</v>
      </c>
      <c r="S47" s="14">
        <v>26.44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3308.47</v>
      </c>
      <c r="Z47" s="14">
        <v>9005.4</v>
      </c>
    </row>
    <row r="48" spans="1:26">
      <c r="A48" s="2" t="s">
        <v>107</v>
      </c>
      <c r="B48" s="1" t="s">
        <v>108</v>
      </c>
      <c r="C48" s="14">
        <v>880.02</v>
      </c>
      <c r="D48" s="14">
        <v>146.66999999999999</v>
      </c>
      <c r="E48" s="14">
        <v>4981.6000000000004</v>
      </c>
      <c r="F48" s="14">
        <v>0</v>
      </c>
      <c r="G48" s="14">
        <v>0</v>
      </c>
      <c r="H48" s="14">
        <v>6008.29</v>
      </c>
      <c r="I48" s="14">
        <v>0</v>
      </c>
      <c r="J48" s="14">
        <v>0</v>
      </c>
      <c r="K48" s="14">
        <v>0</v>
      </c>
      <c r="L48" s="14">
        <v>1054.46</v>
      </c>
      <c r="M48" s="14">
        <v>154.04</v>
      </c>
      <c r="N48" s="14">
        <v>0</v>
      </c>
      <c r="O48" s="14">
        <v>0</v>
      </c>
      <c r="P48" s="14">
        <v>0</v>
      </c>
      <c r="Q48" s="14">
        <v>0</v>
      </c>
      <c r="R48" s="14">
        <v>0.14000000000000001</v>
      </c>
      <c r="S48" s="14">
        <v>33.049999999999997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1241.69</v>
      </c>
      <c r="Z48" s="14">
        <v>4766.6000000000004</v>
      </c>
    </row>
    <row r="49" spans="1:26">
      <c r="A49" s="2" t="s">
        <v>109</v>
      </c>
      <c r="B49" s="1" t="s">
        <v>110</v>
      </c>
      <c r="C49" s="14">
        <v>880.02</v>
      </c>
      <c r="D49" s="14">
        <v>146.66999999999999</v>
      </c>
      <c r="E49" s="14">
        <v>8262.4</v>
      </c>
      <c r="F49" s="14">
        <v>0</v>
      </c>
      <c r="G49" s="14">
        <v>0</v>
      </c>
      <c r="H49" s="14">
        <v>9289.09</v>
      </c>
      <c r="I49" s="14">
        <v>0</v>
      </c>
      <c r="J49" s="14">
        <v>0</v>
      </c>
      <c r="K49" s="14">
        <v>0</v>
      </c>
      <c r="L49" s="14">
        <v>1939.57</v>
      </c>
      <c r="M49" s="14">
        <v>86.23</v>
      </c>
      <c r="N49" s="14">
        <v>0</v>
      </c>
      <c r="O49" s="14">
        <v>0</v>
      </c>
      <c r="P49" s="14">
        <v>0</v>
      </c>
      <c r="Q49" s="14">
        <v>0</v>
      </c>
      <c r="R49" s="14">
        <v>0.09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2025.89</v>
      </c>
      <c r="Z49" s="14">
        <v>7263.2</v>
      </c>
    </row>
    <row r="50" spans="1:26">
      <c r="A50" s="2" t="s">
        <v>111</v>
      </c>
      <c r="B50" s="1" t="s">
        <v>112</v>
      </c>
      <c r="C50" s="14">
        <v>880.02</v>
      </c>
      <c r="D50" s="14">
        <v>146.66999999999999</v>
      </c>
      <c r="E50" s="14">
        <v>1126.53</v>
      </c>
      <c r="F50" s="14">
        <v>0</v>
      </c>
      <c r="G50" s="14">
        <v>0</v>
      </c>
      <c r="H50" s="14">
        <v>2153.2199999999998</v>
      </c>
      <c r="I50" s="14">
        <v>0</v>
      </c>
      <c r="J50" s="14">
        <v>0</v>
      </c>
      <c r="K50" s="14">
        <v>0</v>
      </c>
      <c r="L50" s="14">
        <v>212.04</v>
      </c>
      <c r="M50" s="14">
        <v>50.18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262.22000000000003</v>
      </c>
      <c r="Z50" s="14">
        <v>1891</v>
      </c>
    </row>
    <row r="51" spans="1:26">
      <c r="A51" s="2" t="s">
        <v>113</v>
      </c>
      <c r="B51" s="1" t="s">
        <v>114</v>
      </c>
      <c r="C51" s="14">
        <v>1300.02</v>
      </c>
      <c r="D51" s="14">
        <v>216.67</v>
      </c>
      <c r="E51" s="14">
        <v>0</v>
      </c>
      <c r="F51" s="14">
        <v>0</v>
      </c>
      <c r="G51" s="14">
        <v>0</v>
      </c>
      <c r="H51" s="14">
        <v>1516.69</v>
      </c>
      <c r="I51" s="14">
        <v>0</v>
      </c>
      <c r="J51" s="14">
        <v>0</v>
      </c>
      <c r="K51" s="14">
        <v>0</v>
      </c>
      <c r="L51" s="14">
        <v>58.08</v>
      </c>
      <c r="M51" s="14">
        <v>40.33</v>
      </c>
      <c r="N51" s="14">
        <v>0</v>
      </c>
      <c r="O51" s="14">
        <v>0</v>
      </c>
      <c r="P51" s="14">
        <v>0</v>
      </c>
      <c r="Q51" s="14">
        <v>0</v>
      </c>
      <c r="R51" s="14">
        <v>0.08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98.49</v>
      </c>
      <c r="Z51" s="14">
        <v>1418.2</v>
      </c>
    </row>
    <row r="52" spans="1:26">
      <c r="A52" s="2" t="s">
        <v>115</v>
      </c>
      <c r="B52" s="1" t="s">
        <v>116</v>
      </c>
      <c r="C52" s="14">
        <v>880.02</v>
      </c>
      <c r="D52" s="14">
        <v>146.66999999999999</v>
      </c>
      <c r="E52" s="14">
        <v>6563.06</v>
      </c>
      <c r="F52" s="14">
        <v>0</v>
      </c>
      <c r="G52" s="14">
        <v>0</v>
      </c>
      <c r="H52" s="14">
        <v>7589.75</v>
      </c>
      <c r="I52" s="14">
        <v>0</v>
      </c>
      <c r="J52" s="14">
        <v>0</v>
      </c>
      <c r="K52" s="14">
        <v>0</v>
      </c>
      <c r="L52" s="14">
        <v>1429.76</v>
      </c>
      <c r="M52" s="14">
        <v>75.88</v>
      </c>
      <c r="N52" s="14">
        <v>0</v>
      </c>
      <c r="O52" s="14">
        <v>0</v>
      </c>
      <c r="P52" s="14">
        <v>0</v>
      </c>
      <c r="Q52" s="14">
        <v>0</v>
      </c>
      <c r="R52" s="14">
        <v>0.06</v>
      </c>
      <c r="S52" s="14">
        <v>33.049999999999997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1538.75</v>
      </c>
      <c r="Z52" s="14">
        <v>6051</v>
      </c>
    </row>
    <row r="53" spans="1:26">
      <c r="A53" s="2" t="s">
        <v>117</v>
      </c>
      <c r="B53" s="1" t="s">
        <v>118</v>
      </c>
      <c r="C53" s="14">
        <v>999.66</v>
      </c>
      <c r="D53" s="14">
        <v>166.61</v>
      </c>
      <c r="E53" s="14">
        <v>1527.9</v>
      </c>
      <c r="F53" s="14">
        <v>0</v>
      </c>
      <c r="G53" s="14">
        <v>0</v>
      </c>
      <c r="H53" s="14">
        <v>2694.17</v>
      </c>
      <c r="I53" s="14">
        <v>0</v>
      </c>
      <c r="J53" s="14">
        <v>0</v>
      </c>
      <c r="K53" s="14">
        <v>0</v>
      </c>
      <c r="L53" s="14">
        <v>320.08999999999997</v>
      </c>
      <c r="M53" s="14">
        <v>86.8</v>
      </c>
      <c r="N53" s="14">
        <v>0</v>
      </c>
      <c r="O53" s="14">
        <v>0</v>
      </c>
      <c r="P53" s="14">
        <v>0</v>
      </c>
      <c r="Q53" s="14">
        <v>0</v>
      </c>
      <c r="R53" s="14">
        <v>0.08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406.97</v>
      </c>
      <c r="Z53" s="14">
        <v>2287.1999999999998</v>
      </c>
    </row>
    <row r="54" spans="1:26">
      <c r="A54" s="2" t="s">
        <v>119</v>
      </c>
      <c r="B54" s="1" t="s">
        <v>120</v>
      </c>
      <c r="C54" s="14">
        <v>879.42</v>
      </c>
      <c r="D54" s="14">
        <v>146.57</v>
      </c>
      <c r="E54" s="14">
        <v>4969.51</v>
      </c>
      <c r="F54" s="14">
        <v>0</v>
      </c>
      <c r="G54" s="14">
        <v>0</v>
      </c>
      <c r="H54" s="14">
        <v>5995.5</v>
      </c>
      <c r="I54" s="14">
        <v>0</v>
      </c>
      <c r="J54" s="14">
        <v>0</v>
      </c>
      <c r="K54" s="14">
        <v>0</v>
      </c>
      <c r="L54" s="14">
        <v>1051.45</v>
      </c>
      <c r="M54" s="14">
        <v>154.31</v>
      </c>
      <c r="N54" s="14">
        <v>0</v>
      </c>
      <c r="O54" s="14">
        <v>0</v>
      </c>
      <c r="P54" s="14">
        <v>0</v>
      </c>
      <c r="Q54" s="14">
        <v>0</v>
      </c>
      <c r="R54" s="15">
        <v>-0.06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1205.7</v>
      </c>
      <c r="Z54" s="14">
        <v>4789.8</v>
      </c>
    </row>
    <row r="55" spans="1:26">
      <c r="A55" s="2" t="s">
        <v>121</v>
      </c>
      <c r="B55" s="1" t="s">
        <v>122</v>
      </c>
      <c r="C55" s="14">
        <v>880.02</v>
      </c>
      <c r="D55" s="14">
        <v>146.66999999999999</v>
      </c>
      <c r="E55" s="14">
        <v>0</v>
      </c>
      <c r="F55" s="14">
        <v>0</v>
      </c>
      <c r="G55" s="14">
        <v>0</v>
      </c>
      <c r="H55" s="14">
        <v>1026.69</v>
      </c>
      <c r="I55" s="14">
        <v>0</v>
      </c>
      <c r="J55" s="14">
        <v>0</v>
      </c>
      <c r="K55" s="15">
        <v>-18.41</v>
      </c>
      <c r="L55" s="14">
        <v>0</v>
      </c>
      <c r="M55" s="14">
        <v>133.34</v>
      </c>
      <c r="N55" s="14">
        <v>0</v>
      </c>
      <c r="O55" s="14">
        <v>0</v>
      </c>
      <c r="P55" s="14">
        <v>0</v>
      </c>
      <c r="Q55" s="14">
        <v>0</v>
      </c>
      <c r="R55" s="15">
        <v>-0.04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114.89</v>
      </c>
      <c r="Z55" s="14">
        <v>911.8</v>
      </c>
    </row>
    <row r="56" spans="1:26">
      <c r="A56" s="2" t="s">
        <v>123</v>
      </c>
      <c r="B56" s="1" t="s">
        <v>124</v>
      </c>
      <c r="C56" s="14">
        <v>880.02</v>
      </c>
      <c r="D56" s="14">
        <v>146.66999999999999</v>
      </c>
      <c r="E56" s="14">
        <v>11196.12</v>
      </c>
      <c r="F56" s="14">
        <v>0</v>
      </c>
      <c r="G56" s="14">
        <v>0</v>
      </c>
      <c r="H56" s="14">
        <v>12222.81</v>
      </c>
      <c r="I56" s="14">
        <v>0</v>
      </c>
      <c r="J56" s="14">
        <v>0</v>
      </c>
      <c r="K56" s="14">
        <v>0</v>
      </c>
      <c r="L56" s="14">
        <v>2819.68</v>
      </c>
      <c r="M56" s="14">
        <v>92.89</v>
      </c>
      <c r="N56" s="14">
        <v>0</v>
      </c>
      <c r="O56" s="14">
        <v>0</v>
      </c>
      <c r="P56" s="14">
        <v>0</v>
      </c>
      <c r="Q56" s="14">
        <v>0</v>
      </c>
      <c r="R56" s="15">
        <v>-0.01</v>
      </c>
      <c r="S56" s="14">
        <v>33.049999999999997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2945.61</v>
      </c>
      <c r="Z56" s="14">
        <v>9277.2000000000007</v>
      </c>
    </row>
    <row r="57" spans="1:26">
      <c r="A57" s="2" t="s">
        <v>125</v>
      </c>
      <c r="B57" s="1" t="s">
        <v>126</v>
      </c>
      <c r="C57" s="14">
        <v>880.02</v>
      </c>
      <c r="D57" s="14">
        <v>146.66999999999999</v>
      </c>
      <c r="E57" s="14">
        <v>0</v>
      </c>
      <c r="F57" s="14">
        <v>0</v>
      </c>
      <c r="G57" s="14">
        <v>0</v>
      </c>
      <c r="H57" s="14">
        <v>1026.69</v>
      </c>
      <c r="I57" s="14">
        <v>300</v>
      </c>
      <c r="J57" s="14">
        <v>0</v>
      </c>
      <c r="K57" s="15">
        <v>-18.41</v>
      </c>
      <c r="L57" s="14">
        <v>0</v>
      </c>
      <c r="M57" s="14">
        <v>25.48</v>
      </c>
      <c r="N57" s="14">
        <v>0</v>
      </c>
      <c r="O57" s="14">
        <v>0</v>
      </c>
      <c r="P57" s="14">
        <v>0</v>
      </c>
      <c r="Q57" s="14">
        <v>0</v>
      </c>
      <c r="R57" s="15">
        <v>-0.03</v>
      </c>
      <c r="S57" s="14">
        <v>54.05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361.09</v>
      </c>
      <c r="Z57" s="14">
        <v>665.6</v>
      </c>
    </row>
    <row r="58" spans="1:26">
      <c r="A58" s="2" t="s">
        <v>127</v>
      </c>
      <c r="B58" s="1" t="s">
        <v>128</v>
      </c>
      <c r="C58" s="14">
        <v>1299.78</v>
      </c>
      <c r="D58" s="14">
        <v>216.63</v>
      </c>
      <c r="E58" s="14">
        <v>0</v>
      </c>
      <c r="F58" s="14">
        <v>0</v>
      </c>
      <c r="G58" s="14">
        <v>0</v>
      </c>
      <c r="H58" s="14">
        <v>1516.41</v>
      </c>
      <c r="I58" s="14">
        <v>0</v>
      </c>
      <c r="J58" s="14">
        <v>0</v>
      </c>
      <c r="K58" s="14">
        <v>0</v>
      </c>
      <c r="L58" s="14">
        <v>58.05</v>
      </c>
      <c r="M58" s="14">
        <v>44.4</v>
      </c>
      <c r="N58" s="14">
        <v>0</v>
      </c>
      <c r="O58" s="14">
        <v>0</v>
      </c>
      <c r="P58" s="14">
        <v>0</v>
      </c>
      <c r="Q58" s="14">
        <v>0</v>
      </c>
      <c r="R58" s="15">
        <v>-0.04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102.41</v>
      </c>
      <c r="Z58" s="14">
        <v>1414</v>
      </c>
    </row>
    <row r="59" spans="1:26">
      <c r="A59" s="2" t="s">
        <v>129</v>
      </c>
      <c r="B59" s="1" t="s">
        <v>130</v>
      </c>
      <c r="C59" s="14">
        <v>999.66</v>
      </c>
      <c r="D59" s="14">
        <v>166.61</v>
      </c>
      <c r="E59" s="14">
        <v>1371.41</v>
      </c>
      <c r="F59" s="14">
        <v>0</v>
      </c>
      <c r="G59" s="14">
        <v>0</v>
      </c>
      <c r="H59" s="14">
        <v>2537.6799999999998</v>
      </c>
      <c r="I59" s="14">
        <v>0</v>
      </c>
      <c r="J59" s="14">
        <v>0</v>
      </c>
      <c r="K59" s="14">
        <v>0</v>
      </c>
      <c r="L59" s="14">
        <v>286.66000000000003</v>
      </c>
      <c r="M59" s="14">
        <v>58.95</v>
      </c>
      <c r="N59" s="14">
        <v>0</v>
      </c>
      <c r="O59" s="14">
        <v>0</v>
      </c>
      <c r="P59" s="14">
        <v>0</v>
      </c>
      <c r="Q59" s="14">
        <v>0</v>
      </c>
      <c r="R59" s="15">
        <v>-0.13</v>
      </c>
      <c r="S59" s="14">
        <v>0</v>
      </c>
      <c r="T59" s="14">
        <v>0</v>
      </c>
      <c r="U59" s="14">
        <v>300</v>
      </c>
      <c r="V59" s="14">
        <v>0</v>
      </c>
      <c r="W59" s="14">
        <v>0</v>
      </c>
      <c r="X59" s="14">
        <v>0</v>
      </c>
      <c r="Y59" s="14">
        <v>645.48</v>
      </c>
      <c r="Z59" s="14">
        <v>1892.2</v>
      </c>
    </row>
    <row r="60" spans="1:26">
      <c r="A60" s="2" t="s">
        <v>131</v>
      </c>
      <c r="B60" s="1" t="s">
        <v>132</v>
      </c>
      <c r="C60" s="14">
        <v>999.66</v>
      </c>
      <c r="D60" s="14">
        <v>166.61</v>
      </c>
      <c r="E60" s="14">
        <v>1124.6400000000001</v>
      </c>
      <c r="F60" s="14">
        <v>0</v>
      </c>
      <c r="G60" s="14">
        <v>0</v>
      </c>
      <c r="H60" s="14">
        <v>2290.91</v>
      </c>
      <c r="I60" s="14">
        <v>0</v>
      </c>
      <c r="J60" s="14">
        <v>0</v>
      </c>
      <c r="K60" s="14">
        <v>0</v>
      </c>
      <c r="L60" s="14">
        <v>236.72</v>
      </c>
      <c r="M60" s="14">
        <v>74.680000000000007</v>
      </c>
      <c r="N60" s="14">
        <v>0</v>
      </c>
      <c r="O60" s="14">
        <v>0</v>
      </c>
      <c r="P60" s="14">
        <v>0</v>
      </c>
      <c r="Q60" s="14">
        <v>0</v>
      </c>
      <c r="R60" s="15">
        <v>-0.09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311.31</v>
      </c>
      <c r="Z60" s="14">
        <v>1979.6</v>
      </c>
    </row>
    <row r="61" spans="1:26">
      <c r="A61" s="2" t="s">
        <v>133</v>
      </c>
      <c r="B61" s="1" t="s">
        <v>134</v>
      </c>
      <c r="C61" s="14">
        <v>880.02</v>
      </c>
      <c r="D61" s="14">
        <v>146.66999999999999</v>
      </c>
      <c r="E61" s="14">
        <v>975.49</v>
      </c>
      <c r="F61" s="14">
        <v>0</v>
      </c>
      <c r="G61" s="14">
        <v>0</v>
      </c>
      <c r="H61" s="14">
        <v>2002.18</v>
      </c>
      <c r="I61" s="14">
        <v>0</v>
      </c>
      <c r="J61" s="14">
        <v>0</v>
      </c>
      <c r="K61" s="14">
        <v>0</v>
      </c>
      <c r="L61" s="14">
        <v>184.98</v>
      </c>
      <c r="M61" s="14">
        <v>114.67</v>
      </c>
      <c r="N61" s="14">
        <v>0</v>
      </c>
      <c r="O61" s="14">
        <v>0</v>
      </c>
      <c r="P61" s="14">
        <v>0</v>
      </c>
      <c r="Q61" s="14">
        <v>0</v>
      </c>
      <c r="R61" s="14">
        <v>0.08</v>
      </c>
      <c r="S61" s="14">
        <v>40.049999999999997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339.78</v>
      </c>
      <c r="Z61" s="14">
        <v>1662.4</v>
      </c>
    </row>
    <row r="62" spans="1:26">
      <c r="A62" s="2" t="s">
        <v>135</v>
      </c>
      <c r="B62" s="1" t="s">
        <v>136</v>
      </c>
      <c r="C62" s="14">
        <v>1285.74</v>
      </c>
      <c r="D62" s="14">
        <v>214.29</v>
      </c>
      <c r="E62" s="14">
        <v>3980.8</v>
      </c>
      <c r="F62" s="14">
        <v>0</v>
      </c>
      <c r="G62" s="14">
        <v>0</v>
      </c>
      <c r="H62" s="14">
        <v>5480.83</v>
      </c>
      <c r="I62" s="14">
        <v>0</v>
      </c>
      <c r="J62" s="14">
        <v>0</v>
      </c>
      <c r="K62" s="14">
        <v>0</v>
      </c>
      <c r="L62" s="14">
        <v>930.4</v>
      </c>
      <c r="M62" s="14">
        <v>61.91</v>
      </c>
      <c r="N62" s="14">
        <v>0</v>
      </c>
      <c r="O62" s="14">
        <v>0</v>
      </c>
      <c r="P62" s="14">
        <v>0</v>
      </c>
      <c r="Q62" s="14">
        <v>0</v>
      </c>
      <c r="R62" s="14">
        <v>7.0000000000000007E-2</v>
      </c>
      <c r="S62" s="14">
        <v>54.05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1046.43</v>
      </c>
      <c r="Z62" s="14">
        <v>4434.3999999999996</v>
      </c>
    </row>
    <row r="63" spans="1:26">
      <c r="A63" s="2" t="s">
        <v>137</v>
      </c>
      <c r="B63" s="1" t="s">
        <v>138</v>
      </c>
      <c r="C63" s="14">
        <v>1300.02</v>
      </c>
      <c r="D63" s="14">
        <v>216.67</v>
      </c>
      <c r="E63" s="14">
        <v>0</v>
      </c>
      <c r="F63" s="14">
        <v>0</v>
      </c>
      <c r="G63" s="14">
        <v>0</v>
      </c>
      <c r="H63" s="14">
        <v>1516.69</v>
      </c>
      <c r="I63" s="14">
        <v>297.95</v>
      </c>
      <c r="J63" s="14">
        <v>0</v>
      </c>
      <c r="K63" s="14">
        <v>0</v>
      </c>
      <c r="L63" s="14">
        <v>58.08</v>
      </c>
      <c r="M63" s="14">
        <v>42.11</v>
      </c>
      <c r="N63" s="14">
        <v>0</v>
      </c>
      <c r="O63" s="14">
        <v>0</v>
      </c>
      <c r="P63" s="14">
        <v>0</v>
      </c>
      <c r="Q63" s="14">
        <v>0</v>
      </c>
      <c r="R63" s="15">
        <v>-0.05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398.09</v>
      </c>
      <c r="Z63" s="14">
        <v>1118.5999999999999</v>
      </c>
    </row>
    <row r="64" spans="1:26">
      <c r="A64" s="2" t="s">
        <v>139</v>
      </c>
      <c r="B64" s="1" t="s">
        <v>140</v>
      </c>
      <c r="C64" s="14">
        <v>880.02</v>
      </c>
      <c r="D64" s="14">
        <v>146.66999999999999</v>
      </c>
      <c r="E64" s="14">
        <v>13689.04</v>
      </c>
      <c r="F64" s="14">
        <v>0</v>
      </c>
      <c r="G64" s="14">
        <v>0</v>
      </c>
      <c r="H64" s="14">
        <v>14715.73</v>
      </c>
      <c r="I64" s="14">
        <v>0</v>
      </c>
      <c r="J64" s="14">
        <v>0</v>
      </c>
      <c r="K64" s="14">
        <v>0</v>
      </c>
      <c r="L64" s="14">
        <v>3574.04</v>
      </c>
      <c r="M64" s="14">
        <v>170.23</v>
      </c>
      <c r="N64" s="14">
        <v>0</v>
      </c>
      <c r="O64" s="14">
        <v>0</v>
      </c>
      <c r="P64" s="14">
        <v>0</v>
      </c>
      <c r="Q64" s="14">
        <v>0</v>
      </c>
      <c r="R64" s="14">
        <v>0.01</v>
      </c>
      <c r="S64" s="14">
        <v>33.049999999999997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3777.33</v>
      </c>
      <c r="Z64" s="14">
        <v>10938.4</v>
      </c>
    </row>
    <row r="65" spans="1:26">
      <c r="A65" s="2" t="s">
        <v>141</v>
      </c>
      <c r="B65" s="1" t="s">
        <v>142</v>
      </c>
      <c r="C65" s="14">
        <v>733.35</v>
      </c>
      <c r="D65" s="14">
        <v>122.22</v>
      </c>
      <c r="E65" s="14">
        <v>4543.1400000000003</v>
      </c>
      <c r="F65" s="14">
        <v>0</v>
      </c>
      <c r="G65" s="14">
        <v>0</v>
      </c>
      <c r="H65" s="14">
        <v>5398.71</v>
      </c>
      <c r="I65" s="14">
        <v>435.75</v>
      </c>
      <c r="J65" s="14">
        <v>0</v>
      </c>
      <c r="K65" s="14">
        <v>0</v>
      </c>
      <c r="L65" s="14">
        <v>911.08</v>
      </c>
      <c r="M65" s="14">
        <v>148.72</v>
      </c>
      <c r="N65" s="14">
        <v>0</v>
      </c>
      <c r="O65" s="14">
        <v>0</v>
      </c>
      <c r="P65" s="14">
        <v>0</v>
      </c>
      <c r="Q65" s="14">
        <v>1493.64</v>
      </c>
      <c r="R65" s="14">
        <v>7.0000000000000007E-2</v>
      </c>
      <c r="S65" s="14">
        <v>33.049999999999997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3022.31</v>
      </c>
      <c r="Z65" s="14">
        <v>2376.4</v>
      </c>
    </row>
    <row r="66" spans="1:26">
      <c r="A66" s="2" t="s">
        <v>143</v>
      </c>
      <c r="B66" s="1" t="s">
        <v>144</v>
      </c>
      <c r="C66" s="14">
        <v>4000.02</v>
      </c>
      <c r="D66" s="14">
        <v>666.67</v>
      </c>
      <c r="E66" s="14">
        <v>42733.47</v>
      </c>
      <c r="F66" s="14">
        <v>0</v>
      </c>
      <c r="G66" s="14">
        <v>0</v>
      </c>
      <c r="H66" s="14">
        <v>47400.160000000003</v>
      </c>
      <c r="I66" s="14">
        <v>0</v>
      </c>
      <c r="J66" s="14">
        <v>0</v>
      </c>
      <c r="K66" s="14">
        <v>0</v>
      </c>
      <c r="L66" s="14">
        <v>14597.29</v>
      </c>
      <c r="M66" s="14">
        <v>289.88</v>
      </c>
      <c r="N66" s="14">
        <v>0</v>
      </c>
      <c r="O66" s="14">
        <v>0</v>
      </c>
      <c r="P66" s="14">
        <v>0</v>
      </c>
      <c r="Q66" s="14">
        <v>0</v>
      </c>
      <c r="R66" s="14">
        <v>0.05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497.54</v>
      </c>
      <c r="Y66" s="14">
        <v>15384.76</v>
      </c>
      <c r="Z66" s="14">
        <v>32015.4</v>
      </c>
    </row>
    <row r="67" spans="1:26">
      <c r="A67" s="2" t="s">
        <v>145</v>
      </c>
      <c r="B67" s="1" t="s">
        <v>146</v>
      </c>
      <c r="C67" s="14">
        <v>880.02</v>
      </c>
      <c r="D67" s="14">
        <v>146.66999999999999</v>
      </c>
      <c r="E67" s="14">
        <v>15773.8</v>
      </c>
      <c r="F67" s="14">
        <v>0</v>
      </c>
      <c r="G67" s="14">
        <v>0</v>
      </c>
      <c r="H67" s="14">
        <v>16800.490000000002</v>
      </c>
      <c r="I67" s="14">
        <v>0</v>
      </c>
      <c r="J67" s="14">
        <v>196</v>
      </c>
      <c r="K67" s="14">
        <v>0</v>
      </c>
      <c r="L67" s="14">
        <v>4241.17</v>
      </c>
      <c r="M67" s="14">
        <v>187.34</v>
      </c>
      <c r="N67" s="14">
        <v>0</v>
      </c>
      <c r="O67" s="14">
        <v>0</v>
      </c>
      <c r="P67" s="14">
        <v>0</v>
      </c>
      <c r="Q67" s="14">
        <v>0</v>
      </c>
      <c r="R67" s="15">
        <v>-7.0000000000000007E-2</v>
      </c>
      <c r="S67" s="14">
        <v>33.049999999999997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4657.49</v>
      </c>
      <c r="Z67" s="14">
        <v>12143</v>
      </c>
    </row>
    <row r="68" spans="1:26">
      <c r="A68" s="2" t="s">
        <v>147</v>
      </c>
      <c r="B68" s="1" t="s">
        <v>148</v>
      </c>
      <c r="C68" s="14">
        <v>1099.98</v>
      </c>
      <c r="D68" s="14">
        <v>183.33</v>
      </c>
      <c r="E68" s="14">
        <v>2792.08</v>
      </c>
      <c r="F68" s="14">
        <v>0</v>
      </c>
      <c r="G68" s="14">
        <v>0</v>
      </c>
      <c r="H68" s="14">
        <v>4075.39</v>
      </c>
      <c r="I68" s="14">
        <v>0</v>
      </c>
      <c r="J68" s="14">
        <v>0</v>
      </c>
      <c r="K68" s="14">
        <v>0</v>
      </c>
      <c r="L68" s="14">
        <v>615.11</v>
      </c>
      <c r="M68" s="14">
        <v>31.85</v>
      </c>
      <c r="N68" s="14">
        <v>0</v>
      </c>
      <c r="O68" s="14">
        <v>0</v>
      </c>
      <c r="P68" s="14">
        <v>0</v>
      </c>
      <c r="Q68" s="14">
        <v>0</v>
      </c>
      <c r="R68" s="15">
        <v>-0.17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646.79</v>
      </c>
      <c r="Z68" s="14">
        <v>3428.6</v>
      </c>
    </row>
    <row r="69" spans="1:26">
      <c r="A69" s="2" t="s">
        <v>149</v>
      </c>
      <c r="B69" s="1" t="s">
        <v>150</v>
      </c>
      <c r="C69" s="14">
        <v>799.98</v>
      </c>
      <c r="D69" s="14">
        <v>133.33000000000001</v>
      </c>
      <c r="E69" s="14">
        <v>2920</v>
      </c>
      <c r="F69" s="14">
        <v>0</v>
      </c>
      <c r="G69" s="14">
        <v>0</v>
      </c>
      <c r="H69" s="14">
        <v>3853.31</v>
      </c>
      <c r="I69" s="14">
        <v>0</v>
      </c>
      <c r="J69" s="14">
        <v>0</v>
      </c>
      <c r="K69" s="14">
        <v>0</v>
      </c>
      <c r="L69" s="14">
        <v>567.67999999999995</v>
      </c>
      <c r="M69" s="14">
        <v>56.68</v>
      </c>
      <c r="N69" s="14">
        <v>0</v>
      </c>
      <c r="O69" s="14">
        <v>0</v>
      </c>
      <c r="P69" s="14">
        <v>0</v>
      </c>
      <c r="Q69" s="14">
        <v>0</v>
      </c>
      <c r="R69" s="15">
        <v>-0.05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624.30999999999995</v>
      </c>
      <c r="Z69" s="14">
        <v>3229</v>
      </c>
    </row>
    <row r="70" spans="1:26">
      <c r="A70" s="2" t="s">
        <v>151</v>
      </c>
      <c r="B70" s="1" t="s">
        <v>152</v>
      </c>
      <c r="C70" s="14">
        <v>999.66</v>
      </c>
      <c r="D70" s="14">
        <v>166.61</v>
      </c>
      <c r="E70" s="14">
        <v>1550.32</v>
      </c>
      <c r="F70" s="14">
        <v>0</v>
      </c>
      <c r="G70" s="14">
        <v>0</v>
      </c>
      <c r="H70" s="14">
        <v>2716.59</v>
      </c>
      <c r="I70" s="14">
        <v>0</v>
      </c>
      <c r="J70" s="14">
        <v>0</v>
      </c>
      <c r="K70" s="14">
        <v>0</v>
      </c>
      <c r="L70" s="14">
        <v>324.87</v>
      </c>
      <c r="M70" s="14">
        <v>73.88</v>
      </c>
      <c r="N70" s="14">
        <v>0</v>
      </c>
      <c r="O70" s="14">
        <v>0</v>
      </c>
      <c r="P70" s="14">
        <v>0</v>
      </c>
      <c r="Q70" s="14">
        <v>0</v>
      </c>
      <c r="R70" s="14">
        <v>0.04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398.79</v>
      </c>
      <c r="Z70" s="14">
        <v>2317.8000000000002</v>
      </c>
    </row>
    <row r="71" spans="1:26">
      <c r="A71" s="2" t="s">
        <v>153</v>
      </c>
      <c r="B71" s="1" t="s">
        <v>154</v>
      </c>
      <c r="C71" s="14">
        <v>880.02</v>
      </c>
      <c r="D71" s="14">
        <v>146.66999999999999</v>
      </c>
      <c r="E71" s="14">
        <v>886.91</v>
      </c>
      <c r="F71" s="14">
        <v>0</v>
      </c>
      <c r="G71" s="14">
        <v>0</v>
      </c>
      <c r="H71" s="14">
        <v>1913.6</v>
      </c>
      <c r="I71" s="14">
        <v>0</v>
      </c>
      <c r="J71" s="14">
        <v>0</v>
      </c>
      <c r="K71" s="14">
        <v>0</v>
      </c>
      <c r="L71" s="14">
        <v>170.39</v>
      </c>
      <c r="M71" s="14">
        <v>114.04</v>
      </c>
      <c r="N71" s="14">
        <v>0</v>
      </c>
      <c r="O71" s="14">
        <v>0</v>
      </c>
      <c r="P71" s="14">
        <v>0</v>
      </c>
      <c r="Q71" s="14">
        <v>0</v>
      </c>
      <c r="R71" s="15">
        <v>-0.03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284.39999999999998</v>
      </c>
      <c r="Z71" s="14">
        <v>1629.2</v>
      </c>
    </row>
    <row r="72" spans="1:26" s="7" customFormat="1">
      <c r="A72" s="17" t="s">
        <v>155</v>
      </c>
      <c r="C72" s="7" t="s">
        <v>156</v>
      </c>
      <c r="D72" s="7" t="s">
        <v>156</v>
      </c>
      <c r="E72" s="7" t="s">
        <v>156</v>
      </c>
      <c r="F72" s="7" t="s">
        <v>156</v>
      </c>
      <c r="G72" s="7" t="s">
        <v>156</v>
      </c>
      <c r="H72" s="7" t="s">
        <v>156</v>
      </c>
      <c r="I72" s="7" t="s">
        <v>156</v>
      </c>
      <c r="J72" s="7" t="s">
        <v>156</v>
      </c>
      <c r="K72" s="7" t="s">
        <v>156</v>
      </c>
      <c r="L72" s="7" t="s">
        <v>156</v>
      </c>
      <c r="M72" s="7" t="s">
        <v>156</v>
      </c>
      <c r="N72" s="7" t="s">
        <v>156</v>
      </c>
      <c r="O72" s="7" t="s">
        <v>156</v>
      </c>
      <c r="P72" s="7" t="s">
        <v>156</v>
      </c>
      <c r="Q72" s="7" t="s">
        <v>156</v>
      </c>
      <c r="R72" s="7" t="s">
        <v>156</v>
      </c>
      <c r="S72" s="7" t="s">
        <v>156</v>
      </c>
      <c r="T72" s="7" t="s">
        <v>156</v>
      </c>
      <c r="U72" s="7" t="s">
        <v>156</v>
      </c>
      <c r="V72" s="7" t="s">
        <v>156</v>
      </c>
      <c r="W72" s="7" t="s">
        <v>156</v>
      </c>
      <c r="X72" s="7" t="s">
        <v>156</v>
      </c>
      <c r="Y72" s="7" t="s">
        <v>156</v>
      </c>
      <c r="Z72" s="7" t="s">
        <v>156</v>
      </c>
    </row>
    <row r="73" spans="1:26">
      <c r="C73" s="19">
        <v>73736.37</v>
      </c>
      <c r="D73" s="19">
        <v>12289.39</v>
      </c>
      <c r="E73" s="19">
        <v>666560.96</v>
      </c>
      <c r="F73" s="19">
        <v>0</v>
      </c>
      <c r="G73" s="19">
        <v>0</v>
      </c>
      <c r="H73" s="19">
        <v>752586.72</v>
      </c>
      <c r="I73" s="19">
        <v>3624.95</v>
      </c>
      <c r="J73" s="19">
        <v>3644.22</v>
      </c>
      <c r="K73" s="20">
        <v>-73.64</v>
      </c>
      <c r="L73" s="19">
        <v>202530.71</v>
      </c>
      <c r="M73" s="19">
        <v>7266.9</v>
      </c>
      <c r="N73" s="19">
        <v>0</v>
      </c>
      <c r="O73" s="19">
        <v>257.3</v>
      </c>
      <c r="P73" s="19">
        <v>0</v>
      </c>
      <c r="Q73" s="19">
        <v>1493.64</v>
      </c>
      <c r="R73" s="20">
        <v>-0.48</v>
      </c>
      <c r="S73" s="19">
        <v>979.47</v>
      </c>
      <c r="T73" s="19">
        <v>617.34</v>
      </c>
      <c r="U73" s="19">
        <v>300</v>
      </c>
      <c r="V73" s="19">
        <v>0</v>
      </c>
      <c r="W73" s="19">
        <v>1300</v>
      </c>
      <c r="X73" s="19">
        <v>2465.91</v>
      </c>
      <c r="Y73" s="19">
        <v>224406.32</v>
      </c>
      <c r="Z73" s="19">
        <v>528180.4</v>
      </c>
    </row>
    <row r="75" spans="1:26">
      <c r="A75" s="12" t="s">
        <v>157</v>
      </c>
    </row>
    <row r="76" spans="1:26">
      <c r="A76" s="2" t="s">
        <v>158</v>
      </c>
      <c r="B76" s="1" t="s">
        <v>159</v>
      </c>
      <c r="C76" s="14">
        <v>572.46</v>
      </c>
      <c r="D76" s="14">
        <v>95.41</v>
      </c>
      <c r="E76" s="14">
        <v>2248.1799999999998</v>
      </c>
      <c r="F76" s="14">
        <v>0</v>
      </c>
      <c r="G76" s="14">
        <v>0</v>
      </c>
      <c r="H76" s="14">
        <v>2916.05</v>
      </c>
      <c r="I76" s="14">
        <v>0</v>
      </c>
      <c r="J76" s="14">
        <v>0</v>
      </c>
      <c r="K76" s="14">
        <v>0</v>
      </c>
      <c r="L76" s="14">
        <v>367.48</v>
      </c>
      <c r="M76" s="14">
        <v>56.2</v>
      </c>
      <c r="N76" s="14">
        <v>29.16</v>
      </c>
      <c r="O76" s="14">
        <v>0</v>
      </c>
      <c r="P76" s="14">
        <v>142.88999999999999</v>
      </c>
      <c r="Q76" s="14">
        <v>0</v>
      </c>
      <c r="R76" s="14">
        <v>0.05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134.66999999999999</v>
      </c>
      <c r="Y76" s="14">
        <v>730.45</v>
      </c>
      <c r="Z76" s="14">
        <v>2185.6</v>
      </c>
    </row>
    <row r="77" spans="1:26">
      <c r="A77" s="2" t="s">
        <v>160</v>
      </c>
      <c r="B77" s="1" t="s">
        <v>161</v>
      </c>
      <c r="C77" s="14">
        <v>537.54</v>
      </c>
      <c r="D77" s="14">
        <v>89.59</v>
      </c>
      <c r="E77" s="14">
        <v>4574.82</v>
      </c>
      <c r="F77" s="14">
        <v>0</v>
      </c>
      <c r="G77" s="14">
        <v>0</v>
      </c>
      <c r="H77" s="14">
        <v>5201.95</v>
      </c>
      <c r="I77" s="14">
        <v>0</v>
      </c>
      <c r="J77" s="14">
        <v>0</v>
      </c>
      <c r="K77" s="14">
        <v>0</v>
      </c>
      <c r="L77" s="14">
        <v>864.81</v>
      </c>
      <c r="M77" s="14">
        <v>148.31</v>
      </c>
      <c r="N77" s="14">
        <v>52.02</v>
      </c>
      <c r="O77" s="14">
        <v>0</v>
      </c>
      <c r="P77" s="14">
        <v>254.9</v>
      </c>
      <c r="Q77" s="14">
        <v>0</v>
      </c>
      <c r="R77" s="14">
        <v>0.16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372.75</v>
      </c>
      <c r="Y77" s="14">
        <v>1692.95</v>
      </c>
      <c r="Z77" s="14">
        <v>3509</v>
      </c>
    </row>
    <row r="78" spans="1:26">
      <c r="A78" s="2" t="s">
        <v>162</v>
      </c>
      <c r="B78" s="1" t="s">
        <v>163</v>
      </c>
      <c r="C78" s="14">
        <v>316.70999999999998</v>
      </c>
      <c r="D78" s="14">
        <v>52.78</v>
      </c>
      <c r="E78" s="14">
        <v>2342.08</v>
      </c>
      <c r="F78" s="14">
        <v>0</v>
      </c>
      <c r="G78" s="14">
        <v>0</v>
      </c>
      <c r="H78" s="14">
        <v>2711.57</v>
      </c>
      <c r="I78" s="14">
        <v>0</v>
      </c>
      <c r="J78" s="14">
        <v>0</v>
      </c>
      <c r="K78" s="14">
        <v>0</v>
      </c>
      <c r="L78" s="14">
        <v>323.8</v>
      </c>
      <c r="M78" s="14">
        <v>54.4</v>
      </c>
      <c r="N78" s="14">
        <v>0</v>
      </c>
      <c r="O78" s="14">
        <v>0</v>
      </c>
      <c r="P78" s="14">
        <v>0</v>
      </c>
      <c r="Q78" s="14">
        <v>0</v>
      </c>
      <c r="R78" s="15">
        <v>-0.03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378.17</v>
      </c>
      <c r="Z78" s="14">
        <v>2333.4</v>
      </c>
    </row>
    <row r="79" spans="1:26">
      <c r="A79" s="2" t="s">
        <v>164</v>
      </c>
      <c r="B79" s="1" t="s">
        <v>165</v>
      </c>
      <c r="C79" s="14">
        <v>537.54</v>
      </c>
      <c r="D79" s="14">
        <v>89.59</v>
      </c>
      <c r="E79" s="14">
        <v>1978.69</v>
      </c>
      <c r="F79" s="14">
        <v>0</v>
      </c>
      <c r="G79" s="14">
        <v>0</v>
      </c>
      <c r="H79" s="14">
        <v>2605.8200000000002</v>
      </c>
      <c r="I79" s="14">
        <v>0</v>
      </c>
      <c r="J79" s="14">
        <v>0</v>
      </c>
      <c r="K79" s="14">
        <v>0</v>
      </c>
      <c r="L79" s="14">
        <v>301.20999999999998</v>
      </c>
      <c r="M79" s="14">
        <v>74.25</v>
      </c>
      <c r="N79" s="14">
        <v>26.06</v>
      </c>
      <c r="O79" s="14">
        <v>0</v>
      </c>
      <c r="P79" s="14">
        <v>127.69</v>
      </c>
      <c r="Q79" s="14">
        <v>0</v>
      </c>
      <c r="R79" s="15">
        <v>-0.17</v>
      </c>
      <c r="S79" s="14">
        <v>0</v>
      </c>
      <c r="T79" s="14">
        <v>0</v>
      </c>
      <c r="U79" s="14">
        <v>0</v>
      </c>
      <c r="V79" s="14">
        <v>0</v>
      </c>
      <c r="W79" s="14">
        <v>300</v>
      </c>
      <c r="X79" s="14">
        <v>275.38</v>
      </c>
      <c r="Y79" s="14">
        <v>1104.42</v>
      </c>
      <c r="Z79" s="14">
        <v>1501.4</v>
      </c>
    </row>
    <row r="80" spans="1:26">
      <c r="A80" s="2" t="s">
        <v>166</v>
      </c>
      <c r="B80" s="1" t="s">
        <v>167</v>
      </c>
      <c r="C80" s="14">
        <v>480.24</v>
      </c>
      <c r="D80" s="14">
        <v>80.040000000000006</v>
      </c>
      <c r="E80" s="14">
        <v>795.52</v>
      </c>
      <c r="F80" s="14">
        <v>0</v>
      </c>
      <c r="G80" s="14">
        <v>0</v>
      </c>
      <c r="H80" s="14">
        <v>1355.8</v>
      </c>
      <c r="I80" s="14">
        <v>0</v>
      </c>
      <c r="J80" s="14">
        <v>0</v>
      </c>
      <c r="K80" s="14">
        <v>0</v>
      </c>
      <c r="L80" s="14">
        <v>31.12</v>
      </c>
      <c r="M80" s="14">
        <v>35.26</v>
      </c>
      <c r="N80" s="14">
        <v>0</v>
      </c>
      <c r="O80" s="14">
        <v>0</v>
      </c>
      <c r="P80" s="14">
        <v>0</v>
      </c>
      <c r="Q80" s="14">
        <v>0</v>
      </c>
      <c r="R80" s="14">
        <v>0.02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66.400000000000006</v>
      </c>
      <c r="Z80" s="14">
        <v>1289.4000000000001</v>
      </c>
    </row>
    <row r="81" spans="1:26">
      <c r="A81" s="2" t="s">
        <v>168</v>
      </c>
      <c r="B81" s="1" t="s">
        <v>169</v>
      </c>
      <c r="C81" s="14">
        <v>480.24</v>
      </c>
      <c r="D81" s="14">
        <v>80.040000000000006</v>
      </c>
      <c r="E81" s="14">
        <v>463.72</v>
      </c>
      <c r="F81" s="14">
        <v>0</v>
      </c>
      <c r="G81" s="14">
        <v>0</v>
      </c>
      <c r="H81" s="14">
        <v>1024</v>
      </c>
      <c r="I81" s="14">
        <v>0</v>
      </c>
      <c r="J81" s="14">
        <v>0</v>
      </c>
      <c r="K81" s="15">
        <v>-18.71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5">
        <v>-0.09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-18.8</v>
      </c>
      <c r="Z81" s="14">
        <v>1042.8</v>
      </c>
    </row>
    <row r="82" spans="1:26">
      <c r="A82" s="2" t="s">
        <v>170</v>
      </c>
      <c r="B82" s="1" t="s">
        <v>171</v>
      </c>
      <c r="C82" s="14">
        <v>480.24</v>
      </c>
      <c r="D82" s="14">
        <v>80.040000000000006</v>
      </c>
      <c r="E82" s="14">
        <v>5063.96</v>
      </c>
      <c r="F82" s="14">
        <v>0</v>
      </c>
      <c r="G82" s="14">
        <v>0</v>
      </c>
      <c r="H82" s="14">
        <v>5624.24</v>
      </c>
      <c r="I82" s="14">
        <v>0</v>
      </c>
      <c r="J82" s="14">
        <v>0</v>
      </c>
      <c r="K82" s="14">
        <v>0</v>
      </c>
      <c r="L82" s="14">
        <v>964.13</v>
      </c>
      <c r="M82" s="14">
        <v>120.69</v>
      </c>
      <c r="N82" s="14">
        <v>56.24</v>
      </c>
      <c r="O82" s="14">
        <v>0</v>
      </c>
      <c r="P82" s="14">
        <v>275.58999999999997</v>
      </c>
      <c r="Q82" s="14">
        <v>0</v>
      </c>
      <c r="R82" s="15">
        <v>-0.01</v>
      </c>
      <c r="S82" s="14">
        <v>0</v>
      </c>
      <c r="T82" s="14">
        <v>0</v>
      </c>
      <c r="U82" s="14">
        <v>0</v>
      </c>
      <c r="V82" s="14">
        <v>0</v>
      </c>
      <c r="W82" s="14">
        <v>700</v>
      </c>
      <c r="X82" s="14">
        <v>0</v>
      </c>
      <c r="Y82" s="14">
        <v>2116.64</v>
      </c>
      <c r="Z82" s="14">
        <v>3507.6</v>
      </c>
    </row>
    <row r="83" spans="1:26">
      <c r="A83" s="2" t="s">
        <v>172</v>
      </c>
      <c r="B83" s="1" t="s">
        <v>173</v>
      </c>
      <c r="C83" s="14">
        <v>320.16000000000003</v>
      </c>
      <c r="D83" s="14">
        <v>53.36</v>
      </c>
      <c r="E83" s="14">
        <v>310.86</v>
      </c>
      <c r="F83" s="14">
        <v>0</v>
      </c>
      <c r="G83" s="14">
        <v>0</v>
      </c>
      <c r="H83" s="14">
        <v>684.38</v>
      </c>
      <c r="I83" s="14">
        <v>0</v>
      </c>
      <c r="J83" s="14">
        <v>0</v>
      </c>
      <c r="K83" s="15">
        <v>-54.95</v>
      </c>
      <c r="L83" s="14">
        <v>0</v>
      </c>
      <c r="M83" s="14">
        <v>21.21</v>
      </c>
      <c r="N83" s="14">
        <v>6.84</v>
      </c>
      <c r="O83" s="14">
        <v>0</v>
      </c>
      <c r="P83" s="14">
        <v>33.53</v>
      </c>
      <c r="Q83" s="14">
        <v>0</v>
      </c>
      <c r="R83" s="15">
        <v>-0.05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6.58</v>
      </c>
      <c r="Z83" s="14">
        <v>677.8</v>
      </c>
    </row>
    <row r="84" spans="1:26">
      <c r="A84" s="2" t="s">
        <v>174</v>
      </c>
      <c r="B84" s="1" t="s">
        <v>175</v>
      </c>
      <c r="C84" s="14">
        <v>528</v>
      </c>
      <c r="D84" s="14">
        <v>88</v>
      </c>
      <c r="E84" s="14">
        <v>2479.85</v>
      </c>
      <c r="F84" s="14">
        <v>0</v>
      </c>
      <c r="G84" s="14">
        <v>0</v>
      </c>
      <c r="H84" s="14">
        <v>3095.85</v>
      </c>
      <c r="I84" s="14">
        <v>0</v>
      </c>
      <c r="J84" s="14">
        <v>0</v>
      </c>
      <c r="K84" s="14">
        <v>0</v>
      </c>
      <c r="L84" s="14">
        <v>405.88</v>
      </c>
      <c r="M84" s="14">
        <v>52.07</v>
      </c>
      <c r="N84" s="14">
        <v>0</v>
      </c>
      <c r="O84" s="14">
        <v>0</v>
      </c>
      <c r="P84" s="14">
        <v>0</v>
      </c>
      <c r="Q84" s="14">
        <v>0</v>
      </c>
      <c r="R84" s="15">
        <v>-0.1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457.85</v>
      </c>
      <c r="Z84" s="14">
        <v>2638</v>
      </c>
    </row>
    <row r="85" spans="1:26">
      <c r="A85" s="2" t="s">
        <v>176</v>
      </c>
      <c r="B85" s="1" t="s">
        <v>177</v>
      </c>
      <c r="C85" s="14">
        <v>480.24</v>
      </c>
      <c r="D85" s="14">
        <v>80.040000000000006</v>
      </c>
      <c r="E85" s="14">
        <v>463.99</v>
      </c>
      <c r="F85" s="14">
        <v>0</v>
      </c>
      <c r="G85" s="14">
        <v>0</v>
      </c>
      <c r="H85" s="14">
        <v>1024.27</v>
      </c>
      <c r="I85" s="14">
        <v>0</v>
      </c>
      <c r="J85" s="14">
        <v>0</v>
      </c>
      <c r="K85" s="15">
        <v>-18.68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0.15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-18.53</v>
      </c>
      <c r="Z85" s="14">
        <v>1042.8</v>
      </c>
    </row>
    <row r="86" spans="1:26">
      <c r="A86" s="2" t="s">
        <v>178</v>
      </c>
      <c r="B86" s="1" t="s">
        <v>179</v>
      </c>
      <c r="C86" s="14">
        <v>633.41999999999996</v>
      </c>
      <c r="D86" s="14">
        <v>105.57</v>
      </c>
      <c r="E86" s="14">
        <v>3869.87</v>
      </c>
      <c r="F86" s="14">
        <v>0</v>
      </c>
      <c r="G86" s="14">
        <v>0</v>
      </c>
      <c r="H86" s="14">
        <v>4608.8599999999997</v>
      </c>
      <c r="I86" s="14">
        <v>0</v>
      </c>
      <c r="J86" s="14">
        <v>0</v>
      </c>
      <c r="K86" s="14">
        <v>0</v>
      </c>
      <c r="L86" s="14">
        <v>729.06</v>
      </c>
      <c r="M86" s="14">
        <v>93.69</v>
      </c>
      <c r="N86" s="14">
        <v>0</v>
      </c>
      <c r="O86" s="14">
        <v>0</v>
      </c>
      <c r="P86" s="14">
        <v>0</v>
      </c>
      <c r="Q86" s="14">
        <v>0</v>
      </c>
      <c r="R86" s="14">
        <v>0.11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822.86</v>
      </c>
      <c r="Z86" s="14">
        <v>3786</v>
      </c>
    </row>
    <row r="87" spans="1:26">
      <c r="A87" s="2" t="s">
        <v>180</v>
      </c>
      <c r="B87" s="1" t="s">
        <v>181</v>
      </c>
      <c r="C87" s="14">
        <v>537.54</v>
      </c>
      <c r="D87" s="14">
        <v>89.59</v>
      </c>
      <c r="E87" s="14">
        <v>3257.85</v>
      </c>
      <c r="F87" s="14">
        <v>0</v>
      </c>
      <c r="G87" s="14">
        <v>0</v>
      </c>
      <c r="H87" s="14">
        <v>3884.98</v>
      </c>
      <c r="I87" s="14">
        <v>0</v>
      </c>
      <c r="J87" s="14">
        <v>0</v>
      </c>
      <c r="K87" s="14">
        <v>0</v>
      </c>
      <c r="L87" s="14">
        <v>574.44000000000005</v>
      </c>
      <c r="M87" s="14">
        <v>68.69</v>
      </c>
      <c r="N87" s="14">
        <v>38.85</v>
      </c>
      <c r="O87" s="14">
        <v>0</v>
      </c>
      <c r="P87" s="14">
        <v>190.36</v>
      </c>
      <c r="Q87" s="14">
        <v>0</v>
      </c>
      <c r="R87" s="14">
        <v>0.03</v>
      </c>
      <c r="S87" s="14">
        <v>0</v>
      </c>
      <c r="T87" s="14">
        <v>0</v>
      </c>
      <c r="U87" s="14">
        <v>0</v>
      </c>
      <c r="V87" s="14">
        <v>0</v>
      </c>
      <c r="W87" s="14">
        <v>500</v>
      </c>
      <c r="X87" s="14">
        <v>199.21</v>
      </c>
      <c r="Y87" s="14">
        <v>1571.58</v>
      </c>
      <c r="Z87" s="14">
        <v>2313.4</v>
      </c>
    </row>
    <row r="88" spans="1:26">
      <c r="A88" s="2" t="s">
        <v>182</v>
      </c>
      <c r="B88" s="1" t="s">
        <v>183</v>
      </c>
      <c r="C88" s="14">
        <v>537.54</v>
      </c>
      <c r="D88" s="14">
        <v>89.59</v>
      </c>
      <c r="E88" s="14">
        <v>6536.46</v>
      </c>
      <c r="F88" s="14">
        <v>0</v>
      </c>
      <c r="G88" s="14">
        <v>0</v>
      </c>
      <c r="H88" s="14">
        <v>7163.59</v>
      </c>
      <c r="I88" s="14">
        <v>0</v>
      </c>
      <c r="J88" s="14">
        <v>0</v>
      </c>
      <c r="K88" s="14">
        <v>0</v>
      </c>
      <c r="L88" s="14">
        <v>1326.18</v>
      </c>
      <c r="M88" s="14">
        <v>149.06</v>
      </c>
      <c r="N88" s="14">
        <v>71.64</v>
      </c>
      <c r="O88" s="14">
        <v>0</v>
      </c>
      <c r="P88" s="14">
        <v>351.02</v>
      </c>
      <c r="Q88" s="14">
        <v>0</v>
      </c>
      <c r="R88" s="14">
        <v>0.09</v>
      </c>
      <c r="S88" s="14">
        <v>0</v>
      </c>
      <c r="T88" s="14">
        <v>0</v>
      </c>
      <c r="U88" s="14">
        <v>0</v>
      </c>
      <c r="V88" s="14">
        <v>0</v>
      </c>
      <c r="W88" s="14">
        <v>700</v>
      </c>
      <c r="X88" s="14">
        <v>0</v>
      </c>
      <c r="Y88" s="14">
        <v>2597.9899999999998</v>
      </c>
      <c r="Z88" s="14">
        <v>4565.6000000000004</v>
      </c>
    </row>
    <row r="89" spans="1:26">
      <c r="A89" s="2" t="s">
        <v>184</v>
      </c>
      <c r="B89" s="1" t="s">
        <v>185</v>
      </c>
      <c r="C89" s="14">
        <v>858.65</v>
      </c>
      <c r="D89" s="14">
        <v>143.11000000000001</v>
      </c>
      <c r="E89" s="14">
        <v>0</v>
      </c>
      <c r="F89" s="14">
        <v>0</v>
      </c>
      <c r="G89" s="14">
        <v>0</v>
      </c>
      <c r="H89" s="14">
        <v>1001.76</v>
      </c>
      <c r="I89" s="14">
        <v>0</v>
      </c>
      <c r="J89" s="14">
        <v>0</v>
      </c>
      <c r="K89" s="15">
        <v>-27.63</v>
      </c>
      <c r="L89" s="14">
        <v>0</v>
      </c>
      <c r="M89" s="14">
        <v>26.7</v>
      </c>
      <c r="N89" s="14">
        <v>0</v>
      </c>
      <c r="O89" s="14">
        <v>0</v>
      </c>
      <c r="P89" s="14">
        <v>0</v>
      </c>
      <c r="Q89" s="14">
        <v>0</v>
      </c>
      <c r="R89" s="15">
        <v>-0.11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-1.04</v>
      </c>
      <c r="Z89" s="14">
        <v>1002.8</v>
      </c>
    </row>
    <row r="90" spans="1:26">
      <c r="A90" s="2" t="s">
        <v>186</v>
      </c>
      <c r="B90" s="1" t="s">
        <v>187</v>
      </c>
      <c r="C90" s="14">
        <v>400.2</v>
      </c>
      <c r="D90" s="14">
        <v>66.7</v>
      </c>
      <c r="E90" s="14">
        <v>619.73</v>
      </c>
      <c r="F90" s="14">
        <v>0</v>
      </c>
      <c r="G90" s="14">
        <v>0</v>
      </c>
      <c r="H90" s="14">
        <v>1086.6300000000001</v>
      </c>
      <c r="I90" s="14">
        <v>0</v>
      </c>
      <c r="J90" s="14">
        <v>0</v>
      </c>
      <c r="K90" s="15">
        <v>-5.13</v>
      </c>
      <c r="L90" s="14">
        <v>0</v>
      </c>
      <c r="M90" s="14">
        <v>21.2</v>
      </c>
      <c r="N90" s="14">
        <v>0</v>
      </c>
      <c r="O90" s="14">
        <v>0</v>
      </c>
      <c r="P90" s="14">
        <v>0</v>
      </c>
      <c r="Q90" s="14">
        <v>0</v>
      </c>
      <c r="R90" s="15">
        <v>-0.04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16.03</v>
      </c>
      <c r="Z90" s="14">
        <v>1070.5999999999999</v>
      </c>
    </row>
    <row r="91" spans="1:26">
      <c r="A91" s="2" t="s">
        <v>188</v>
      </c>
      <c r="B91" s="1" t="s">
        <v>189</v>
      </c>
      <c r="C91" s="14">
        <v>633.6</v>
      </c>
      <c r="D91" s="14">
        <v>105.6</v>
      </c>
      <c r="E91" s="14">
        <v>3581.76</v>
      </c>
      <c r="F91" s="14">
        <v>4133.0200000000004</v>
      </c>
      <c r="G91" s="14">
        <v>158.4</v>
      </c>
      <c r="H91" s="14">
        <v>8612.3799999999992</v>
      </c>
      <c r="I91" s="14">
        <v>0</v>
      </c>
      <c r="J91" s="14">
        <v>0</v>
      </c>
      <c r="K91" s="14">
        <v>0</v>
      </c>
      <c r="L91" s="14">
        <v>1689.03</v>
      </c>
      <c r="M91" s="14">
        <v>103.78</v>
      </c>
      <c r="N91" s="14">
        <v>0</v>
      </c>
      <c r="O91" s="14">
        <v>0</v>
      </c>
      <c r="P91" s="14">
        <v>0</v>
      </c>
      <c r="Q91" s="14">
        <v>0</v>
      </c>
      <c r="R91" s="15">
        <v>-0.03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1792.78</v>
      </c>
      <c r="Z91" s="14">
        <v>6819.6</v>
      </c>
    </row>
    <row r="92" spans="1:26">
      <c r="A92" s="2" t="s">
        <v>190</v>
      </c>
      <c r="B92" s="1" t="s">
        <v>191</v>
      </c>
      <c r="C92" s="14">
        <v>1028.58</v>
      </c>
      <c r="D92" s="14">
        <v>171.43</v>
      </c>
      <c r="E92" s="14">
        <v>0</v>
      </c>
      <c r="F92" s="14">
        <v>0</v>
      </c>
      <c r="G92" s="14">
        <v>0</v>
      </c>
      <c r="H92" s="14">
        <v>1200.01</v>
      </c>
      <c r="I92" s="14">
        <v>0</v>
      </c>
      <c r="J92" s="14">
        <v>0</v>
      </c>
      <c r="K92" s="14">
        <v>0</v>
      </c>
      <c r="L92" s="14">
        <v>7.2</v>
      </c>
      <c r="M92" s="14">
        <v>29.79</v>
      </c>
      <c r="N92" s="14">
        <v>0</v>
      </c>
      <c r="O92" s="14">
        <v>0</v>
      </c>
      <c r="P92" s="14">
        <v>0</v>
      </c>
      <c r="Q92" s="14">
        <v>0</v>
      </c>
      <c r="R92" s="14">
        <v>0.02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37.01</v>
      </c>
      <c r="Z92" s="14">
        <v>1163</v>
      </c>
    </row>
    <row r="93" spans="1:26">
      <c r="A93" s="2" t="s">
        <v>192</v>
      </c>
      <c r="B93" s="1" t="s">
        <v>193</v>
      </c>
      <c r="C93" s="14">
        <v>480.24</v>
      </c>
      <c r="D93" s="14">
        <v>80.040000000000006</v>
      </c>
      <c r="E93" s="14">
        <v>2035.81</v>
      </c>
      <c r="F93" s="14">
        <v>0</v>
      </c>
      <c r="G93" s="14">
        <v>0</v>
      </c>
      <c r="H93" s="14">
        <v>2596.09</v>
      </c>
      <c r="I93" s="14">
        <v>0</v>
      </c>
      <c r="J93" s="14">
        <v>0</v>
      </c>
      <c r="K93" s="14">
        <v>0</v>
      </c>
      <c r="L93" s="14">
        <v>299.14</v>
      </c>
      <c r="M93" s="14">
        <v>40.630000000000003</v>
      </c>
      <c r="N93" s="14">
        <v>25.96</v>
      </c>
      <c r="O93" s="14">
        <v>0</v>
      </c>
      <c r="P93" s="14">
        <v>127.21</v>
      </c>
      <c r="Q93" s="14">
        <v>0</v>
      </c>
      <c r="R93" s="14">
        <v>0.15</v>
      </c>
      <c r="S93" s="14">
        <v>0</v>
      </c>
      <c r="T93" s="14">
        <v>0</v>
      </c>
      <c r="U93" s="14">
        <v>0</v>
      </c>
      <c r="V93" s="14">
        <v>0</v>
      </c>
      <c r="W93" s="14">
        <v>300</v>
      </c>
      <c r="X93" s="14">
        <v>0</v>
      </c>
      <c r="Y93" s="14">
        <v>793.09</v>
      </c>
      <c r="Z93" s="14">
        <v>1803</v>
      </c>
    </row>
    <row r="94" spans="1:26">
      <c r="A94" s="2" t="s">
        <v>194</v>
      </c>
      <c r="B94" s="1" t="s">
        <v>195</v>
      </c>
      <c r="C94" s="14">
        <v>537.54</v>
      </c>
      <c r="D94" s="14">
        <v>89.59</v>
      </c>
      <c r="E94" s="14">
        <v>3640.24</v>
      </c>
      <c r="F94" s="14">
        <v>0</v>
      </c>
      <c r="G94" s="14">
        <v>0</v>
      </c>
      <c r="H94" s="14">
        <v>4267.37</v>
      </c>
      <c r="I94" s="14">
        <v>0</v>
      </c>
      <c r="J94" s="14">
        <v>0</v>
      </c>
      <c r="K94" s="14">
        <v>0</v>
      </c>
      <c r="L94" s="14">
        <v>656.12</v>
      </c>
      <c r="M94" s="14">
        <v>103.2</v>
      </c>
      <c r="N94" s="14">
        <v>42.67</v>
      </c>
      <c r="O94" s="14">
        <v>0</v>
      </c>
      <c r="P94" s="14">
        <v>209.1</v>
      </c>
      <c r="Q94" s="14">
        <v>0</v>
      </c>
      <c r="R94" s="14">
        <v>0.05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246.63</v>
      </c>
      <c r="Y94" s="14">
        <v>1257.77</v>
      </c>
      <c r="Z94" s="14">
        <v>3009.6</v>
      </c>
    </row>
    <row r="95" spans="1:26">
      <c r="A95" s="2" t="s">
        <v>196</v>
      </c>
      <c r="B95" s="1" t="s">
        <v>197</v>
      </c>
      <c r="C95" s="14">
        <v>537.54</v>
      </c>
      <c r="D95" s="14">
        <v>89.59</v>
      </c>
      <c r="E95" s="14">
        <v>1400</v>
      </c>
      <c r="F95" s="14">
        <v>0</v>
      </c>
      <c r="G95" s="14">
        <v>0</v>
      </c>
      <c r="H95" s="14">
        <v>2027.13</v>
      </c>
      <c r="I95" s="14">
        <v>0</v>
      </c>
      <c r="J95" s="14">
        <v>0</v>
      </c>
      <c r="K95" s="14">
        <v>0</v>
      </c>
      <c r="L95" s="14">
        <v>189.45</v>
      </c>
      <c r="M95" s="14">
        <v>77.97</v>
      </c>
      <c r="N95" s="14">
        <v>20.27</v>
      </c>
      <c r="O95" s="14">
        <v>0</v>
      </c>
      <c r="P95" s="14">
        <v>99.33</v>
      </c>
      <c r="Q95" s="14">
        <v>0</v>
      </c>
      <c r="R95" s="14">
        <v>0.18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307.93</v>
      </c>
      <c r="Y95" s="14">
        <v>695.13</v>
      </c>
      <c r="Z95" s="14">
        <v>1332</v>
      </c>
    </row>
    <row r="96" spans="1:26">
      <c r="A96" s="2" t="s">
        <v>198</v>
      </c>
      <c r="B96" s="1" t="s">
        <v>199</v>
      </c>
      <c r="C96" s="14">
        <v>633.6</v>
      </c>
      <c r="D96" s="14">
        <v>105.6</v>
      </c>
      <c r="E96" s="14">
        <v>4439.55</v>
      </c>
      <c r="F96" s="14">
        <v>0</v>
      </c>
      <c r="G96" s="14">
        <v>0</v>
      </c>
      <c r="H96" s="14">
        <v>5178.75</v>
      </c>
      <c r="I96" s="14">
        <v>0</v>
      </c>
      <c r="J96" s="14">
        <v>0</v>
      </c>
      <c r="K96" s="14">
        <v>0</v>
      </c>
      <c r="L96" s="14">
        <v>859.35</v>
      </c>
      <c r="M96" s="14">
        <v>118.7</v>
      </c>
      <c r="N96" s="14">
        <v>0</v>
      </c>
      <c r="O96" s="14">
        <v>0</v>
      </c>
      <c r="P96" s="14">
        <v>0</v>
      </c>
      <c r="Q96" s="14">
        <v>0</v>
      </c>
      <c r="R96" s="14">
        <v>0.1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978.15</v>
      </c>
      <c r="Z96" s="14">
        <v>4200.6000000000004</v>
      </c>
    </row>
    <row r="97" spans="1:26">
      <c r="A97" s="2" t="s">
        <v>200</v>
      </c>
      <c r="B97" s="1" t="s">
        <v>201</v>
      </c>
      <c r="C97" s="14">
        <v>480.24</v>
      </c>
      <c r="D97" s="14">
        <v>80.040000000000006</v>
      </c>
      <c r="E97" s="14">
        <v>4562.3500000000004</v>
      </c>
      <c r="F97" s="14">
        <v>0</v>
      </c>
      <c r="G97" s="14">
        <v>0</v>
      </c>
      <c r="H97" s="14">
        <v>5122.63</v>
      </c>
      <c r="I97" s="14">
        <v>0</v>
      </c>
      <c r="J97" s="14">
        <v>0</v>
      </c>
      <c r="K97" s="14">
        <v>0</v>
      </c>
      <c r="L97" s="14">
        <v>846.15</v>
      </c>
      <c r="M97" s="14">
        <v>52.04</v>
      </c>
      <c r="N97" s="14">
        <v>51.23</v>
      </c>
      <c r="O97" s="14">
        <v>0</v>
      </c>
      <c r="P97" s="14">
        <v>251.01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1200.43</v>
      </c>
      <c r="Z97" s="14">
        <v>3922.2</v>
      </c>
    </row>
    <row r="98" spans="1:26">
      <c r="A98" s="2" t="s">
        <v>202</v>
      </c>
      <c r="B98" s="1" t="s">
        <v>203</v>
      </c>
      <c r="C98" s="14">
        <v>1392.9</v>
      </c>
      <c r="D98" s="14">
        <v>232.15</v>
      </c>
      <c r="E98" s="14">
        <v>400</v>
      </c>
      <c r="F98" s="14">
        <v>0</v>
      </c>
      <c r="G98" s="14">
        <v>0</v>
      </c>
      <c r="H98" s="14">
        <v>2025.05</v>
      </c>
      <c r="I98" s="14">
        <v>0</v>
      </c>
      <c r="J98" s="14">
        <v>0</v>
      </c>
      <c r="K98" s="14">
        <v>0</v>
      </c>
      <c r="L98" s="14">
        <v>189.07</v>
      </c>
      <c r="M98" s="14">
        <v>44.47</v>
      </c>
      <c r="N98" s="14">
        <v>0</v>
      </c>
      <c r="O98" s="14">
        <v>0</v>
      </c>
      <c r="P98" s="14">
        <v>0</v>
      </c>
      <c r="Q98" s="14">
        <v>0</v>
      </c>
      <c r="R98" s="14">
        <v>0.11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233.65</v>
      </c>
      <c r="Z98" s="14">
        <v>1791.4</v>
      </c>
    </row>
    <row r="99" spans="1:26">
      <c r="A99" s="2" t="s">
        <v>204</v>
      </c>
      <c r="B99" s="1" t="s">
        <v>205</v>
      </c>
      <c r="C99" s="14">
        <v>1028.58</v>
      </c>
      <c r="D99" s="14">
        <v>171.43</v>
      </c>
      <c r="E99" s="14">
        <v>0</v>
      </c>
      <c r="F99" s="14">
        <v>0</v>
      </c>
      <c r="G99" s="14">
        <v>0</v>
      </c>
      <c r="H99" s="14">
        <v>1200.01</v>
      </c>
      <c r="I99" s="14">
        <v>0</v>
      </c>
      <c r="J99" s="14">
        <v>263.26</v>
      </c>
      <c r="K99" s="14">
        <v>0</v>
      </c>
      <c r="L99" s="14">
        <v>7.2</v>
      </c>
      <c r="M99" s="14">
        <v>30.25</v>
      </c>
      <c r="N99" s="14">
        <v>0</v>
      </c>
      <c r="O99" s="14">
        <v>0</v>
      </c>
      <c r="P99" s="14">
        <v>0</v>
      </c>
      <c r="Q99" s="14">
        <v>0</v>
      </c>
      <c r="R99" s="15">
        <v>-0.1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300.61</v>
      </c>
      <c r="Z99" s="14">
        <v>899.4</v>
      </c>
    </row>
    <row r="100" spans="1:26">
      <c r="A100" s="2" t="s">
        <v>206</v>
      </c>
      <c r="B100" s="1" t="s">
        <v>207</v>
      </c>
      <c r="C100" s="14">
        <v>0</v>
      </c>
      <c r="D100" s="14">
        <v>105.6</v>
      </c>
      <c r="E100" s="14">
        <v>0</v>
      </c>
      <c r="F100" s="14">
        <v>0</v>
      </c>
      <c r="G100" s="14">
        <v>0</v>
      </c>
      <c r="H100" s="14">
        <v>105.6</v>
      </c>
      <c r="I100" s="14">
        <v>0</v>
      </c>
      <c r="J100" s="14">
        <v>0</v>
      </c>
      <c r="K100" s="15">
        <v>-91.69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0.09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-91.6</v>
      </c>
      <c r="Z100" s="14">
        <v>197.2</v>
      </c>
    </row>
    <row r="101" spans="1:26">
      <c r="A101" s="2" t="s">
        <v>208</v>
      </c>
      <c r="B101" s="1" t="s">
        <v>209</v>
      </c>
      <c r="C101" s="14">
        <v>537.54</v>
      </c>
      <c r="D101" s="14">
        <v>89.59</v>
      </c>
      <c r="E101" s="14">
        <v>1287.07</v>
      </c>
      <c r="F101" s="14">
        <v>0</v>
      </c>
      <c r="G101" s="14">
        <v>0</v>
      </c>
      <c r="H101" s="14">
        <v>1914.2</v>
      </c>
      <c r="I101" s="14">
        <v>0</v>
      </c>
      <c r="J101" s="14">
        <v>0</v>
      </c>
      <c r="K101" s="14">
        <v>0</v>
      </c>
      <c r="L101" s="14">
        <v>170.49</v>
      </c>
      <c r="M101" s="14">
        <v>77.89</v>
      </c>
      <c r="N101" s="14">
        <v>19.14</v>
      </c>
      <c r="O101" s="14">
        <v>0</v>
      </c>
      <c r="P101" s="14">
        <v>93.8</v>
      </c>
      <c r="Q101" s="14">
        <v>0</v>
      </c>
      <c r="R101" s="14">
        <v>0.17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236.31</v>
      </c>
      <c r="Y101" s="14">
        <v>597.79999999999995</v>
      </c>
      <c r="Z101" s="14">
        <v>1316.4</v>
      </c>
    </row>
    <row r="102" spans="1:26">
      <c r="A102" s="2" t="s">
        <v>210</v>
      </c>
      <c r="B102" s="1" t="s">
        <v>211</v>
      </c>
      <c r="C102" s="14">
        <v>480.24</v>
      </c>
      <c r="D102" s="14">
        <v>80.040000000000006</v>
      </c>
      <c r="E102" s="14">
        <v>4169.96</v>
      </c>
      <c r="F102" s="14">
        <v>0</v>
      </c>
      <c r="G102" s="14">
        <v>0</v>
      </c>
      <c r="H102" s="14">
        <v>4730.24</v>
      </c>
      <c r="I102" s="14">
        <v>0</v>
      </c>
      <c r="J102" s="14">
        <v>0</v>
      </c>
      <c r="K102" s="14">
        <v>0</v>
      </c>
      <c r="L102" s="14">
        <v>754.99</v>
      </c>
      <c r="M102" s="14">
        <v>119.26</v>
      </c>
      <c r="N102" s="14">
        <v>47.3</v>
      </c>
      <c r="O102" s="14">
        <v>0</v>
      </c>
      <c r="P102" s="14">
        <v>231.78</v>
      </c>
      <c r="Q102" s="14">
        <v>0</v>
      </c>
      <c r="R102" s="15">
        <v>-0.09</v>
      </c>
      <c r="S102" s="14">
        <v>0</v>
      </c>
      <c r="T102" s="14">
        <v>0</v>
      </c>
      <c r="U102" s="14">
        <v>0</v>
      </c>
      <c r="V102" s="14">
        <v>0</v>
      </c>
      <c r="W102" s="14">
        <v>250</v>
      </c>
      <c r="X102" s="14">
        <v>0</v>
      </c>
      <c r="Y102" s="14">
        <v>1403.24</v>
      </c>
      <c r="Z102" s="14">
        <v>3327</v>
      </c>
    </row>
    <row r="103" spans="1:26">
      <c r="A103" s="2" t="s">
        <v>212</v>
      </c>
      <c r="B103" s="1" t="s">
        <v>213</v>
      </c>
      <c r="C103" s="14">
        <v>1028.52</v>
      </c>
      <c r="D103" s="14">
        <v>171.42</v>
      </c>
      <c r="E103" s="14">
        <v>0</v>
      </c>
      <c r="F103" s="14">
        <v>0</v>
      </c>
      <c r="G103" s="14">
        <v>0</v>
      </c>
      <c r="H103" s="14">
        <v>1199.94</v>
      </c>
      <c r="I103" s="14">
        <v>0</v>
      </c>
      <c r="J103" s="14">
        <v>0</v>
      </c>
      <c r="K103" s="14">
        <v>0</v>
      </c>
      <c r="L103" s="14">
        <v>7.2</v>
      </c>
      <c r="M103" s="14">
        <v>29.79</v>
      </c>
      <c r="N103" s="14">
        <v>0</v>
      </c>
      <c r="O103" s="14">
        <v>0</v>
      </c>
      <c r="P103" s="14">
        <v>0</v>
      </c>
      <c r="Q103" s="14">
        <v>0</v>
      </c>
      <c r="R103" s="15">
        <v>-0.05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36.94</v>
      </c>
      <c r="Z103" s="14">
        <v>1163</v>
      </c>
    </row>
    <row r="104" spans="1:26">
      <c r="A104" s="2" t="s">
        <v>214</v>
      </c>
      <c r="B104" s="1" t="s">
        <v>215</v>
      </c>
      <c r="C104" s="14">
        <v>633.6</v>
      </c>
      <c r="D104" s="14">
        <v>105.6</v>
      </c>
      <c r="E104" s="14">
        <v>8303.18</v>
      </c>
      <c r="F104" s="14">
        <v>0</v>
      </c>
      <c r="G104" s="14">
        <v>0</v>
      </c>
      <c r="H104" s="14">
        <v>9042.3799999999992</v>
      </c>
      <c r="I104" s="14">
        <v>0</v>
      </c>
      <c r="J104" s="14">
        <v>0</v>
      </c>
      <c r="K104" s="14">
        <v>0</v>
      </c>
      <c r="L104" s="14">
        <v>1865.55</v>
      </c>
      <c r="M104" s="14">
        <v>177.16</v>
      </c>
      <c r="N104" s="14">
        <v>0</v>
      </c>
      <c r="O104" s="14">
        <v>0</v>
      </c>
      <c r="P104" s="14">
        <v>0</v>
      </c>
      <c r="Q104" s="14">
        <v>0</v>
      </c>
      <c r="R104" s="15">
        <v>-0.13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2042.58</v>
      </c>
      <c r="Z104" s="14">
        <v>6999.8</v>
      </c>
    </row>
    <row r="105" spans="1:26">
      <c r="A105" s="2" t="s">
        <v>216</v>
      </c>
      <c r="B105" s="1" t="s">
        <v>217</v>
      </c>
      <c r="C105" s="14">
        <v>480.24</v>
      </c>
      <c r="D105" s="14">
        <v>80.040000000000006</v>
      </c>
      <c r="E105" s="14">
        <v>2159.4499999999998</v>
      </c>
      <c r="F105" s="14">
        <v>0</v>
      </c>
      <c r="G105" s="14">
        <v>0</v>
      </c>
      <c r="H105" s="14">
        <v>2719.73</v>
      </c>
      <c r="I105" s="14">
        <v>0</v>
      </c>
      <c r="J105" s="14">
        <v>0</v>
      </c>
      <c r="K105" s="14">
        <v>0</v>
      </c>
      <c r="L105" s="14">
        <v>325.54000000000002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5">
        <v>-0.01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325.52999999999997</v>
      </c>
      <c r="Z105" s="14">
        <v>2394.1999999999998</v>
      </c>
    </row>
    <row r="106" spans="1:26">
      <c r="A106" s="2" t="s">
        <v>218</v>
      </c>
      <c r="B106" s="1" t="s">
        <v>219</v>
      </c>
      <c r="C106" s="14">
        <v>633.6</v>
      </c>
      <c r="D106" s="14">
        <v>105.6</v>
      </c>
      <c r="E106" s="14">
        <v>6665.87</v>
      </c>
      <c r="F106" s="14">
        <v>0</v>
      </c>
      <c r="G106" s="14">
        <v>0</v>
      </c>
      <c r="H106" s="14">
        <v>7405.07</v>
      </c>
      <c r="I106" s="14">
        <v>0</v>
      </c>
      <c r="J106" s="14">
        <v>0</v>
      </c>
      <c r="K106" s="14">
        <v>0</v>
      </c>
      <c r="L106" s="14">
        <v>1382.98</v>
      </c>
      <c r="M106" s="14">
        <v>157.86000000000001</v>
      </c>
      <c r="N106" s="14">
        <v>0</v>
      </c>
      <c r="O106" s="14">
        <v>0</v>
      </c>
      <c r="P106" s="14">
        <v>0</v>
      </c>
      <c r="Q106" s="14">
        <v>0</v>
      </c>
      <c r="R106" s="15">
        <v>-0.17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1540.67</v>
      </c>
      <c r="Z106" s="14">
        <v>5864.4</v>
      </c>
    </row>
    <row r="107" spans="1:26">
      <c r="A107" s="2" t="s">
        <v>220</v>
      </c>
      <c r="B107" s="1" t="s">
        <v>221</v>
      </c>
      <c r="C107" s="14">
        <v>537.54</v>
      </c>
      <c r="D107" s="14">
        <v>89.59</v>
      </c>
      <c r="E107" s="14">
        <v>7394.99</v>
      </c>
      <c r="F107" s="14">
        <v>0</v>
      </c>
      <c r="G107" s="14">
        <v>0</v>
      </c>
      <c r="H107" s="14">
        <v>8022.12</v>
      </c>
      <c r="I107" s="14">
        <v>0</v>
      </c>
      <c r="J107" s="14">
        <v>0</v>
      </c>
      <c r="K107" s="14">
        <v>0</v>
      </c>
      <c r="L107" s="14">
        <v>1559.47</v>
      </c>
      <c r="M107" s="14">
        <v>86.33</v>
      </c>
      <c r="N107" s="14">
        <v>80.22</v>
      </c>
      <c r="O107" s="14">
        <v>0</v>
      </c>
      <c r="P107" s="14">
        <v>393.08</v>
      </c>
      <c r="Q107" s="14">
        <v>0</v>
      </c>
      <c r="R107" s="14">
        <v>0.15</v>
      </c>
      <c r="S107" s="14">
        <v>0</v>
      </c>
      <c r="T107" s="14">
        <v>0</v>
      </c>
      <c r="U107" s="14">
        <v>0</v>
      </c>
      <c r="V107" s="14">
        <v>343.11</v>
      </c>
      <c r="W107" s="14">
        <v>400</v>
      </c>
      <c r="X107" s="14">
        <v>209.76</v>
      </c>
      <c r="Y107" s="14">
        <v>3072.12</v>
      </c>
      <c r="Z107" s="14">
        <v>4950</v>
      </c>
    </row>
    <row r="108" spans="1:26">
      <c r="A108" s="2" t="s">
        <v>222</v>
      </c>
      <c r="B108" s="1" t="s">
        <v>223</v>
      </c>
      <c r="C108" s="14">
        <v>320.16000000000003</v>
      </c>
      <c r="D108" s="14">
        <v>53.36</v>
      </c>
      <c r="E108" s="14">
        <v>507.22</v>
      </c>
      <c r="F108" s="14">
        <v>0</v>
      </c>
      <c r="G108" s="14">
        <v>0</v>
      </c>
      <c r="H108" s="14">
        <v>880.74</v>
      </c>
      <c r="I108" s="14">
        <v>0</v>
      </c>
      <c r="J108" s="14">
        <v>0</v>
      </c>
      <c r="K108" s="15">
        <v>-36.82</v>
      </c>
      <c r="L108" s="14">
        <v>0</v>
      </c>
      <c r="M108" s="14">
        <v>24.52</v>
      </c>
      <c r="N108" s="14">
        <v>0</v>
      </c>
      <c r="O108" s="14">
        <v>0</v>
      </c>
      <c r="P108" s="14">
        <v>0</v>
      </c>
      <c r="Q108" s="14">
        <v>0</v>
      </c>
      <c r="R108" s="14">
        <v>0.04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-12.26</v>
      </c>
      <c r="Z108" s="14">
        <v>893</v>
      </c>
    </row>
    <row r="109" spans="1:26">
      <c r="A109" s="2" t="s">
        <v>224</v>
      </c>
      <c r="B109" s="1" t="s">
        <v>225</v>
      </c>
      <c r="C109" s="14">
        <v>480.24</v>
      </c>
      <c r="D109" s="14">
        <v>80.040000000000006</v>
      </c>
      <c r="E109" s="14">
        <v>1066</v>
      </c>
      <c r="F109" s="14">
        <v>0</v>
      </c>
      <c r="G109" s="14">
        <v>0</v>
      </c>
      <c r="H109" s="14">
        <v>1626.28</v>
      </c>
      <c r="I109" s="14">
        <v>0</v>
      </c>
      <c r="J109" s="14">
        <v>0</v>
      </c>
      <c r="K109" s="14">
        <v>0</v>
      </c>
      <c r="L109" s="14">
        <v>70.010000000000005</v>
      </c>
      <c r="M109" s="14">
        <v>31.81</v>
      </c>
      <c r="N109" s="14">
        <v>0</v>
      </c>
      <c r="O109" s="14">
        <v>0</v>
      </c>
      <c r="P109" s="14">
        <v>0</v>
      </c>
      <c r="Q109" s="14">
        <v>0</v>
      </c>
      <c r="R109" s="14">
        <v>0.06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101.88</v>
      </c>
      <c r="Z109" s="14">
        <v>1524.4</v>
      </c>
    </row>
    <row r="110" spans="1:26">
      <c r="A110" s="2" t="s">
        <v>226</v>
      </c>
      <c r="B110" s="1" t="s">
        <v>227</v>
      </c>
      <c r="C110" s="14">
        <v>534.29999999999995</v>
      </c>
      <c r="D110" s="14">
        <v>89.05</v>
      </c>
      <c r="E110" s="14">
        <v>950.48</v>
      </c>
      <c r="F110" s="14">
        <v>0</v>
      </c>
      <c r="G110" s="14">
        <v>0</v>
      </c>
      <c r="H110" s="14">
        <v>1573.83</v>
      </c>
      <c r="I110" s="14">
        <v>0</v>
      </c>
      <c r="J110" s="14">
        <v>0</v>
      </c>
      <c r="K110" s="14">
        <v>0</v>
      </c>
      <c r="L110" s="14">
        <v>64.3</v>
      </c>
      <c r="M110" s="14">
        <v>40.409999999999997</v>
      </c>
      <c r="N110" s="14">
        <v>15.74</v>
      </c>
      <c r="O110" s="14">
        <v>0</v>
      </c>
      <c r="P110" s="14">
        <v>77.12</v>
      </c>
      <c r="Q110" s="14">
        <v>0</v>
      </c>
      <c r="R110" s="14">
        <v>0.06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197.63</v>
      </c>
      <c r="Z110" s="14">
        <v>1376.2</v>
      </c>
    </row>
    <row r="111" spans="1:26">
      <c r="A111" s="2" t="s">
        <v>228</v>
      </c>
      <c r="B111" s="1" t="s">
        <v>229</v>
      </c>
      <c r="C111" s="14">
        <v>480.24</v>
      </c>
      <c r="D111" s="14">
        <v>80.040000000000006</v>
      </c>
      <c r="E111" s="14">
        <v>2730.01</v>
      </c>
      <c r="F111" s="14">
        <v>0</v>
      </c>
      <c r="G111" s="14">
        <v>0</v>
      </c>
      <c r="H111" s="14">
        <v>3290.29</v>
      </c>
      <c r="I111" s="14">
        <v>0</v>
      </c>
      <c r="J111" s="14">
        <v>0</v>
      </c>
      <c r="K111" s="14">
        <v>0</v>
      </c>
      <c r="L111" s="14">
        <v>447.42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7.0000000000000007E-2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447.49</v>
      </c>
      <c r="Z111" s="14">
        <v>2842.8</v>
      </c>
    </row>
    <row r="112" spans="1:26">
      <c r="A112" s="2" t="s">
        <v>230</v>
      </c>
      <c r="B112" s="1" t="s">
        <v>231</v>
      </c>
      <c r="C112" s="14">
        <v>447.95</v>
      </c>
      <c r="D112" s="14">
        <v>74.66</v>
      </c>
      <c r="E112" s="14">
        <v>4376.55</v>
      </c>
      <c r="F112" s="14">
        <v>0</v>
      </c>
      <c r="G112" s="14">
        <v>0</v>
      </c>
      <c r="H112" s="14">
        <v>4899.16</v>
      </c>
      <c r="I112" s="14">
        <v>0</v>
      </c>
      <c r="J112" s="14">
        <v>0</v>
      </c>
      <c r="K112" s="14">
        <v>0</v>
      </c>
      <c r="L112" s="14">
        <v>793.59</v>
      </c>
      <c r="M112" s="14">
        <v>81.87</v>
      </c>
      <c r="N112" s="14">
        <v>48.99</v>
      </c>
      <c r="O112" s="14">
        <v>0</v>
      </c>
      <c r="P112" s="14">
        <v>240.06</v>
      </c>
      <c r="Q112" s="14">
        <v>0</v>
      </c>
      <c r="R112" s="14">
        <v>0.03</v>
      </c>
      <c r="S112" s="14">
        <v>0</v>
      </c>
      <c r="T112" s="14">
        <v>0</v>
      </c>
      <c r="U112" s="14">
        <v>0</v>
      </c>
      <c r="V112" s="14">
        <v>343.11</v>
      </c>
      <c r="W112" s="14">
        <v>200</v>
      </c>
      <c r="X112" s="14">
        <v>216.71</v>
      </c>
      <c r="Y112" s="14">
        <v>1924.36</v>
      </c>
      <c r="Z112" s="14">
        <v>2974.8</v>
      </c>
    </row>
    <row r="113" spans="1:26">
      <c r="A113" s="2" t="s">
        <v>232</v>
      </c>
      <c r="B113" s="1" t="s">
        <v>233</v>
      </c>
      <c r="C113" s="14">
        <v>633.6</v>
      </c>
      <c r="D113" s="14">
        <v>105.6</v>
      </c>
      <c r="E113" s="14">
        <v>3886.94</v>
      </c>
      <c r="F113" s="14">
        <v>0</v>
      </c>
      <c r="G113" s="14">
        <v>0</v>
      </c>
      <c r="H113" s="14">
        <v>4626.1400000000003</v>
      </c>
      <c r="I113" s="14">
        <v>0</v>
      </c>
      <c r="J113" s="14">
        <v>0</v>
      </c>
      <c r="K113" s="14">
        <v>0</v>
      </c>
      <c r="L113" s="14">
        <v>732.75</v>
      </c>
      <c r="M113" s="14">
        <v>96.14</v>
      </c>
      <c r="N113" s="14">
        <v>0</v>
      </c>
      <c r="O113" s="14">
        <v>0</v>
      </c>
      <c r="P113" s="14">
        <v>0</v>
      </c>
      <c r="Q113" s="14">
        <v>0</v>
      </c>
      <c r="R113" s="14">
        <v>0.05</v>
      </c>
      <c r="S113" s="14">
        <v>0</v>
      </c>
      <c r="T113" s="14">
        <v>0</v>
      </c>
      <c r="U113" s="14">
        <v>0</v>
      </c>
      <c r="V113" s="14">
        <v>0</v>
      </c>
      <c r="W113" s="14">
        <v>200</v>
      </c>
      <c r="X113" s="14">
        <v>0</v>
      </c>
      <c r="Y113" s="14">
        <v>1028.94</v>
      </c>
      <c r="Z113" s="14">
        <v>3597.2</v>
      </c>
    </row>
    <row r="114" spans="1:26">
      <c r="A114" s="2" t="s">
        <v>234</v>
      </c>
      <c r="B114" s="1" t="s">
        <v>235</v>
      </c>
      <c r="C114" s="14">
        <v>480.24</v>
      </c>
      <c r="D114" s="14">
        <v>80.040000000000006</v>
      </c>
      <c r="E114" s="14">
        <v>4694.92</v>
      </c>
      <c r="F114" s="14">
        <v>0</v>
      </c>
      <c r="G114" s="14">
        <v>0</v>
      </c>
      <c r="H114" s="14">
        <v>5255.2</v>
      </c>
      <c r="I114" s="14">
        <v>0</v>
      </c>
      <c r="J114" s="14">
        <v>0</v>
      </c>
      <c r="K114" s="14">
        <v>0</v>
      </c>
      <c r="L114" s="14">
        <v>877.33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7.0000000000000007E-2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877.4</v>
      </c>
      <c r="Z114" s="14">
        <v>4377.8</v>
      </c>
    </row>
    <row r="115" spans="1:26">
      <c r="A115" s="2" t="s">
        <v>236</v>
      </c>
      <c r="B115" s="1" t="s">
        <v>237</v>
      </c>
      <c r="C115" s="14">
        <v>480.24</v>
      </c>
      <c r="D115" s="14">
        <v>80.040000000000006</v>
      </c>
      <c r="E115" s="14">
        <v>399.47</v>
      </c>
      <c r="F115" s="14">
        <v>0</v>
      </c>
      <c r="G115" s="14">
        <v>0</v>
      </c>
      <c r="H115" s="14">
        <v>959.75</v>
      </c>
      <c r="I115" s="14">
        <v>0</v>
      </c>
      <c r="J115" s="14">
        <v>0</v>
      </c>
      <c r="K115" s="15">
        <v>-31.76</v>
      </c>
      <c r="L115" s="14">
        <v>0</v>
      </c>
      <c r="M115" s="14">
        <v>26.59</v>
      </c>
      <c r="N115" s="14">
        <v>0</v>
      </c>
      <c r="O115" s="14">
        <v>0</v>
      </c>
      <c r="P115" s="14">
        <v>0</v>
      </c>
      <c r="Q115" s="14">
        <v>0</v>
      </c>
      <c r="R115" s="15">
        <v>-0.08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-5.25</v>
      </c>
      <c r="Z115" s="14">
        <v>965</v>
      </c>
    </row>
    <row r="116" spans="1:26">
      <c r="A116" s="2" t="s">
        <v>238</v>
      </c>
      <c r="B116" s="1" t="s">
        <v>239</v>
      </c>
      <c r="C116" s="14">
        <v>537.54</v>
      </c>
      <c r="D116" s="14">
        <v>89.59</v>
      </c>
      <c r="E116" s="14">
        <v>2937.02</v>
      </c>
      <c r="F116" s="14">
        <v>0</v>
      </c>
      <c r="G116" s="14">
        <v>0</v>
      </c>
      <c r="H116" s="14">
        <v>3564.15</v>
      </c>
      <c r="I116" s="14">
        <v>0</v>
      </c>
      <c r="J116" s="14">
        <v>0</v>
      </c>
      <c r="K116" s="14">
        <v>0</v>
      </c>
      <c r="L116" s="14">
        <v>505.91</v>
      </c>
      <c r="M116" s="14">
        <v>82.21</v>
      </c>
      <c r="N116" s="14">
        <v>35.64</v>
      </c>
      <c r="O116" s="14">
        <v>0</v>
      </c>
      <c r="P116" s="14">
        <v>174.64</v>
      </c>
      <c r="Q116" s="14">
        <v>0</v>
      </c>
      <c r="R116" s="15">
        <v>-0.05</v>
      </c>
      <c r="S116" s="14">
        <v>0</v>
      </c>
      <c r="T116" s="14">
        <v>0</v>
      </c>
      <c r="U116" s="14">
        <v>0</v>
      </c>
      <c r="V116" s="14">
        <v>0</v>
      </c>
      <c r="W116" s="14">
        <v>50</v>
      </c>
      <c r="X116" s="14">
        <v>470.2</v>
      </c>
      <c r="Y116" s="14">
        <v>1318.55</v>
      </c>
      <c r="Z116" s="14">
        <v>2245.6</v>
      </c>
    </row>
    <row r="117" spans="1:26">
      <c r="A117" s="2" t="s">
        <v>240</v>
      </c>
      <c r="B117" s="1" t="s">
        <v>241</v>
      </c>
      <c r="C117" s="14">
        <v>480.24</v>
      </c>
      <c r="D117" s="14">
        <v>80.040000000000006</v>
      </c>
      <c r="E117" s="14">
        <v>241.12</v>
      </c>
      <c r="F117" s="14">
        <v>0</v>
      </c>
      <c r="G117" s="14">
        <v>0</v>
      </c>
      <c r="H117" s="14">
        <v>801.4</v>
      </c>
      <c r="I117" s="14">
        <v>0</v>
      </c>
      <c r="J117" s="14">
        <v>0</v>
      </c>
      <c r="K117" s="15">
        <v>-44.27</v>
      </c>
      <c r="L117" s="14">
        <v>0</v>
      </c>
      <c r="M117" s="14">
        <v>21.92</v>
      </c>
      <c r="N117" s="14">
        <v>0</v>
      </c>
      <c r="O117" s="14">
        <v>0</v>
      </c>
      <c r="P117" s="14">
        <v>0</v>
      </c>
      <c r="Q117" s="14">
        <v>0</v>
      </c>
      <c r="R117" s="15">
        <v>-0.05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-22.4</v>
      </c>
      <c r="Z117" s="14">
        <v>823.8</v>
      </c>
    </row>
    <row r="118" spans="1:26">
      <c r="A118" s="2" t="s">
        <v>242</v>
      </c>
      <c r="B118" s="1" t="s">
        <v>243</v>
      </c>
      <c r="C118" s="14">
        <v>528</v>
      </c>
      <c r="D118" s="14">
        <v>88</v>
      </c>
      <c r="E118" s="14">
        <v>2796.51</v>
      </c>
      <c r="F118" s="14">
        <v>0</v>
      </c>
      <c r="G118" s="14">
        <v>0</v>
      </c>
      <c r="H118" s="14">
        <v>3412.51</v>
      </c>
      <c r="I118" s="14">
        <v>0</v>
      </c>
      <c r="J118" s="14">
        <v>0</v>
      </c>
      <c r="K118" s="14">
        <v>0</v>
      </c>
      <c r="L118" s="14">
        <v>473.52</v>
      </c>
      <c r="M118" s="14">
        <v>65.69</v>
      </c>
      <c r="N118" s="14">
        <v>0</v>
      </c>
      <c r="O118" s="14">
        <v>0</v>
      </c>
      <c r="P118" s="14">
        <v>0</v>
      </c>
      <c r="Q118" s="14">
        <v>0</v>
      </c>
      <c r="R118" s="15">
        <v>-0.1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539.11</v>
      </c>
      <c r="Z118" s="14">
        <v>2873.4</v>
      </c>
    </row>
    <row r="119" spans="1:26">
      <c r="A119" s="2" t="s">
        <v>244</v>
      </c>
      <c r="B119" s="1" t="s">
        <v>245</v>
      </c>
      <c r="C119" s="14">
        <v>633.6</v>
      </c>
      <c r="D119" s="14">
        <v>105.6</v>
      </c>
      <c r="E119" s="14">
        <v>6250.72</v>
      </c>
      <c r="F119" s="14">
        <v>0</v>
      </c>
      <c r="G119" s="14">
        <v>0</v>
      </c>
      <c r="H119" s="14">
        <v>6989.92</v>
      </c>
      <c r="I119" s="14">
        <v>0</v>
      </c>
      <c r="J119" s="14">
        <v>0</v>
      </c>
      <c r="K119" s="14">
        <v>0</v>
      </c>
      <c r="L119" s="14">
        <v>1285.3399999999999</v>
      </c>
      <c r="M119" s="14">
        <v>179.18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500</v>
      </c>
      <c r="X119" s="14">
        <v>0</v>
      </c>
      <c r="Y119" s="14">
        <v>1964.52</v>
      </c>
      <c r="Z119" s="14">
        <v>5025.3999999999996</v>
      </c>
    </row>
    <row r="120" spans="1:26" s="7" customFormat="1">
      <c r="A120" s="17" t="s">
        <v>155</v>
      </c>
      <c r="C120" s="7" t="s">
        <v>156</v>
      </c>
      <c r="D120" s="7" t="s">
        <v>156</v>
      </c>
      <c r="E120" s="7" t="s">
        <v>156</v>
      </c>
      <c r="F120" s="7" t="s">
        <v>156</v>
      </c>
      <c r="G120" s="7" t="s">
        <v>156</v>
      </c>
      <c r="H120" s="7" t="s">
        <v>156</v>
      </c>
      <c r="I120" s="7" t="s">
        <v>156</v>
      </c>
      <c r="J120" s="7" t="s">
        <v>156</v>
      </c>
      <c r="K120" s="7" t="s">
        <v>156</v>
      </c>
      <c r="L120" s="7" t="s">
        <v>156</v>
      </c>
      <c r="M120" s="7" t="s">
        <v>156</v>
      </c>
      <c r="N120" s="7" t="s">
        <v>156</v>
      </c>
      <c r="O120" s="7" t="s">
        <v>156</v>
      </c>
      <c r="P120" s="7" t="s">
        <v>156</v>
      </c>
      <c r="Q120" s="7" t="s">
        <v>156</v>
      </c>
      <c r="R120" s="7" t="s">
        <v>156</v>
      </c>
      <c r="S120" s="7" t="s">
        <v>156</v>
      </c>
      <c r="T120" s="7" t="s">
        <v>156</v>
      </c>
      <c r="U120" s="7" t="s">
        <v>156</v>
      </c>
      <c r="V120" s="7" t="s">
        <v>156</v>
      </c>
      <c r="W120" s="7" t="s">
        <v>156</v>
      </c>
      <c r="X120" s="7" t="s">
        <v>156</v>
      </c>
      <c r="Y120" s="7" t="s">
        <v>156</v>
      </c>
      <c r="Z120" s="7" t="s">
        <v>156</v>
      </c>
    </row>
    <row r="121" spans="1:26">
      <c r="C121" s="19">
        <v>24821.17</v>
      </c>
      <c r="D121" s="19">
        <v>4242.46</v>
      </c>
      <c r="E121" s="19">
        <v>115882.77</v>
      </c>
      <c r="F121" s="19">
        <v>4133.0200000000004</v>
      </c>
      <c r="G121" s="19">
        <v>158.4</v>
      </c>
      <c r="H121" s="19">
        <v>149237.82</v>
      </c>
      <c r="I121" s="19">
        <v>0</v>
      </c>
      <c r="J121" s="19">
        <v>263.26</v>
      </c>
      <c r="K121" s="20">
        <v>-329.64</v>
      </c>
      <c r="L121" s="19">
        <v>21947.21</v>
      </c>
      <c r="M121" s="19">
        <v>2821.19</v>
      </c>
      <c r="N121" s="19">
        <v>667.97</v>
      </c>
      <c r="O121" s="19">
        <v>0</v>
      </c>
      <c r="P121" s="19">
        <v>3273.11</v>
      </c>
      <c r="Q121" s="19">
        <v>0</v>
      </c>
      <c r="R121" s="19">
        <v>0.55000000000000004</v>
      </c>
      <c r="S121" s="19">
        <v>0</v>
      </c>
      <c r="T121" s="19">
        <v>0</v>
      </c>
      <c r="U121" s="19">
        <v>0</v>
      </c>
      <c r="V121" s="19">
        <v>686.22</v>
      </c>
      <c r="W121" s="19">
        <v>4100</v>
      </c>
      <c r="X121" s="19">
        <v>2669.55</v>
      </c>
      <c r="Y121" s="19">
        <v>36099.42</v>
      </c>
      <c r="Z121" s="19">
        <v>113138.4</v>
      </c>
    </row>
    <row r="123" spans="1:26" s="7" customFormat="1">
      <c r="A123" s="16"/>
      <c r="C123" s="7" t="s">
        <v>246</v>
      </c>
      <c r="D123" s="7" t="s">
        <v>246</v>
      </c>
      <c r="E123" s="7" t="s">
        <v>246</v>
      </c>
      <c r="F123" s="7" t="s">
        <v>246</v>
      </c>
      <c r="G123" s="7" t="s">
        <v>246</v>
      </c>
      <c r="H123" s="7" t="s">
        <v>246</v>
      </c>
      <c r="I123" s="7" t="s">
        <v>246</v>
      </c>
      <c r="J123" s="7" t="s">
        <v>246</v>
      </c>
      <c r="K123" s="7" t="s">
        <v>246</v>
      </c>
      <c r="L123" s="7" t="s">
        <v>246</v>
      </c>
      <c r="M123" s="7" t="s">
        <v>246</v>
      </c>
      <c r="N123" s="7" t="s">
        <v>246</v>
      </c>
      <c r="O123" s="7" t="s">
        <v>246</v>
      </c>
      <c r="P123" s="7" t="s">
        <v>246</v>
      </c>
      <c r="Q123" s="7" t="s">
        <v>246</v>
      </c>
      <c r="R123" s="7" t="s">
        <v>246</v>
      </c>
      <c r="S123" s="7" t="s">
        <v>246</v>
      </c>
      <c r="T123" s="7" t="s">
        <v>246</v>
      </c>
      <c r="U123" s="7" t="s">
        <v>246</v>
      </c>
      <c r="V123" s="7" t="s">
        <v>246</v>
      </c>
      <c r="W123" s="7" t="s">
        <v>246</v>
      </c>
      <c r="X123" s="7" t="s">
        <v>246</v>
      </c>
      <c r="Y123" s="7" t="s">
        <v>246</v>
      </c>
      <c r="Z123" s="7" t="s">
        <v>246</v>
      </c>
    </row>
    <row r="124" spans="1:26">
      <c r="A124" s="17" t="s">
        <v>247</v>
      </c>
      <c r="B124" s="1" t="s">
        <v>248</v>
      </c>
      <c r="C124" s="19">
        <v>98557.54</v>
      </c>
      <c r="D124" s="19">
        <v>16531.849999999999</v>
      </c>
      <c r="E124" s="19">
        <v>782443.73</v>
      </c>
      <c r="F124" s="19">
        <v>4133.0200000000004</v>
      </c>
      <c r="G124" s="19">
        <v>158.4</v>
      </c>
      <c r="H124" s="19">
        <v>901824.54</v>
      </c>
      <c r="I124" s="19">
        <v>3624.95</v>
      </c>
      <c r="J124" s="19">
        <v>3907.48</v>
      </c>
      <c r="K124" s="20">
        <v>-403.28</v>
      </c>
      <c r="L124" s="19">
        <v>224477.92</v>
      </c>
      <c r="M124" s="19">
        <v>10088.09</v>
      </c>
      <c r="N124" s="19">
        <v>667.97</v>
      </c>
      <c r="O124" s="19">
        <v>257.3</v>
      </c>
      <c r="P124" s="19">
        <v>3273.11</v>
      </c>
      <c r="Q124" s="19">
        <v>1493.64</v>
      </c>
      <c r="R124" s="19">
        <v>7.0000000000000007E-2</v>
      </c>
      <c r="S124" s="19">
        <v>979.47</v>
      </c>
      <c r="T124" s="19">
        <v>617.34</v>
      </c>
      <c r="U124" s="19">
        <v>300</v>
      </c>
      <c r="V124" s="19">
        <v>686.22</v>
      </c>
      <c r="W124" s="19">
        <v>5400</v>
      </c>
      <c r="X124" s="19">
        <v>5135.46</v>
      </c>
      <c r="Y124" s="19">
        <v>260505.74</v>
      </c>
      <c r="Z124" s="19">
        <v>641318.80000000005</v>
      </c>
    </row>
    <row r="126" spans="1:26">
      <c r="C126" s="1" t="s">
        <v>248</v>
      </c>
      <c r="D126" s="1" t="s">
        <v>248</v>
      </c>
      <c r="E126" s="1" t="s">
        <v>248</v>
      </c>
      <c r="F126" s="1" t="s">
        <v>248</v>
      </c>
      <c r="G126" s="1" t="s">
        <v>248</v>
      </c>
      <c r="H126" s="1" t="s">
        <v>248</v>
      </c>
      <c r="I126" s="1" t="s">
        <v>248</v>
      </c>
      <c r="J126" s="1" t="s">
        <v>248</v>
      </c>
      <c r="K126" s="1" t="s">
        <v>248</v>
      </c>
      <c r="L126" s="1" t="s">
        <v>248</v>
      </c>
      <c r="M126" s="1" t="s">
        <v>248</v>
      </c>
      <c r="N126" s="1" t="s">
        <v>248</v>
      </c>
      <c r="O126" s="1" t="s">
        <v>248</v>
      </c>
      <c r="P126" s="1" t="s">
        <v>248</v>
      </c>
      <c r="Q126" s="1" t="s">
        <v>248</v>
      </c>
      <c r="R126" s="1" t="s">
        <v>248</v>
      </c>
      <c r="S126" s="1" t="s">
        <v>248</v>
      </c>
      <c r="T126" s="1" t="s">
        <v>248</v>
      </c>
      <c r="U126" s="1" t="s">
        <v>248</v>
      </c>
      <c r="V126" s="1" t="s">
        <v>248</v>
      </c>
      <c r="W126" s="1" t="s">
        <v>248</v>
      </c>
      <c r="X126" s="1" t="s">
        <v>248</v>
      </c>
      <c r="Y126" s="1" t="s">
        <v>248</v>
      </c>
      <c r="Z126" s="1" t="s">
        <v>248</v>
      </c>
    </row>
    <row r="127" spans="1:26">
      <c r="A127" s="2" t="s">
        <v>248</v>
      </c>
      <c r="B127" s="1" t="s">
        <v>248</v>
      </c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2"/>
  <sheetViews>
    <sheetView workbookViewId="0">
      <selection activeCell="E9" sqref="E9"/>
    </sheetView>
  </sheetViews>
  <sheetFormatPr baseColWidth="10" defaultRowHeight="15"/>
  <cols>
    <col min="2" max="2" width="13" customWidth="1"/>
    <col min="3" max="3" width="19.7109375" customWidth="1"/>
    <col min="4" max="4" width="12.5703125" bestFit="1" customWidth="1"/>
    <col min="5" max="5" width="36.140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249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250</v>
      </c>
      <c r="B8" s="33" t="s">
        <v>251</v>
      </c>
      <c r="C8" s="33" t="s">
        <v>252</v>
      </c>
      <c r="D8" s="34" t="s">
        <v>253</v>
      </c>
      <c r="E8" s="33" t="s">
        <v>254</v>
      </c>
      <c r="F8" s="32"/>
      <c r="G8" s="32"/>
      <c r="H8" s="32"/>
      <c r="I8" s="32"/>
      <c r="J8" s="32"/>
    </row>
    <row r="9" spans="1:10">
      <c r="A9" s="26" t="s">
        <v>45</v>
      </c>
      <c r="B9" s="26"/>
      <c r="C9" s="26" t="s">
        <v>255</v>
      </c>
      <c r="D9" s="26">
        <v>3847.2000000000003</v>
      </c>
      <c r="E9" s="26" t="s">
        <v>46</v>
      </c>
      <c r="F9" s="26"/>
      <c r="G9" s="26"/>
      <c r="H9" s="26"/>
      <c r="I9" s="26"/>
      <c r="J9" s="26"/>
    </row>
    <row r="10" spans="1:10">
      <c r="A10" s="26" t="s">
        <v>121</v>
      </c>
      <c r="B10" s="26"/>
      <c r="C10" s="26" t="s">
        <v>255</v>
      </c>
      <c r="D10" s="26">
        <v>911.80000000000007</v>
      </c>
      <c r="E10" s="26" t="s">
        <v>122</v>
      </c>
      <c r="F10" s="26"/>
      <c r="G10" s="26"/>
      <c r="H10" s="26"/>
      <c r="I10" s="26"/>
      <c r="J10" s="26"/>
    </row>
    <row r="11" spans="1:10">
      <c r="A11" s="26" t="s">
        <v>67</v>
      </c>
      <c r="B11" s="26"/>
      <c r="C11" s="26" t="s">
        <v>255</v>
      </c>
      <c r="D11" s="26">
        <v>2105.6</v>
      </c>
      <c r="E11" s="26" t="s">
        <v>68</v>
      </c>
      <c r="F11" s="26"/>
      <c r="G11" s="26"/>
      <c r="H11" s="26"/>
      <c r="I11" s="26"/>
      <c r="J11" s="26"/>
    </row>
    <row r="12" spans="1:10">
      <c r="A12" s="26" t="s">
        <v>234</v>
      </c>
      <c r="B12" s="26"/>
      <c r="C12" s="26" t="s">
        <v>255</v>
      </c>
      <c r="D12" s="26">
        <v>4377.8</v>
      </c>
      <c r="E12" s="26" t="s">
        <v>235</v>
      </c>
      <c r="F12" s="26"/>
      <c r="G12" s="26"/>
      <c r="H12" s="26"/>
      <c r="I12" s="26"/>
      <c r="J12" s="26"/>
    </row>
    <row r="13" spans="1:10">
      <c r="A13" s="26"/>
      <c r="B13" s="26" t="s">
        <v>256</v>
      </c>
      <c r="C13" s="26"/>
      <c r="D13" s="35">
        <v>11242.4</v>
      </c>
      <c r="E13" s="26" t="s">
        <v>257</v>
      </c>
      <c r="F13" s="26"/>
      <c r="G13" s="26"/>
      <c r="H13" s="26"/>
      <c r="I13" s="26"/>
      <c r="J13" s="26"/>
    </row>
    <row r="15" spans="1:10">
      <c r="A15" s="26" t="s">
        <v>95</v>
      </c>
      <c r="B15" s="26" t="s">
        <v>258</v>
      </c>
      <c r="C15" s="26" t="s">
        <v>259</v>
      </c>
      <c r="D15" s="26">
        <v>9199.6</v>
      </c>
      <c r="E15" s="26" t="s">
        <v>96</v>
      </c>
      <c r="F15" s="26"/>
      <c r="G15" s="26"/>
      <c r="H15" s="26"/>
      <c r="I15" s="26"/>
      <c r="J15" s="26"/>
    </row>
    <row r="16" spans="1:10">
      <c r="A16" s="26" t="s">
        <v>216</v>
      </c>
      <c r="B16" s="26">
        <v>60589426888</v>
      </c>
      <c r="C16" s="26" t="s">
        <v>259</v>
      </c>
      <c r="D16" s="26">
        <v>2394.2000000000003</v>
      </c>
      <c r="E16" s="26" t="s">
        <v>217</v>
      </c>
      <c r="F16" s="26" t="s">
        <v>260</v>
      </c>
      <c r="G16" s="26"/>
      <c r="H16" s="26"/>
      <c r="I16" s="26"/>
      <c r="J16" s="26"/>
    </row>
    <row r="17" spans="1:5">
      <c r="A17" s="26"/>
      <c r="B17" s="26" t="s">
        <v>261</v>
      </c>
      <c r="C17" s="26"/>
      <c r="D17" s="35">
        <v>11593.800000000001</v>
      </c>
      <c r="E17" s="26" t="s">
        <v>262</v>
      </c>
    </row>
    <row r="19" spans="1:5">
      <c r="A19" s="26" t="s">
        <v>158</v>
      </c>
      <c r="B19" s="26">
        <v>2929047026</v>
      </c>
      <c r="C19" s="26" t="s">
        <v>263</v>
      </c>
      <c r="D19" s="26">
        <v>2185.6</v>
      </c>
      <c r="E19" s="26" t="s">
        <v>159</v>
      </c>
    </row>
    <row r="20" spans="1:5">
      <c r="A20" s="26" t="s">
        <v>160</v>
      </c>
      <c r="B20" s="26">
        <v>2958467625</v>
      </c>
      <c r="C20" s="26" t="s">
        <v>263</v>
      </c>
      <c r="D20" s="26">
        <v>3509</v>
      </c>
      <c r="E20" s="26" t="s">
        <v>161</v>
      </c>
    </row>
    <row r="21" spans="1:5">
      <c r="A21" s="26">
        <v>16</v>
      </c>
      <c r="B21" s="26">
        <v>2648514356</v>
      </c>
      <c r="C21" s="26" t="s">
        <v>263</v>
      </c>
      <c r="D21" s="26">
        <v>64951.4</v>
      </c>
      <c r="E21" s="26" t="s">
        <v>48</v>
      </c>
    </row>
    <row r="22" spans="1:5">
      <c r="A22" s="26" t="s">
        <v>170</v>
      </c>
      <c r="B22" s="26">
        <v>2695890349</v>
      </c>
      <c r="C22" s="26" t="s">
        <v>263</v>
      </c>
      <c r="D22" s="26">
        <v>3507.6000000000004</v>
      </c>
      <c r="E22" s="26" t="s">
        <v>171</v>
      </c>
    </row>
    <row r="23" spans="1:5">
      <c r="A23" s="26">
        <v>18</v>
      </c>
      <c r="B23" s="26">
        <v>2648514364</v>
      </c>
      <c r="C23" s="26" t="s">
        <v>263</v>
      </c>
      <c r="D23" s="26">
        <v>58444.200000000004</v>
      </c>
      <c r="E23" s="26" t="s">
        <v>54</v>
      </c>
    </row>
    <row r="24" spans="1:5">
      <c r="A24" s="26" t="s">
        <v>180</v>
      </c>
      <c r="B24" s="26">
        <v>2759588027</v>
      </c>
      <c r="C24" s="26" t="s">
        <v>263</v>
      </c>
      <c r="D24" s="26">
        <v>2313.4</v>
      </c>
      <c r="E24" s="26" t="s">
        <v>181</v>
      </c>
    </row>
    <row r="25" spans="1:5">
      <c r="A25" s="26" t="s">
        <v>182</v>
      </c>
      <c r="B25" s="26">
        <v>2717650620</v>
      </c>
      <c r="C25" s="26" t="s">
        <v>263</v>
      </c>
      <c r="D25" s="26">
        <v>4565.6000000000004</v>
      </c>
      <c r="E25" s="26" t="s">
        <v>183</v>
      </c>
    </row>
    <row r="26" spans="1:5">
      <c r="A26" s="26" t="s">
        <v>87</v>
      </c>
      <c r="B26" s="26">
        <v>2970888893</v>
      </c>
      <c r="C26" s="26" t="s">
        <v>263</v>
      </c>
      <c r="D26" s="26">
        <v>4578.2</v>
      </c>
      <c r="E26" s="26" t="s">
        <v>88</v>
      </c>
    </row>
    <row r="27" spans="1:5">
      <c r="A27" s="26" t="s">
        <v>89</v>
      </c>
      <c r="B27" s="26">
        <v>2659973974</v>
      </c>
      <c r="C27" s="26" t="s">
        <v>263</v>
      </c>
      <c r="D27" s="26">
        <v>5755</v>
      </c>
      <c r="E27" s="26" t="s">
        <v>90</v>
      </c>
    </row>
    <row r="28" spans="1:5">
      <c r="A28" s="26" t="s">
        <v>194</v>
      </c>
      <c r="B28" s="26">
        <v>2948910731</v>
      </c>
      <c r="C28" s="26" t="s">
        <v>263</v>
      </c>
      <c r="D28" s="26">
        <v>3009.6000000000004</v>
      </c>
      <c r="E28" s="26" t="s">
        <v>195</v>
      </c>
    </row>
    <row r="29" spans="1:5">
      <c r="A29" s="26" t="s">
        <v>196</v>
      </c>
      <c r="B29" s="26">
        <v>2695890233</v>
      </c>
      <c r="C29" s="26" t="s">
        <v>263</v>
      </c>
      <c r="D29" s="26">
        <v>1332</v>
      </c>
      <c r="E29" s="26" t="s">
        <v>197</v>
      </c>
    </row>
    <row r="30" spans="1:5">
      <c r="A30" s="26" t="s">
        <v>198</v>
      </c>
      <c r="B30" s="26">
        <v>2919443924</v>
      </c>
      <c r="C30" s="26" t="s">
        <v>263</v>
      </c>
      <c r="D30" s="26">
        <v>4200.6000000000004</v>
      </c>
      <c r="E30" s="26" t="s">
        <v>199</v>
      </c>
    </row>
    <row r="31" spans="1:5">
      <c r="A31" s="26" t="s">
        <v>99</v>
      </c>
      <c r="B31" s="26">
        <v>2758594368</v>
      </c>
      <c r="C31" s="26" t="s">
        <v>263</v>
      </c>
      <c r="D31" s="26">
        <v>3546.8</v>
      </c>
      <c r="E31" s="26" t="s">
        <v>100</v>
      </c>
    </row>
    <row r="32" spans="1:5">
      <c r="A32" s="26">
        <v>30</v>
      </c>
      <c r="B32" s="26">
        <v>2650346748</v>
      </c>
      <c r="C32" s="26" t="s">
        <v>263</v>
      </c>
      <c r="D32" s="26">
        <v>26999.4</v>
      </c>
      <c r="E32" s="26" t="s">
        <v>102</v>
      </c>
    </row>
    <row r="33" spans="1:5">
      <c r="A33" s="26" t="s">
        <v>208</v>
      </c>
      <c r="B33" s="26">
        <v>2695890268</v>
      </c>
      <c r="C33" s="26" t="s">
        <v>263</v>
      </c>
      <c r="D33" s="26">
        <v>1316.4</v>
      </c>
      <c r="E33" s="26" t="s">
        <v>209</v>
      </c>
    </row>
    <row r="34" spans="1:5">
      <c r="A34" s="26" t="s">
        <v>220</v>
      </c>
      <c r="B34" s="26">
        <v>2754185048</v>
      </c>
      <c r="C34" s="26" t="s">
        <v>263</v>
      </c>
      <c r="D34" s="26">
        <v>4950</v>
      </c>
      <c r="E34" s="26" t="s">
        <v>221</v>
      </c>
    </row>
    <row r="35" spans="1:5">
      <c r="A35" s="26" t="s">
        <v>133</v>
      </c>
      <c r="B35" s="26">
        <v>2940159670</v>
      </c>
      <c r="C35" s="26" t="s">
        <v>263</v>
      </c>
      <c r="D35" s="26">
        <v>1662.4</v>
      </c>
      <c r="E35" s="26" t="s">
        <v>134</v>
      </c>
    </row>
    <row r="36" spans="1:5">
      <c r="A36" s="26" t="s">
        <v>230</v>
      </c>
      <c r="B36" s="26">
        <v>2765753341</v>
      </c>
      <c r="C36" s="26" t="s">
        <v>263</v>
      </c>
      <c r="D36" s="26">
        <v>2974.8</v>
      </c>
      <c r="E36" s="26" t="s">
        <v>231</v>
      </c>
    </row>
    <row r="37" spans="1:5">
      <c r="A37" s="26" t="s">
        <v>238</v>
      </c>
      <c r="B37" s="26">
        <v>2695890284</v>
      </c>
      <c r="C37" s="26" t="s">
        <v>263</v>
      </c>
      <c r="D37" s="26">
        <v>2245.6</v>
      </c>
      <c r="E37" s="26" t="s">
        <v>239</v>
      </c>
    </row>
    <row r="38" spans="1:5">
      <c r="A38" s="26" t="s">
        <v>244</v>
      </c>
      <c r="B38" s="26">
        <v>2951732641</v>
      </c>
      <c r="C38" s="26" t="s">
        <v>263</v>
      </c>
      <c r="D38" s="26">
        <v>5025.4000000000005</v>
      </c>
      <c r="E38" s="26" t="s">
        <v>245</v>
      </c>
    </row>
    <row r="39" spans="1:5">
      <c r="A39" s="26" t="s">
        <v>232</v>
      </c>
      <c r="B39" s="26">
        <v>2996093906</v>
      </c>
      <c r="C39" s="26" t="s">
        <v>263</v>
      </c>
      <c r="D39" s="26">
        <v>3597.2000000000003</v>
      </c>
      <c r="E39" s="26" t="s">
        <v>233</v>
      </c>
    </row>
    <row r="40" spans="1:5">
      <c r="A40" s="26" t="s">
        <v>226</v>
      </c>
      <c r="B40" s="26">
        <v>2837433751</v>
      </c>
      <c r="C40" s="26" t="s">
        <v>263</v>
      </c>
      <c r="D40" s="26">
        <v>1376.2</v>
      </c>
      <c r="E40" s="26" t="s">
        <v>227</v>
      </c>
    </row>
    <row r="41" spans="1:5">
      <c r="A41" s="26" t="s">
        <v>164</v>
      </c>
      <c r="B41" s="26">
        <v>2838464278</v>
      </c>
      <c r="C41" s="26" t="s">
        <v>263</v>
      </c>
      <c r="D41" s="26">
        <v>1501.4</v>
      </c>
      <c r="E41" s="26" t="s">
        <v>165</v>
      </c>
    </row>
    <row r="42" spans="1:5">
      <c r="A42" s="26" t="s">
        <v>39</v>
      </c>
      <c r="B42" s="26">
        <v>2848478236</v>
      </c>
      <c r="C42" s="26" t="s">
        <v>263</v>
      </c>
      <c r="D42" s="26">
        <v>77534.2</v>
      </c>
      <c r="E42" s="26" t="s">
        <v>40</v>
      </c>
    </row>
    <row r="43" spans="1:5">
      <c r="A43" s="26" t="s">
        <v>210</v>
      </c>
      <c r="B43" s="26">
        <v>2880995371</v>
      </c>
      <c r="C43" s="26" t="s">
        <v>263</v>
      </c>
      <c r="D43" s="26">
        <v>3327</v>
      </c>
      <c r="E43" s="26" t="s">
        <v>211</v>
      </c>
    </row>
    <row r="44" spans="1:5">
      <c r="A44" s="26" t="s">
        <v>192</v>
      </c>
      <c r="B44" s="26">
        <v>2878931011</v>
      </c>
      <c r="C44" s="26" t="s">
        <v>263</v>
      </c>
      <c r="D44" s="26">
        <v>1803</v>
      </c>
      <c r="E44" s="26" t="s">
        <v>193</v>
      </c>
    </row>
    <row r="45" spans="1:5">
      <c r="A45" s="26" t="s">
        <v>37</v>
      </c>
      <c r="B45" s="26">
        <v>2889514104</v>
      </c>
      <c r="C45" s="26" t="s">
        <v>263</v>
      </c>
      <c r="D45" s="26">
        <v>2644</v>
      </c>
      <c r="E45" s="26" t="s">
        <v>38</v>
      </c>
    </row>
    <row r="46" spans="1:5">
      <c r="A46" s="26" t="s">
        <v>131</v>
      </c>
      <c r="B46" s="26">
        <v>2889511164</v>
      </c>
      <c r="C46" s="26" t="s">
        <v>263</v>
      </c>
      <c r="D46" s="26">
        <v>1979.6000000000001</v>
      </c>
      <c r="E46" s="26" t="s">
        <v>132</v>
      </c>
    </row>
    <row r="47" spans="1:5">
      <c r="A47" s="26" t="s">
        <v>214</v>
      </c>
      <c r="B47" s="26">
        <v>2898414041</v>
      </c>
      <c r="C47" s="26" t="s">
        <v>263</v>
      </c>
      <c r="D47" s="26">
        <v>6999.8</v>
      </c>
      <c r="E47" s="26" t="s">
        <v>215</v>
      </c>
    </row>
    <row r="48" spans="1:5">
      <c r="A48" s="26" t="s">
        <v>206</v>
      </c>
      <c r="B48" s="26">
        <v>1438110301</v>
      </c>
      <c r="C48" s="26" t="s">
        <v>263</v>
      </c>
      <c r="D48" s="26">
        <v>197.20000000000002</v>
      </c>
      <c r="E48" s="26" t="s">
        <v>207</v>
      </c>
    </row>
    <row r="49" spans="1:5">
      <c r="A49" s="26" t="s">
        <v>143</v>
      </c>
      <c r="B49" s="26">
        <v>1444665376</v>
      </c>
      <c r="C49" s="26" t="s">
        <v>263</v>
      </c>
      <c r="D49" s="26">
        <v>32015.4</v>
      </c>
      <c r="E49" s="26" t="s">
        <v>144</v>
      </c>
    </row>
    <row r="50" spans="1:5">
      <c r="A50" s="26" t="s">
        <v>123</v>
      </c>
      <c r="B50" s="26">
        <v>2952708604</v>
      </c>
      <c r="C50" s="26" t="s">
        <v>263</v>
      </c>
      <c r="D50" s="26">
        <v>9277.2000000000007</v>
      </c>
      <c r="E50" s="26" t="s">
        <v>124</v>
      </c>
    </row>
    <row r="51" spans="1:5">
      <c r="A51" s="26" t="s">
        <v>93</v>
      </c>
      <c r="B51" s="26">
        <v>2714474562</v>
      </c>
      <c r="C51" s="26" t="s">
        <v>263</v>
      </c>
      <c r="D51" s="26">
        <v>904</v>
      </c>
      <c r="E51" s="26" t="s">
        <v>94</v>
      </c>
    </row>
    <row r="52" spans="1:5">
      <c r="A52" s="26" t="s">
        <v>61</v>
      </c>
      <c r="B52" s="26">
        <v>1415043352</v>
      </c>
      <c r="C52" s="26" t="s">
        <v>263</v>
      </c>
      <c r="D52" s="26">
        <v>1113.4000000000001</v>
      </c>
      <c r="E52" s="26" t="s">
        <v>62</v>
      </c>
    </row>
    <row r="53" spans="1:5">
      <c r="A53" s="26" t="s">
        <v>83</v>
      </c>
      <c r="B53" s="26">
        <v>2987413327</v>
      </c>
      <c r="C53" s="26" t="s">
        <v>263</v>
      </c>
      <c r="D53" s="26">
        <v>883.2</v>
      </c>
      <c r="E53" s="26" t="s">
        <v>84</v>
      </c>
    </row>
    <row r="54" spans="1:5">
      <c r="A54" s="26" t="s">
        <v>135</v>
      </c>
      <c r="B54" s="26">
        <v>2965106850</v>
      </c>
      <c r="C54" s="26" t="s">
        <v>263</v>
      </c>
      <c r="D54" s="26">
        <v>4434.4000000000005</v>
      </c>
      <c r="E54" s="26" t="s">
        <v>136</v>
      </c>
    </row>
    <row r="55" spans="1:5">
      <c r="A55" s="26" t="s">
        <v>172</v>
      </c>
      <c r="B55" s="26">
        <v>2616790135</v>
      </c>
      <c r="C55" s="26" t="s">
        <v>263</v>
      </c>
      <c r="D55" s="26">
        <v>677.80000000000007</v>
      </c>
      <c r="E55" s="26" t="s">
        <v>173</v>
      </c>
    </row>
    <row r="56" spans="1:5">
      <c r="A56" s="26" t="s">
        <v>141</v>
      </c>
      <c r="B56" s="26">
        <v>2950612421</v>
      </c>
      <c r="C56" s="26" t="s">
        <v>263</v>
      </c>
      <c r="D56" s="26">
        <v>2376.4</v>
      </c>
      <c r="E56" s="26" t="s">
        <v>142</v>
      </c>
    </row>
    <row r="57" spans="1:5">
      <c r="A57" s="26" t="s">
        <v>115</v>
      </c>
      <c r="B57" s="26">
        <v>2859704213</v>
      </c>
      <c r="C57" s="26" t="s">
        <v>263</v>
      </c>
      <c r="D57" s="26">
        <v>6051</v>
      </c>
      <c r="E57" s="26" t="s">
        <v>116</v>
      </c>
    </row>
    <row r="58" spans="1:5">
      <c r="A58" s="26" t="s">
        <v>91</v>
      </c>
      <c r="B58" s="26">
        <v>2893708187</v>
      </c>
      <c r="C58" s="26" t="s">
        <v>263</v>
      </c>
      <c r="D58" s="26">
        <v>2261.2000000000003</v>
      </c>
      <c r="E58" s="26" t="s">
        <v>92</v>
      </c>
    </row>
    <row r="59" spans="1:5">
      <c r="A59" s="26" t="s">
        <v>188</v>
      </c>
      <c r="B59" s="26">
        <v>2947375638</v>
      </c>
      <c r="C59" s="26" t="s">
        <v>263</v>
      </c>
      <c r="D59" s="26">
        <v>6819.6</v>
      </c>
      <c r="E59" s="26" t="s">
        <v>189</v>
      </c>
    </row>
    <row r="60" spans="1:5">
      <c r="A60" s="26" t="s">
        <v>127</v>
      </c>
      <c r="B60" s="26">
        <v>2947520190</v>
      </c>
      <c r="C60" s="26" t="s">
        <v>263</v>
      </c>
      <c r="D60" s="26">
        <v>1414</v>
      </c>
      <c r="E60" s="26" t="s">
        <v>128</v>
      </c>
    </row>
    <row r="61" spans="1:5">
      <c r="A61" s="26" t="s">
        <v>57</v>
      </c>
      <c r="B61" s="26">
        <v>2935582334</v>
      </c>
      <c r="C61" s="26" t="s">
        <v>263</v>
      </c>
      <c r="D61" s="26">
        <v>9488.6</v>
      </c>
      <c r="E61" s="26" t="s">
        <v>58</v>
      </c>
    </row>
    <row r="62" spans="1:5">
      <c r="A62" s="26" t="s">
        <v>174</v>
      </c>
      <c r="B62" s="26">
        <v>2923627098</v>
      </c>
      <c r="C62" s="26" t="s">
        <v>263</v>
      </c>
      <c r="D62" s="26">
        <v>2638</v>
      </c>
      <c r="E62" s="26" t="s">
        <v>175</v>
      </c>
    </row>
    <row r="63" spans="1:5">
      <c r="A63" s="26" t="s">
        <v>137</v>
      </c>
      <c r="B63" s="26">
        <v>2932879395</v>
      </c>
      <c r="C63" s="26" t="s">
        <v>263</v>
      </c>
      <c r="D63" s="26">
        <v>1118.6000000000001</v>
      </c>
      <c r="E63" s="26" t="s">
        <v>138</v>
      </c>
    </row>
    <row r="64" spans="1:5">
      <c r="A64" s="26" t="s">
        <v>105</v>
      </c>
      <c r="B64" s="26">
        <v>2918873607</v>
      </c>
      <c r="C64" s="26" t="s">
        <v>263</v>
      </c>
      <c r="D64" s="26">
        <v>9005.4</v>
      </c>
      <c r="E64" s="26" t="s">
        <v>106</v>
      </c>
    </row>
    <row r="65" spans="1:5">
      <c r="A65" s="26" t="s">
        <v>242</v>
      </c>
      <c r="B65" s="26">
        <v>2836087213</v>
      </c>
      <c r="C65" s="26" t="s">
        <v>263</v>
      </c>
      <c r="D65" s="26">
        <v>2873.4</v>
      </c>
      <c r="E65" s="26" t="s">
        <v>243</v>
      </c>
    </row>
    <row r="66" spans="1:5">
      <c r="A66" s="26" t="s">
        <v>49</v>
      </c>
      <c r="B66" s="26">
        <v>2915275539</v>
      </c>
      <c r="C66" s="26" t="s">
        <v>263</v>
      </c>
      <c r="D66" s="26">
        <v>3000.6000000000004</v>
      </c>
      <c r="E66" s="26" t="s">
        <v>50</v>
      </c>
    </row>
    <row r="67" spans="1:5">
      <c r="A67" s="26" t="s">
        <v>103</v>
      </c>
      <c r="B67" s="26">
        <v>2967093632</v>
      </c>
      <c r="C67" s="26" t="s">
        <v>263</v>
      </c>
      <c r="D67" s="26">
        <v>12755.800000000001</v>
      </c>
      <c r="E67" s="26" t="s">
        <v>104</v>
      </c>
    </row>
    <row r="68" spans="1:5">
      <c r="A68" s="26" t="s">
        <v>125</v>
      </c>
      <c r="B68" s="26">
        <v>2995318777</v>
      </c>
      <c r="C68" s="26" t="s">
        <v>263</v>
      </c>
      <c r="D68" s="26">
        <v>665.6</v>
      </c>
      <c r="E68" s="26" t="s">
        <v>126</v>
      </c>
    </row>
    <row r="69" spans="1:5">
      <c r="A69" s="26" t="s">
        <v>51</v>
      </c>
      <c r="B69" s="26">
        <v>2959161945</v>
      </c>
      <c r="C69" s="26" t="s">
        <v>263</v>
      </c>
      <c r="D69" s="26">
        <v>2920.8</v>
      </c>
      <c r="E69" s="26" t="s">
        <v>52</v>
      </c>
    </row>
    <row r="70" spans="1:5">
      <c r="A70" s="26" t="s">
        <v>75</v>
      </c>
      <c r="B70" s="26">
        <v>2861674129</v>
      </c>
      <c r="C70" s="26" t="s">
        <v>263</v>
      </c>
      <c r="D70" s="26">
        <v>4924</v>
      </c>
      <c r="E70" s="26" t="s">
        <v>76</v>
      </c>
    </row>
    <row r="71" spans="1:5">
      <c r="A71" s="26" t="s">
        <v>218</v>
      </c>
      <c r="B71" s="26">
        <v>1133093700</v>
      </c>
      <c r="C71" s="26" t="s">
        <v>263</v>
      </c>
      <c r="D71" s="26">
        <v>5864.4000000000005</v>
      </c>
      <c r="E71" s="26" t="s">
        <v>219</v>
      </c>
    </row>
    <row r="72" spans="1:5">
      <c r="A72" s="26" t="s">
        <v>59</v>
      </c>
      <c r="B72" s="26">
        <v>1166421253</v>
      </c>
      <c r="C72" s="26" t="s">
        <v>263</v>
      </c>
      <c r="D72" s="26">
        <v>5775.8</v>
      </c>
      <c r="E72" s="26" t="s">
        <v>60</v>
      </c>
    </row>
    <row r="73" spans="1:5">
      <c r="A73" s="26" t="s">
        <v>139</v>
      </c>
      <c r="B73" s="26">
        <v>1144007808</v>
      </c>
      <c r="C73" s="26" t="s">
        <v>263</v>
      </c>
      <c r="D73" s="26">
        <v>10938.400000000001</v>
      </c>
      <c r="E73" s="26" t="s">
        <v>140</v>
      </c>
    </row>
    <row r="74" spans="1:5">
      <c r="A74" s="26" t="s">
        <v>63</v>
      </c>
      <c r="B74" s="26">
        <v>2919685839</v>
      </c>
      <c r="C74" s="26" t="s">
        <v>263</v>
      </c>
      <c r="D74" s="26">
        <v>2035.2</v>
      </c>
      <c r="E74" s="26" t="s">
        <v>64</v>
      </c>
    </row>
    <row r="75" spans="1:5">
      <c r="A75" s="26" t="s">
        <v>202</v>
      </c>
      <c r="B75" s="26">
        <v>2631133012</v>
      </c>
      <c r="C75" s="26" t="s">
        <v>263</v>
      </c>
      <c r="D75" s="26">
        <v>1791.4</v>
      </c>
      <c r="E75" s="26" t="s">
        <v>203</v>
      </c>
    </row>
    <row r="76" spans="1:5">
      <c r="A76" s="26" t="s">
        <v>200</v>
      </c>
      <c r="B76" s="26">
        <v>1293502899</v>
      </c>
      <c r="C76" s="26" t="s">
        <v>263</v>
      </c>
      <c r="D76" s="26">
        <v>3922.2000000000003</v>
      </c>
      <c r="E76" s="26" t="s">
        <v>201</v>
      </c>
    </row>
    <row r="77" spans="1:5">
      <c r="A77" s="26" t="s">
        <v>81</v>
      </c>
      <c r="B77" s="26">
        <v>1116618499</v>
      </c>
      <c r="C77" s="26" t="s">
        <v>263</v>
      </c>
      <c r="D77" s="26">
        <v>1839.4</v>
      </c>
      <c r="E77" s="26" t="s">
        <v>82</v>
      </c>
    </row>
    <row r="78" spans="1:5">
      <c r="A78" s="26" t="s">
        <v>117</v>
      </c>
      <c r="B78" s="26">
        <v>2928860106</v>
      </c>
      <c r="C78" s="26" t="s">
        <v>263</v>
      </c>
      <c r="D78" s="26">
        <v>2287.2000000000003</v>
      </c>
      <c r="E78" s="26" t="s">
        <v>118</v>
      </c>
    </row>
    <row r="79" spans="1:5">
      <c r="A79" s="26" t="s">
        <v>145</v>
      </c>
      <c r="B79" s="26">
        <v>1179675078</v>
      </c>
      <c r="C79" s="26" t="s">
        <v>263</v>
      </c>
      <c r="D79" s="26">
        <v>12143</v>
      </c>
      <c r="E79" s="26" t="s">
        <v>146</v>
      </c>
    </row>
    <row r="80" spans="1:5">
      <c r="A80" s="26" t="s">
        <v>69</v>
      </c>
      <c r="B80" s="26">
        <v>2747910657</v>
      </c>
      <c r="C80" s="26" t="s">
        <v>263</v>
      </c>
      <c r="D80" s="26">
        <v>2205.6</v>
      </c>
      <c r="E80" s="26" t="s">
        <v>70</v>
      </c>
    </row>
    <row r="81" spans="1:5">
      <c r="A81" s="26" t="s">
        <v>77</v>
      </c>
      <c r="B81" s="26">
        <v>1171646753</v>
      </c>
      <c r="C81" s="26" t="s">
        <v>263</v>
      </c>
      <c r="D81" s="26">
        <v>10480</v>
      </c>
      <c r="E81" s="26" t="s">
        <v>78</v>
      </c>
    </row>
    <row r="82" spans="1:5">
      <c r="A82" s="26" t="s">
        <v>97</v>
      </c>
      <c r="B82" s="26">
        <v>2960710474</v>
      </c>
      <c r="C82" s="26" t="s">
        <v>263</v>
      </c>
      <c r="D82" s="26">
        <v>8720.8000000000011</v>
      </c>
      <c r="E82" s="26" t="s">
        <v>98</v>
      </c>
    </row>
    <row r="83" spans="1:5">
      <c r="A83" s="26" t="s">
        <v>113</v>
      </c>
      <c r="B83" s="26">
        <v>2836126510</v>
      </c>
      <c r="C83" s="26" t="s">
        <v>263</v>
      </c>
      <c r="D83" s="26">
        <v>1418.2</v>
      </c>
      <c r="E83" s="26" t="s">
        <v>114</v>
      </c>
    </row>
    <row r="84" spans="1:5">
      <c r="A84" s="26" t="s">
        <v>149</v>
      </c>
      <c r="B84" s="26">
        <v>2983558908</v>
      </c>
      <c r="C84" s="26" t="s">
        <v>263</v>
      </c>
      <c r="D84" s="26">
        <v>3229</v>
      </c>
      <c r="E84" s="26" t="s">
        <v>150</v>
      </c>
    </row>
    <row r="85" spans="1:5">
      <c r="A85" s="26" t="s">
        <v>186</v>
      </c>
      <c r="B85" s="26">
        <v>1258728658</v>
      </c>
      <c r="C85" s="26" t="s">
        <v>263</v>
      </c>
      <c r="D85" s="26">
        <v>1070.6000000000001</v>
      </c>
      <c r="E85" s="26" t="s">
        <v>187</v>
      </c>
    </row>
    <row r="86" spans="1:5">
      <c r="A86" s="26" t="s">
        <v>240</v>
      </c>
      <c r="B86" s="26">
        <v>1258728771</v>
      </c>
      <c r="C86" s="26" t="s">
        <v>263</v>
      </c>
      <c r="D86" s="26">
        <v>823.80000000000007</v>
      </c>
      <c r="E86" s="26" t="s">
        <v>241</v>
      </c>
    </row>
    <row r="87" spans="1:5">
      <c r="A87" s="26" t="s">
        <v>153</v>
      </c>
      <c r="B87" s="26">
        <v>2856562434</v>
      </c>
      <c r="C87" s="26" t="s">
        <v>263</v>
      </c>
      <c r="D87" s="26">
        <v>1629.2</v>
      </c>
      <c r="E87" s="26" t="s">
        <v>154</v>
      </c>
    </row>
    <row r="88" spans="1:5">
      <c r="A88" s="26" t="s">
        <v>224</v>
      </c>
      <c r="B88" s="26">
        <v>1133340031</v>
      </c>
      <c r="C88" s="26" t="s">
        <v>263</v>
      </c>
      <c r="D88" s="26">
        <v>1524.4</v>
      </c>
      <c r="E88" s="26" t="s">
        <v>225</v>
      </c>
    </row>
    <row r="89" spans="1:5">
      <c r="A89" s="26" t="s">
        <v>71</v>
      </c>
      <c r="B89" s="26">
        <v>2928980233</v>
      </c>
      <c r="C89" s="26" t="s">
        <v>263</v>
      </c>
      <c r="D89" s="26">
        <v>35131.4</v>
      </c>
      <c r="E89" s="26" t="s">
        <v>72</v>
      </c>
    </row>
    <row r="90" spans="1:5">
      <c r="A90" s="26" t="s">
        <v>129</v>
      </c>
      <c r="B90" s="26">
        <v>1128532117</v>
      </c>
      <c r="C90" s="26" t="s">
        <v>263</v>
      </c>
      <c r="D90" s="26">
        <v>1892.2</v>
      </c>
      <c r="E90" s="26" t="s">
        <v>130</v>
      </c>
    </row>
    <row r="91" spans="1:5">
      <c r="A91" s="26" t="s">
        <v>107</v>
      </c>
      <c r="B91" s="26">
        <v>1128031436</v>
      </c>
      <c r="C91" s="26" t="s">
        <v>263</v>
      </c>
      <c r="D91" s="26">
        <v>4766.6000000000004</v>
      </c>
      <c r="E91" s="26" t="s">
        <v>108</v>
      </c>
    </row>
    <row r="92" spans="1:5">
      <c r="A92" s="26" t="s">
        <v>79</v>
      </c>
      <c r="B92" s="26">
        <v>2954141431</v>
      </c>
      <c r="C92" s="26" t="s">
        <v>263</v>
      </c>
      <c r="D92" s="26">
        <v>4810.2</v>
      </c>
      <c r="E92" s="26" t="s">
        <v>80</v>
      </c>
    </row>
    <row r="93" spans="1:5">
      <c r="A93" s="26" t="s">
        <v>178</v>
      </c>
      <c r="B93" s="26">
        <v>1500026042</v>
      </c>
      <c r="C93" s="26" t="s">
        <v>263</v>
      </c>
      <c r="D93" s="26">
        <v>3786</v>
      </c>
      <c r="E93" s="26" t="s">
        <v>179</v>
      </c>
    </row>
    <row r="94" spans="1:5">
      <c r="A94" s="26" t="s">
        <v>85</v>
      </c>
      <c r="B94" s="26">
        <v>2946209440</v>
      </c>
      <c r="C94" s="26" t="s">
        <v>263</v>
      </c>
      <c r="D94" s="26">
        <v>7799</v>
      </c>
      <c r="E94" s="26" t="s">
        <v>86</v>
      </c>
    </row>
    <row r="95" spans="1:5">
      <c r="A95" s="26" t="s">
        <v>35</v>
      </c>
      <c r="B95" s="26">
        <v>1500716952</v>
      </c>
      <c r="C95" s="26" t="s">
        <v>263</v>
      </c>
      <c r="D95" s="26">
        <v>2262.2000000000003</v>
      </c>
      <c r="E95" s="26" t="s">
        <v>36</v>
      </c>
    </row>
    <row r="96" spans="1:5">
      <c r="A96" s="26" t="s">
        <v>109</v>
      </c>
      <c r="B96" s="26">
        <v>2778034427</v>
      </c>
      <c r="C96" s="26" t="s">
        <v>263</v>
      </c>
      <c r="D96" s="26">
        <v>7263.2000000000007</v>
      </c>
      <c r="E96" s="26" t="s">
        <v>110</v>
      </c>
    </row>
    <row r="97" spans="1:5">
      <c r="A97" s="26" t="s">
        <v>151</v>
      </c>
      <c r="B97" s="26">
        <v>1501548794</v>
      </c>
      <c r="C97" s="26" t="s">
        <v>263</v>
      </c>
      <c r="D97" s="26">
        <v>2317.8000000000002</v>
      </c>
      <c r="E97" s="26" t="s">
        <v>152</v>
      </c>
    </row>
    <row r="98" spans="1:5">
      <c r="A98" s="26" t="s">
        <v>204</v>
      </c>
      <c r="B98" s="26">
        <v>1275625157</v>
      </c>
      <c r="C98" s="26" t="s">
        <v>263</v>
      </c>
      <c r="D98" s="26">
        <v>899.40000000000009</v>
      </c>
      <c r="E98" s="26" t="s">
        <v>205</v>
      </c>
    </row>
    <row r="99" spans="1:5">
      <c r="A99" s="26" t="s">
        <v>41</v>
      </c>
      <c r="B99" s="26">
        <v>1133645940</v>
      </c>
      <c r="C99" s="26" t="s">
        <v>263</v>
      </c>
      <c r="D99" s="26">
        <v>1878.8000000000002</v>
      </c>
      <c r="E99" s="26" t="s">
        <v>42</v>
      </c>
    </row>
    <row r="100" spans="1:5">
      <c r="A100" s="26" t="s">
        <v>119</v>
      </c>
      <c r="B100" s="26">
        <v>1504923790</v>
      </c>
      <c r="C100" s="26" t="s">
        <v>263</v>
      </c>
      <c r="D100" s="26">
        <v>4789.8</v>
      </c>
      <c r="E100" s="26" t="s">
        <v>120</v>
      </c>
    </row>
    <row r="101" spans="1:5">
      <c r="A101" s="26" t="s">
        <v>111</v>
      </c>
      <c r="B101" s="26">
        <v>2866865712</v>
      </c>
      <c r="C101" s="26" t="s">
        <v>263</v>
      </c>
      <c r="D101" s="26">
        <v>1891</v>
      </c>
      <c r="E101" s="26" t="s">
        <v>112</v>
      </c>
    </row>
    <row r="102" spans="1:5">
      <c r="A102" s="26" t="s">
        <v>222</v>
      </c>
      <c r="B102" s="26">
        <v>1505830788</v>
      </c>
      <c r="C102" s="26" t="s">
        <v>263</v>
      </c>
      <c r="D102" s="26">
        <v>893</v>
      </c>
      <c r="E102" s="26" t="s">
        <v>223</v>
      </c>
    </row>
    <row r="103" spans="1:5">
      <c r="A103" s="26" t="s">
        <v>236</v>
      </c>
      <c r="B103" s="26">
        <v>1506665861</v>
      </c>
      <c r="C103" s="26" t="s">
        <v>263</v>
      </c>
      <c r="D103" s="26">
        <v>965</v>
      </c>
      <c r="E103" s="26" t="s">
        <v>237</v>
      </c>
    </row>
    <row r="104" spans="1:5">
      <c r="A104" s="26" t="s">
        <v>65</v>
      </c>
      <c r="B104" s="26">
        <v>1507536410</v>
      </c>
      <c r="C104" s="26" t="s">
        <v>263</v>
      </c>
      <c r="D104" s="26">
        <v>2355.2000000000003</v>
      </c>
      <c r="E104" s="26" t="s">
        <v>66</v>
      </c>
    </row>
    <row r="105" spans="1:5">
      <c r="A105" s="26" t="s">
        <v>212</v>
      </c>
      <c r="B105" s="26">
        <v>2694658981</v>
      </c>
      <c r="C105" s="26" t="s">
        <v>263</v>
      </c>
      <c r="D105" s="26">
        <v>1163</v>
      </c>
      <c r="E105" s="26" t="s">
        <v>213</v>
      </c>
    </row>
    <row r="106" spans="1:5">
      <c r="A106" s="26" t="s">
        <v>55</v>
      </c>
      <c r="B106" s="26">
        <v>2709468560</v>
      </c>
      <c r="C106" s="26" t="s">
        <v>263</v>
      </c>
      <c r="D106" s="26">
        <v>3859.6000000000004</v>
      </c>
      <c r="E106" s="26" t="s">
        <v>56</v>
      </c>
    </row>
    <row r="107" spans="1:5">
      <c r="A107" s="26" t="s">
        <v>166</v>
      </c>
      <c r="B107" s="26">
        <v>455386500</v>
      </c>
      <c r="C107" s="26" t="s">
        <v>263</v>
      </c>
      <c r="D107" s="26">
        <v>1289.4000000000001</v>
      </c>
      <c r="E107" s="26" t="s">
        <v>167</v>
      </c>
    </row>
    <row r="108" spans="1:5">
      <c r="A108" s="26" t="s">
        <v>147</v>
      </c>
      <c r="B108" s="26">
        <v>1172678020</v>
      </c>
      <c r="C108" s="26" t="s">
        <v>263</v>
      </c>
      <c r="D108" s="26">
        <v>3428.6000000000004</v>
      </c>
      <c r="E108" s="26" t="s">
        <v>148</v>
      </c>
    </row>
    <row r="109" spans="1:5">
      <c r="A109" s="26" t="s">
        <v>162</v>
      </c>
      <c r="B109" s="26">
        <v>1507783140</v>
      </c>
      <c r="C109" s="26" t="s">
        <v>263</v>
      </c>
      <c r="D109" s="26">
        <v>2333.4</v>
      </c>
      <c r="E109" s="26" t="s">
        <v>163</v>
      </c>
    </row>
    <row r="110" spans="1:5">
      <c r="A110" s="26" t="s">
        <v>43</v>
      </c>
      <c r="B110" s="26">
        <v>2850727768</v>
      </c>
      <c r="C110" s="26" t="s">
        <v>263</v>
      </c>
      <c r="D110" s="26">
        <v>9880.6</v>
      </c>
      <c r="E110" s="26" t="s">
        <v>44</v>
      </c>
    </row>
    <row r="111" spans="1:5">
      <c r="A111" s="26" t="s">
        <v>73</v>
      </c>
      <c r="B111" s="26">
        <v>1129000062</v>
      </c>
      <c r="C111" s="26" t="s">
        <v>263</v>
      </c>
      <c r="D111" s="26">
        <v>2383.4</v>
      </c>
      <c r="E111" s="26" t="s">
        <v>74</v>
      </c>
    </row>
    <row r="112" spans="1:5">
      <c r="A112" s="26" t="s">
        <v>168</v>
      </c>
      <c r="B112" s="26">
        <v>456285848</v>
      </c>
      <c r="C112" s="26" t="s">
        <v>263</v>
      </c>
      <c r="D112" s="26">
        <v>1042.8</v>
      </c>
      <c r="E112" s="26" t="s">
        <v>169</v>
      </c>
    </row>
    <row r="113" spans="1:5">
      <c r="A113" s="26" t="s">
        <v>176</v>
      </c>
      <c r="B113" s="26">
        <v>456193617</v>
      </c>
      <c r="C113" s="26" t="s">
        <v>263</v>
      </c>
      <c r="D113" s="26">
        <v>1042.8</v>
      </c>
      <c r="E113" s="26" t="s">
        <v>177</v>
      </c>
    </row>
    <row r="114" spans="1:5">
      <c r="A114" s="26" t="s">
        <v>184</v>
      </c>
      <c r="B114" s="26">
        <v>2861228129</v>
      </c>
      <c r="C114" s="26" t="s">
        <v>263</v>
      </c>
      <c r="D114" s="26">
        <v>1002.8000000000001</v>
      </c>
      <c r="E114" s="26" t="s">
        <v>185</v>
      </c>
    </row>
    <row r="115" spans="1:5">
      <c r="A115" s="26" t="s">
        <v>190</v>
      </c>
      <c r="B115" s="26">
        <v>1205413206</v>
      </c>
      <c r="C115" s="26" t="s">
        <v>263</v>
      </c>
      <c r="D115" s="26">
        <v>1163</v>
      </c>
      <c r="E115" s="26" t="s">
        <v>191</v>
      </c>
    </row>
    <row r="116" spans="1:5">
      <c r="A116" s="26" t="s">
        <v>228</v>
      </c>
      <c r="B116" s="26">
        <v>2703067645</v>
      </c>
      <c r="C116" s="26" t="s">
        <v>263</v>
      </c>
      <c r="D116" s="26">
        <v>2842.8</v>
      </c>
      <c r="E116" s="26" t="s">
        <v>229</v>
      </c>
    </row>
    <row r="117" spans="1:5">
      <c r="A117" s="26"/>
      <c r="B117" s="26" t="s">
        <v>264</v>
      </c>
      <c r="C117" s="26"/>
      <c r="D117" s="35">
        <v>618482.6</v>
      </c>
      <c r="E117" s="26" t="s">
        <v>265</v>
      </c>
    </row>
    <row r="119" spans="1:5">
      <c r="A119" s="26"/>
      <c r="B119" s="36" t="s">
        <v>256</v>
      </c>
      <c r="C119" s="36"/>
      <c r="D119" s="37">
        <v>11242.4</v>
      </c>
      <c r="E119" s="36" t="s">
        <v>257</v>
      </c>
    </row>
    <row r="120" spans="1:5">
      <c r="A120" s="26"/>
      <c r="B120" s="36" t="s">
        <v>261</v>
      </c>
      <c r="C120" s="36"/>
      <c r="D120" s="37">
        <v>11593.800000000001</v>
      </c>
      <c r="E120" s="36" t="s">
        <v>262</v>
      </c>
    </row>
    <row r="121" spans="1:5">
      <c r="A121" s="26"/>
      <c r="B121" s="36" t="s">
        <v>264</v>
      </c>
      <c r="C121" s="36"/>
      <c r="D121" s="37">
        <v>618482.6</v>
      </c>
      <c r="E121" s="36" t="s">
        <v>265</v>
      </c>
    </row>
    <row r="122" spans="1:5">
      <c r="A122" s="26"/>
      <c r="B122" s="36"/>
      <c r="C122" s="36"/>
      <c r="D122" s="37">
        <v>641318.80000000005</v>
      </c>
      <c r="E122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B7" sqref="B7"/>
    </sheetView>
  </sheetViews>
  <sheetFormatPr baseColWidth="10" defaultRowHeight="15"/>
  <cols>
    <col min="2" max="2" width="13.140625" bestFit="1" customWidth="1"/>
  </cols>
  <sheetData>
    <row r="1" spans="1:6">
      <c r="A1" s="52" t="s">
        <v>273</v>
      </c>
      <c r="B1" s="52"/>
      <c r="C1" s="53"/>
      <c r="D1" s="54"/>
      <c r="E1" s="54"/>
      <c r="F1" s="55"/>
    </row>
    <row r="2" spans="1:6">
      <c r="A2" s="52" t="s">
        <v>285</v>
      </c>
      <c r="B2" s="52"/>
      <c r="C2" s="53"/>
      <c r="D2" s="54"/>
      <c r="E2" s="54"/>
      <c r="F2" s="55"/>
    </row>
    <row r="3" spans="1:6">
      <c r="A3" s="52" t="s">
        <v>274</v>
      </c>
      <c r="B3" s="56" t="s">
        <v>286</v>
      </c>
      <c r="C3" s="53"/>
      <c r="D3" s="54"/>
      <c r="E3" s="54"/>
      <c r="F3" s="55"/>
    </row>
    <row r="4" spans="1:6">
      <c r="A4" s="53"/>
      <c r="B4" s="53"/>
      <c r="C4" s="53"/>
      <c r="D4" s="54"/>
      <c r="E4" s="54"/>
      <c r="F4" s="55"/>
    </row>
    <row r="5" spans="1:6">
      <c r="A5" s="53" t="s">
        <v>275</v>
      </c>
      <c r="B5" s="53" t="s">
        <v>276</v>
      </c>
      <c r="C5" s="53"/>
      <c r="D5" s="54"/>
      <c r="E5" s="54"/>
      <c r="F5" s="55"/>
    </row>
    <row r="6" spans="1:6">
      <c r="A6" s="54" t="s">
        <v>277</v>
      </c>
      <c r="B6" s="57">
        <v>660515.59</v>
      </c>
      <c r="C6" s="54"/>
      <c r="D6" s="54"/>
      <c r="E6" s="54"/>
      <c r="F6" s="55"/>
    </row>
    <row r="7" spans="1:6">
      <c r="A7" s="54" t="s">
        <v>278</v>
      </c>
      <c r="B7" s="57">
        <v>108478.16</v>
      </c>
      <c r="C7" s="54"/>
      <c r="D7" s="54"/>
      <c r="E7" s="54"/>
      <c r="F7" s="55"/>
    </row>
    <row r="8" spans="1:6">
      <c r="A8" s="54" t="s">
        <v>279</v>
      </c>
      <c r="B8" s="57">
        <v>0</v>
      </c>
      <c r="C8" s="54"/>
      <c r="D8" s="54"/>
      <c r="E8" s="54"/>
      <c r="F8" s="55"/>
    </row>
    <row r="9" spans="1:6">
      <c r="A9" s="54" t="s">
        <v>280</v>
      </c>
      <c r="B9" s="57">
        <v>3321.55</v>
      </c>
      <c r="C9" s="54"/>
      <c r="D9" s="54"/>
      <c r="E9" s="54"/>
      <c r="F9" s="55"/>
    </row>
    <row r="10" spans="1:6">
      <c r="A10" s="54" t="s">
        <v>281</v>
      </c>
      <c r="B10" s="57">
        <v>0</v>
      </c>
      <c r="C10" s="54"/>
      <c r="D10" s="54"/>
      <c r="E10" s="54"/>
      <c r="F10" s="55"/>
    </row>
    <row r="11" spans="1:6">
      <c r="A11" s="54" t="s">
        <v>282</v>
      </c>
      <c r="B11" s="57">
        <v>53984.6</v>
      </c>
      <c r="C11" s="54"/>
      <c r="D11" s="54"/>
      <c r="E11" s="54"/>
      <c r="F11" s="55"/>
    </row>
    <row r="12" spans="1:6">
      <c r="A12" s="54" t="s">
        <v>283</v>
      </c>
      <c r="B12" s="58">
        <v>0</v>
      </c>
      <c r="C12" s="54"/>
      <c r="D12" s="54"/>
      <c r="E12" s="54"/>
      <c r="F12" s="55"/>
    </row>
    <row r="13" spans="1:6" ht="15.75" thickBot="1">
      <c r="A13" s="54" t="s">
        <v>284</v>
      </c>
      <c r="B13" s="59">
        <v>164471.09</v>
      </c>
      <c r="C13" s="54"/>
      <c r="D13" s="54"/>
      <c r="E13" s="54"/>
      <c r="F13" s="55"/>
    </row>
    <row r="14" spans="1:6">
      <c r="A14" s="54"/>
      <c r="B14" s="60">
        <f>SUM(B6:B13)</f>
        <v>990770.99</v>
      </c>
      <c r="C14" s="54"/>
      <c r="D14" s="60"/>
      <c r="E14" s="54"/>
      <c r="F14" s="55"/>
    </row>
    <row r="15" spans="1:6" ht="15.75" thickBot="1">
      <c r="A15" s="54"/>
      <c r="B15" s="61">
        <f>B14*0.16</f>
        <v>158523.3584</v>
      </c>
      <c r="C15" s="54"/>
      <c r="D15" s="55"/>
      <c r="E15" s="54"/>
      <c r="F15" s="55"/>
    </row>
    <row r="16" spans="1:6" ht="15.75" thickTop="1">
      <c r="A16" s="54"/>
      <c r="B16" s="62">
        <f>+B14+B15</f>
        <v>1149294.3484</v>
      </c>
      <c r="C16" s="54"/>
      <c r="D16" s="62"/>
      <c r="E16" s="54"/>
      <c r="F16" s="55"/>
    </row>
    <row r="17" spans="1:6">
      <c r="A17" s="54"/>
      <c r="B17" s="57">
        <v>1149294.3400000001</v>
      </c>
      <c r="C17" s="54"/>
      <c r="D17" s="57"/>
      <c r="E17" s="54"/>
      <c r="F17" s="55"/>
    </row>
    <row r="18" spans="1:6">
      <c r="A18" s="54"/>
      <c r="B18" s="57">
        <f>+B16-B17</f>
        <v>8.3999999333173037E-3</v>
      </c>
      <c r="C18" s="54"/>
      <c r="D18" s="57"/>
      <c r="E18" s="54"/>
      <c r="F18" s="55"/>
    </row>
    <row r="19" spans="1:6">
      <c r="A19" s="54"/>
      <c r="B19" s="57"/>
      <c r="C19" s="54"/>
      <c r="D19" s="54"/>
      <c r="E19" s="54"/>
      <c r="F19" s="55"/>
    </row>
    <row r="20" spans="1:6">
      <c r="A20" s="54"/>
      <c r="B20" s="54"/>
      <c r="C20" s="54"/>
      <c r="D20" s="54"/>
      <c r="E20" s="54"/>
      <c r="F20" s="55"/>
    </row>
    <row r="21" spans="1:6">
      <c r="A21" s="26"/>
      <c r="B21" s="26"/>
      <c r="C21" s="26"/>
      <c r="D21" s="26"/>
      <c r="E21" s="26"/>
      <c r="F21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2017-03-31T18:39:45Z</dcterms:created>
  <dcterms:modified xsi:type="dcterms:W3CDTF">2017-04-01T18:01:15Z</dcterms:modified>
</cp:coreProperties>
</file>