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FACTURACION!$A$11:$P$75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G122" i="3" l="1"/>
  <c r="H122"/>
  <c r="F122"/>
  <c r="F79"/>
  <c r="H79" s="1"/>
  <c r="G79"/>
  <c r="I79"/>
  <c r="F80"/>
  <c r="G80" s="1"/>
  <c r="H80"/>
  <c r="I80"/>
  <c r="F81"/>
  <c r="G81"/>
  <c r="J81" s="1"/>
  <c r="H81"/>
  <c r="I81"/>
  <c r="F82"/>
  <c r="G82" s="1"/>
  <c r="I82"/>
  <c r="F83"/>
  <c r="H83" s="1"/>
  <c r="G83"/>
  <c r="J83" s="1"/>
  <c r="I83"/>
  <c r="F84"/>
  <c r="H84" s="1"/>
  <c r="I84"/>
  <c r="F85"/>
  <c r="G85"/>
  <c r="H85"/>
  <c r="I85"/>
  <c r="F86"/>
  <c r="G86" s="1"/>
  <c r="I86"/>
  <c r="F87"/>
  <c r="H87" s="1"/>
  <c r="G87"/>
  <c r="I87"/>
  <c r="F88"/>
  <c r="H88" s="1"/>
  <c r="I88"/>
  <c r="F89"/>
  <c r="G89"/>
  <c r="H89"/>
  <c r="I89"/>
  <c r="F90"/>
  <c r="G90" s="1"/>
  <c r="H90"/>
  <c r="I90"/>
  <c r="F91"/>
  <c r="H91" s="1"/>
  <c r="G91"/>
  <c r="I91"/>
  <c r="F92"/>
  <c r="H92" s="1"/>
  <c r="I92"/>
  <c r="F93"/>
  <c r="G93"/>
  <c r="H93"/>
  <c r="I93"/>
  <c r="F94"/>
  <c r="G94" s="1"/>
  <c r="J94" s="1"/>
  <c r="H94"/>
  <c r="I94"/>
  <c r="F95"/>
  <c r="H95" s="1"/>
  <c r="G95"/>
  <c r="I95"/>
  <c r="F96"/>
  <c r="H96" s="1"/>
  <c r="I96"/>
  <c r="F97"/>
  <c r="G97"/>
  <c r="H97"/>
  <c r="I97"/>
  <c r="F98"/>
  <c r="G98" s="1"/>
  <c r="J98" s="1"/>
  <c r="H98"/>
  <c r="I98"/>
  <c r="F99"/>
  <c r="H99" s="1"/>
  <c r="G99"/>
  <c r="I99"/>
  <c r="F100"/>
  <c r="H100" s="1"/>
  <c r="I100"/>
  <c r="F101"/>
  <c r="G101"/>
  <c r="H101"/>
  <c r="I101"/>
  <c r="F102"/>
  <c r="G102" s="1"/>
  <c r="J102" s="1"/>
  <c r="H102"/>
  <c r="I102"/>
  <c r="F103"/>
  <c r="H103" s="1"/>
  <c r="G103"/>
  <c r="I103"/>
  <c r="F104"/>
  <c r="H104" s="1"/>
  <c r="I104"/>
  <c r="F105"/>
  <c r="G105"/>
  <c r="H105"/>
  <c r="I105"/>
  <c r="F106"/>
  <c r="G106" s="1"/>
  <c r="H106"/>
  <c r="I106"/>
  <c r="F107"/>
  <c r="H107" s="1"/>
  <c r="G107"/>
  <c r="I107"/>
  <c r="F108"/>
  <c r="H108" s="1"/>
  <c r="I108"/>
  <c r="F109"/>
  <c r="G109"/>
  <c r="H109"/>
  <c r="I109"/>
  <c r="F110"/>
  <c r="G110" s="1"/>
  <c r="H110"/>
  <c r="I110"/>
  <c r="F111"/>
  <c r="H111" s="1"/>
  <c r="G111"/>
  <c r="I111"/>
  <c r="F112"/>
  <c r="H112" s="1"/>
  <c r="I112"/>
  <c r="F113"/>
  <c r="G113"/>
  <c r="H113"/>
  <c r="I113"/>
  <c r="F114"/>
  <c r="G114" s="1"/>
  <c r="H114"/>
  <c r="I114"/>
  <c r="F115"/>
  <c r="H115" s="1"/>
  <c r="G115"/>
  <c r="I115"/>
  <c r="F116"/>
  <c r="H116" s="1"/>
  <c r="I116"/>
  <c r="F117"/>
  <c r="G117"/>
  <c r="H117"/>
  <c r="I117"/>
  <c r="F118"/>
  <c r="G118" s="1"/>
  <c r="H118"/>
  <c r="I118"/>
  <c r="F119"/>
  <c r="H119" s="1"/>
  <c r="G119"/>
  <c r="I119"/>
  <c r="F120"/>
  <c r="H120" s="1"/>
  <c r="I120"/>
  <c r="I78"/>
  <c r="H78"/>
  <c r="G78"/>
  <c r="F78"/>
  <c r="F13"/>
  <c r="G13" s="1"/>
  <c r="I13"/>
  <c r="F14"/>
  <c r="H14" s="1"/>
  <c r="I14"/>
  <c r="F15"/>
  <c r="H15" s="1"/>
  <c r="I15"/>
  <c r="F16"/>
  <c r="H16" s="1"/>
  <c r="I16"/>
  <c r="F17"/>
  <c r="G17" s="1"/>
  <c r="I17"/>
  <c r="F18"/>
  <c r="H18" s="1"/>
  <c r="I18"/>
  <c r="F19"/>
  <c r="H19" s="1"/>
  <c r="I19"/>
  <c r="F20"/>
  <c r="H20" s="1"/>
  <c r="I20"/>
  <c r="F21"/>
  <c r="G21" s="1"/>
  <c r="I21"/>
  <c r="F22"/>
  <c r="H22" s="1"/>
  <c r="I22"/>
  <c r="F23"/>
  <c r="H23" s="1"/>
  <c r="I23"/>
  <c r="F24"/>
  <c r="G24" s="1"/>
  <c r="I24"/>
  <c r="F25"/>
  <c r="G25" s="1"/>
  <c r="I25"/>
  <c r="F26"/>
  <c r="H26" s="1"/>
  <c r="I26"/>
  <c r="F27"/>
  <c r="I27"/>
  <c r="F28"/>
  <c r="H28" s="1"/>
  <c r="I28"/>
  <c r="F29"/>
  <c r="G29" s="1"/>
  <c r="I29"/>
  <c r="F30"/>
  <c r="H30" s="1"/>
  <c r="I30"/>
  <c r="F31"/>
  <c r="H31" s="1"/>
  <c r="I31"/>
  <c r="F32"/>
  <c r="G32" s="1"/>
  <c r="I32"/>
  <c r="F33"/>
  <c r="G33" s="1"/>
  <c r="I33"/>
  <c r="F34"/>
  <c r="H34" s="1"/>
  <c r="I34"/>
  <c r="F35"/>
  <c r="H35" s="1"/>
  <c r="I35"/>
  <c r="F36"/>
  <c r="H36" s="1"/>
  <c r="I36"/>
  <c r="F37"/>
  <c r="G37" s="1"/>
  <c r="I37"/>
  <c r="F38"/>
  <c r="H38" s="1"/>
  <c r="I38"/>
  <c r="F39"/>
  <c r="I39"/>
  <c r="F40"/>
  <c r="H40" s="1"/>
  <c r="I40"/>
  <c r="F41"/>
  <c r="G41" s="1"/>
  <c r="I41"/>
  <c r="F42"/>
  <c r="H42" s="1"/>
  <c r="I42"/>
  <c r="F43"/>
  <c r="I43"/>
  <c r="F44"/>
  <c r="H44" s="1"/>
  <c r="I44"/>
  <c r="F45"/>
  <c r="G45" s="1"/>
  <c r="I45"/>
  <c r="F46"/>
  <c r="H46" s="1"/>
  <c r="I46"/>
  <c r="F47"/>
  <c r="H47" s="1"/>
  <c r="I47"/>
  <c r="F48"/>
  <c r="G48" s="1"/>
  <c r="I48"/>
  <c r="F49"/>
  <c r="G49" s="1"/>
  <c r="I49"/>
  <c r="F50"/>
  <c r="H50" s="1"/>
  <c r="I50"/>
  <c r="F51"/>
  <c r="H51" s="1"/>
  <c r="I51"/>
  <c r="F52"/>
  <c r="H52" s="1"/>
  <c r="I52"/>
  <c r="F53"/>
  <c r="G53" s="1"/>
  <c r="I53"/>
  <c r="F54"/>
  <c r="H54" s="1"/>
  <c r="I54"/>
  <c r="F55"/>
  <c r="H55" s="1"/>
  <c r="I55"/>
  <c r="F56"/>
  <c r="H56" s="1"/>
  <c r="I56"/>
  <c r="F57"/>
  <c r="G57" s="1"/>
  <c r="I57"/>
  <c r="F58"/>
  <c r="H58" s="1"/>
  <c r="I58"/>
  <c r="F59"/>
  <c r="H59" s="1"/>
  <c r="I59"/>
  <c r="F60"/>
  <c r="H60" s="1"/>
  <c r="I60"/>
  <c r="F61"/>
  <c r="G61" s="1"/>
  <c r="I61"/>
  <c r="F62"/>
  <c r="H62" s="1"/>
  <c r="I62"/>
  <c r="F63"/>
  <c r="G63" s="1"/>
  <c r="I63"/>
  <c r="F64"/>
  <c r="G64" s="1"/>
  <c r="I64"/>
  <c r="F65"/>
  <c r="G65" s="1"/>
  <c r="I65"/>
  <c r="F66"/>
  <c r="H66" s="1"/>
  <c r="I66"/>
  <c r="F67"/>
  <c r="G67" s="1"/>
  <c r="I67"/>
  <c r="F68"/>
  <c r="H68" s="1"/>
  <c r="I68"/>
  <c r="F69"/>
  <c r="G69" s="1"/>
  <c r="I69"/>
  <c r="F70"/>
  <c r="H70" s="1"/>
  <c r="I70"/>
  <c r="F71"/>
  <c r="G71" s="1"/>
  <c r="I71"/>
  <c r="F72"/>
  <c r="H72" s="1"/>
  <c r="I72"/>
  <c r="F73"/>
  <c r="G73" s="1"/>
  <c r="I73"/>
  <c r="I12"/>
  <c r="F12"/>
  <c r="G12" s="1"/>
  <c r="G36" l="1"/>
  <c r="H24"/>
  <c r="H29"/>
  <c r="G28"/>
  <c r="J28" s="1"/>
  <c r="H21"/>
  <c r="H64"/>
  <c r="H37"/>
  <c r="H69"/>
  <c r="G68"/>
  <c r="H61"/>
  <c r="G60"/>
  <c r="J60" s="1"/>
  <c r="H48"/>
  <c r="H25"/>
  <c r="J25" s="1"/>
  <c r="K25" s="1"/>
  <c r="L25" s="1"/>
  <c r="H53"/>
  <c r="G52"/>
  <c r="H45"/>
  <c r="G44"/>
  <c r="J44" s="1"/>
  <c r="G14"/>
  <c r="H32"/>
  <c r="G20"/>
  <c r="H73"/>
  <c r="J73" s="1"/>
  <c r="K73" s="1"/>
  <c r="G72"/>
  <c r="H57"/>
  <c r="J57" s="1"/>
  <c r="K57" s="1"/>
  <c r="L57" s="1"/>
  <c r="G56"/>
  <c r="J56" s="1"/>
  <c r="H41"/>
  <c r="J41" s="1"/>
  <c r="K41" s="1"/>
  <c r="L41" s="1"/>
  <c r="G40"/>
  <c r="F75"/>
  <c r="F125" s="1"/>
  <c r="H12"/>
  <c r="H65"/>
  <c r="J65" s="1"/>
  <c r="K65" s="1"/>
  <c r="L65" s="1"/>
  <c r="H49"/>
  <c r="H33"/>
  <c r="J33" s="1"/>
  <c r="K33" s="1"/>
  <c r="L33" s="1"/>
  <c r="H17"/>
  <c r="G16"/>
  <c r="H13"/>
  <c r="I75"/>
  <c r="I125" s="1"/>
  <c r="J80"/>
  <c r="J64"/>
  <c r="J61"/>
  <c r="J48"/>
  <c r="J45"/>
  <c r="J32"/>
  <c r="K32" s="1"/>
  <c r="J29"/>
  <c r="J16"/>
  <c r="K16" s="1"/>
  <c r="L16" s="1"/>
  <c r="I122"/>
  <c r="J118"/>
  <c r="J114"/>
  <c r="J110"/>
  <c r="J106"/>
  <c r="J90"/>
  <c r="K90" s="1"/>
  <c r="L90" s="1"/>
  <c r="J68"/>
  <c r="K68" s="1"/>
  <c r="L68" s="1"/>
  <c r="J52"/>
  <c r="K52" s="1"/>
  <c r="J49"/>
  <c r="K49" s="1"/>
  <c r="L49" s="1"/>
  <c r="J36"/>
  <c r="J20"/>
  <c r="K20" s="1"/>
  <c r="J17"/>
  <c r="K17" s="1"/>
  <c r="L17" s="1"/>
  <c r="J13"/>
  <c r="K13" s="1"/>
  <c r="L13" s="1"/>
  <c r="J78"/>
  <c r="J85"/>
  <c r="K85" s="1"/>
  <c r="L85" s="1"/>
  <c r="J72"/>
  <c r="K72" s="1"/>
  <c r="L72" s="1"/>
  <c r="J69"/>
  <c r="K69" s="1"/>
  <c r="L69" s="1"/>
  <c r="J53"/>
  <c r="K53" s="1"/>
  <c r="L53" s="1"/>
  <c r="J40"/>
  <c r="K40" s="1"/>
  <c r="J37"/>
  <c r="K37" s="1"/>
  <c r="L37" s="1"/>
  <c r="J24"/>
  <c r="J21"/>
  <c r="K21" s="1"/>
  <c r="J117"/>
  <c r="K117" s="1"/>
  <c r="L117" s="1"/>
  <c r="J113"/>
  <c r="J109"/>
  <c r="J105"/>
  <c r="K105" s="1"/>
  <c r="J101"/>
  <c r="J97"/>
  <c r="J93"/>
  <c r="J89"/>
  <c r="K89" s="1"/>
  <c r="L89" s="1"/>
  <c r="J79"/>
  <c r="K81"/>
  <c r="L81"/>
  <c r="L80"/>
  <c r="K80"/>
  <c r="L114"/>
  <c r="K114"/>
  <c r="K110"/>
  <c r="L110" s="1"/>
  <c r="K106"/>
  <c r="L106" s="1"/>
  <c r="K102"/>
  <c r="L102" s="1"/>
  <c r="K98"/>
  <c r="L98" s="1"/>
  <c r="K94"/>
  <c r="L94" s="1"/>
  <c r="J119"/>
  <c r="J115"/>
  <c r="J111"/>
  <c r="J107"/>
  <c r="J103"/>
  <c r="J99"/>
  <c r="J95"/>
  <c r="J91"/>
  <c r="J87"/>
  <c r="K113"/>
  <c r="L113" s="1"/>
  <c r="K109"/>
  <c r="L109" s="1"/>
  <c r="K101"/>
  <c r="K97"/>
  <c r="L97" s="1"/>
  <c r="K93"/>
  <c r="L93" s="1"/>
  <c r="K83"/>
  <c r="L83" s="1"/>
  <c r="L79"/>
  <c r="K79"/>
  <c r="J86"/>
  <c r="H86"/>
  <c r="H82"/>
  <c r="J82" s="1"/>
  <c r="G120"/>
  <c r="J120" s="1"/>
  <c r="G116"/>
  <c r="J116" s="1"/>
  <c r="G112"/>
  <c r="J112" s="1"/>
  <c r="G108"/>
  <c r="J108" s="1"/>
  <c r="G104"/>
  <c r="J104" s="1"/>
  <c r="G100"/>
  <c r="J100" s="1"/>
  <c r="G96"/>
  <c r="J96" s="1"/>
  <c r="G92"/>
  <c r="J92" s="1"/>
  <c r="G88"/>
  <c r="J88" s="1"/>
  <c r="G84"/>
  <c r="J84" s="1"/>
  <c r="K61"/>
  <c r="L61" s="1"/>
  <c r="K48"/>
  <c r="L48" s="1"/>
  <c r="K36"/>
  <c r="L36" s="1"/>
  <c r="J14"/>
  <c r="K64"/>
  <c r="L64" s="1"/>
  <c r="K29"/>
  <c r="L29" s="1"/>
  <c r="K60"/>
  <c r="L60" s="1"/>
  <c r="K44"/>
  <c r="L44" s="1"/>
  <c r="K28"/>
  <c r="L28" s="1"/>
  <c r="K45"/>
  <c r="L45" s="1"/>
  <c r="K24"/>
  <c r="L24" s="1"/>
  <c r="G59"/>
  <c r="J59" s="1"/>
  <c r="G55"/>
  <c r="J55" s="1"/>
  <c r="G51"/>
  <c r="J51" s="1"/>
  <c r="G47"/>
  <c r="J47" s="1"/>
  <c r="G43"/>
  <c r="G39"/>
  <c r="G35"/>
  <c r="J35" s="1"/>
  <c r="G31"/>
  <c r="J31" s="1"/>
  <c r="G27"/>
  <c r="G23"/>
  <c r="J23" s="1"/>
  <c r="G19"/>
  <c r="J19" s="1"/>
  <c r="G15"/>
  <c r="J15" s="1"/>
  <c r="H71"/>
  <c r="G70"/>
  <c r="J70" s="1"/>
  <c r="H67"/>
  <c r="J67" s="1"/>
  <c r="G66"/>
  <c r="J66" s="1"/>
  <c r="H63"/>
  <c r="J63" s="1"/>
  <c r="G62"/>
  <c r="J62" s="1"/>
  <c r="G58"/>
  <c r="J58" s="1"/>
  <c r="G54"/>
  <c r="J54" s="1"/>
  <c r="G50"/>
  <c r="J50" s="1"/>
  <c r="G46"/>
  <c r="J46" s="1"/>
  <c r="H43"/>
  <c r="G42"/>
  <c r="J42" s="1"/>
  <c r="H39"/>
  <c r="G38"/>
  <c r="J38" s="1"/>
  <c r="G34"/>
  <c r="J34" s="1"/>
  <c r="G30"/>
  <c r="J30" s="1"/>
  <c r="H27"/>
  <c r="G26"/>
  <c r="J26" s="1"/>
  <c r="G22"/>
  <c r="J22" s="1"/>
  <c r="G18"/>
  <c r="J18" s="1"/>
  <c r="J71"/>
  <c r="J39" l="1"/>
  <c r="K56"/>
  <c r="L56" s="1"/>
  <c r="L73"/>
  <c r="J43"/>
  <c r="K43" s="1"/>
  <c r="L43" s="1"/>
  <c r="L32"/>
  <c r="G75"/>
  <c r="G125" s="1"/>
  <c r="H75"/>
  <c r="H125" s="1"/>
  <c r="J27"/>
  <c r="K27" s="1"/>
  <c r="L27" s="1"/>
  <c r="J12"/>
  <c r="L118"/>
  <c r="L101"/>
  <c r="K118"/>
  <c r="L105"/>
  <c r="L52"/>
  <c r="L40"/>
  <c r="L21"/>
  <c r="L20"/>
  <c r="K78"/>
  <c r="L78"/>
  <c r="J122"/>
  <c r="K82"/>
  <c r="L82" s="1"/>
  <c r="K92"/>
  <c r="L92" s="1"/>
  <c r="K111"/>
  <c r="L111" s="1"/>
  <c r="K104"/>
  <c r="L104" s="1"/>
  <c r="K86"/>
  <c r="L86" s="1"/>
  <c r="K91"/>
  <c r="L91" s="1"/>
  <c r="K84"/>
  <c r="L84" s="1"/>
  <c r="K100"/>
  <c r="L100" s="1"/>
  <c r="K116"/>
  <c r="L116" s="1"/>
  <c r="L87"/>
  <c r="K87"/>
  <c r="K103"/>
  <c r="L103" s="1"/>
  <c r="K119"/>
  <c r="L119" s="1"/>
  <c r="K108"/>
  <c r="L108" s="1"/>
  <c r="K95"/>
  <c r="L95" s="1"/>
  <c r="K88"/>
  <c r="L88" s="1"/>
  <c r="K120"/>
  <c r="L120" s="1"/>
  <c r="K107"/>
  <c r="L107" s="1"/>
  <c r="K96"/>
  <c r="L96" s="1"/>
  <c r="K112"/>
  <c r="L112" s="1"/>
  <c r="L99"/>
  <c r="K99"/>
  <c r="K115"/>
  <c r="L115" s="1"/>
  <c r="K39"/>
  <c r="L39" s="1"/>
  <c r="K26"/>
  <c r="L26" s="1"/>
  <c r="K46"/>
  <c r="L46" s="1"/>
  <c r="K70"/>
  <c r="L70" s="1"/>
  <c r="K23"/>
  <c r="L23" s="1"/>
  <c r="K54"/>
  <c r="L54" s="1"/>
  <c r="K66"/>
  <c r="L66" s="1"/>
  <c r="K22"/>
  <c r="L22" s="1"/>
  <c r="K34"/>
  <c r="L34" s="1"/>
  <c r="K19"/>
  <c r="L19" s="1"/>
  <c r="K35"/>
  <c r="L35" s="1"/>
  <c r="K51"/>
  <c r="L51" s="1"/>
  <c r="K59"/>
  <c r="L59" s="1"/>
  <c r="K67"/>
  <c r="L67" s="1"/>
  <c r="K38"/>
  <c r="L38" s="1"/>
  <c r="K62"/>
  <c r="L62" s="1"/>
  <c r="K18"/>
  <c r="L18" s="1"/>
  <c r="K30"/>
  <c r="L30" s="1"/>
  <c r="K42"/>
  <c r="L42" s="1"/>
  <c r="K15"/>
  <c r="L15" s="1"/>
  <c r="K31"/>
  <c r="L31" s="1"/>
  <c r="K47"/>
  <c r="L47" s="1"/>
  <c r="K58"/>
  <c r="L58" s="1"/>
  <c r="K63"/>
  <c r="L63" s="1"/>
  <c r="K71"/>
  <c r="L71" s="1"/>
  <c r="K50"/>
  <c r="L50" s="1"/>
  <c r="K55"/>
  <c r="L55" s="1"/>
  <c r="K14"/>
  <c r="L14" s="1"/>
  <c r="J75" l="1"/>
  <c r="J125"/>
  <c r="K12"/>
  <c r="L12" s="1"/>
  <c r="L75" s="1"/>
  <c r="L122"/>
  <c r="K122"/>
  <c r="K75" l="1"/>
  <c r="K125" s="1"/>
  <c r="L125"/>
</calcChain>
</file>

<file path=xl/sharedStrings.xml><?xml version="1.0" encoding="utf-8"?>
<sst xmlns="http://schemas.openxmlformats.org/spreadsheetml/2006/main" count="1163" uniqueCount="400">
  <si>
    <t>CONTPAQ i</t>
  </si>
  <si>
    <t xml:space="preserve">      NÓMINAS</t>
  </si>
  <si>
    <t>011 INGENIERIA FISCAL LABORAL SC</t>
  </si>
  <si>
    <t>Lista de Raya (forma tabular)</t>
  </si>
  <si>
    <t>Periodo 12 al 12 Semanal del 15/03/2017 al 21/03/2017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</si>
  <si>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</si>
  <si>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</si>
  <si>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</si>
  <si>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</si>
  <si>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</si>
  <si>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</si>
  <si>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</si>
  <si>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</si>
  <si>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</si>
  <si>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</si>
  <si>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</si>
  <si>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</si>
  <si>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</si>
  <si>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</si>
  <si>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</si>
  <si>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</si>
  <si>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Deduccion general</t>
  </si>
  <si>
    <t>Ajuste al neto</t>
  </si>
  <si>
    <t>Descto Uniforme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</si>
  <si>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</si>
  <si>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</si>
  <si>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</si>
  <si>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</si>
  <si>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</si>
  <si>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</si>
  <si>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</si>
  <si>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</si>
  <si>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</si>
  <si>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</si>
  <si>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</si>
  <si>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</si>
  <si>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</si>
  <si>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</si>
  <si>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</si>
  <si>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</si>
  <si>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</si>
  <si>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ALJ02</t>
  </si>
  <si>
    <t>Alarcon Ortiz Jose Aurelio</t>
  </si>
  <si>
    <t>AOA14</t>
  </si>
  <si>
    <t>Alvizar Organista Eduardo</t>
  </si>
  <si>
    <t>00016</t>
  </si>
  <si>
    <t>Arenas Vargas Moises</t>
  </si>
  <si>
    <t>0AZ14</t>
  </si>
  <si>
    <t>Arroyo Zarazua Gilberto</t>
  </si>
  <si>
    <t>ASA16</t>
  </si>
  <si>
    <t>Arteaga Silva Alfredo</t>
  </si>
  <si>
    <t>BL011</t>
  </si>
  <si>
    <t>Berdeja Leon Francisco Gerardo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</si>
  <si>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</si>
  <si>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</si>
  <si>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</si>
  <si>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</si>
  <si>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</si>
  <si>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</si>
  <si>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</si>
  <si>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</si>
  <si>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</si>
  <si>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</si>
  <si>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</si>
  <si>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</si>
  <si>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</si>
  <si>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</si>
  <si>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</si>
  <si>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</si>
  <si>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</si>
  <si>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</si>
  <si>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</si>
  <si>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</si>
  <si>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GRE04</t>
  </si>
  <si>
    <t>Gonzalez Rodriguez Erik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</si>
  <si>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</si>
  <si>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</si>
  <si>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</si>
  <si>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</si>
  <si>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</si>
  <si>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</si>
  <si>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GTD17</t>
  </si>
  <si>
    <t>Guzman Trejo Diego Arturo</t>
  </si>
  <si>
    <t>HAR20</t>
  </si>
  <si>
    <t>Hernandez Arreola Rodolfo Mayolo</t>
  </si>
  <si>
    <t>0HC24</t>
  </si>
  <si>
    <t>Hernandez Chavez Pedro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</si>
  <si>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</si>
  <si>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</si>
  <si>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</si>
  <si>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</si>
  <si>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</si>
  <si>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</si>
  <si>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</si>
  <si>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</si>
  <si>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</si>
  <si>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</si>
  <si>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</si>
  <si>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</si>
  <si>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</si>
  <si>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</si>
  <si>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</si>
  <si>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</si>
  <si>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</si>
  <si>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</si>
  <si>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</si>
  <si>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</si>
  <si>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</si>
  <si>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</si>
  <si>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</si>
  <si>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</si>
  <si>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</si>
  <si>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</si>
  <si>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</si>
  <si>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</si>
  <si>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</si>
  <si>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</si>
  <si>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</si>
  <si>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</si>
  <si>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</si>
  <si>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</si>
  <si>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PHB05</t>
  </si>
  <si>
    <t>Pineda Hernandez Brianda Ivonne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</si>
  <si>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</si>
  <si>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</si>
  <si>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</si>
  <si>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</si>
  <si>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</si>
  <si>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</si>
  <si>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</si>
  <si>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</si>
  <si>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</si>
  <si>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</si>
  <si>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</si>
  <si>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</si>
  <si>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</si>
  <si>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</si>
  <si>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</si>
  <si>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</si>
  <si>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</si>
  <si>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</si>
  <si>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</si>
  <si>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</si>
  <si>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0TS31</t>
  </si>
  <si>
    <t>Tirado Saavedra Carlos Alejandro</t>
  </si>
  <si>
    <t>TDA18</t>
  </si>
  <si>
    <t>Toribio Del Angel Oscar</t>
  </si>
  <si>
    <t>TPG16</t>
  </si>
  <si>
    <t>Troncoso Peña Gerardo</t>
  </si>
  <si>
    <t>USN27</t>
  </si>
  <si>
    <t>Urbina Sierra Angelica Noemi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</si>
  <si>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</si>
  <si>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</si>
  <si>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</si>
  <si>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</si>
  <si>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</si>
  <si>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</si>
  <si>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</si>
  <si>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</si>
  <si>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</si>
  <si>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</si>
  <si>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</si>
  <si>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</si>
  <si>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</si>
  <si>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ACR27</t>
  </si>
  <si>
    <t>Arias Cortes Roberto Carlos</t>
  </si>
  <si>
    <t>AR001</t>
  </si>
  <si>
    <t>Arvizu Rodriguez Alejandro Uriel</t>
  </si>
  <si>
    <t>BRM13</t>
  </si>
  <si>
    <t>Bautista Ramirez Mario Alexis</t>
  </si>
  <si>
    <t>CLJ10</t>
  </si>
  <si>
    <t>Campa Lopez Jose Abraham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</si>
  <si>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</si>
  <si>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</si>
  <si>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</si>
  <si>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</si>
  <si>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</si>
  <si>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</si>
  <si>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</si>
  <si>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</si>
  <si>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</si>
  <si>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</si>
  <si>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</si>
  <si>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</si>
  <si>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</si>
  <si>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Gillen Jose Felipe</t>
  </si>
  <si>
    <t>GRJ09</t>
  </si>
  <si>
    <t>Galvan Rodriguez Jose Marcelino</t>
  </si>
  <si>
    <t>HAR22</t>
  </si>
  <si>
    <t>Hernandez Aguilar Roberto Carlos</t>
  </si>
  <si>
    <t>0HS11</t>
  </si>
  <si>
    <t>Hernandez Silva Edgar Samuel</t>
  </si>
  <si>
    <t>LLD09</t>
  </si>
  <si>
    <t>Lopez Labrada Daniel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</si>
  <si>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</si>
  <si>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</si>
  <si>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</si>
  <si>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</si>
  <si>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</si>
  <si>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</si>
  <si>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</si>
  <si>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</si>
  <si>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</si>
  <si>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</si>
  <si>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</si>
  <si>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</si>
  <si>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NRJ12</t>
  </si>
  <si>
    <t>Nava Rubio Javier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</si>
  <si>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</si>
  <si>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</si>
  <si>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</si>
  <si>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</si>
  <si>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</si>
  <si>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</si>
  <si>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</si>
  <si>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</si>
  <si>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</si>
  <si>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</si>
  <si>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</si>
  <si>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</si>
  <si>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</si>
  <si>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</si>
  <si>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RMG11</t>
  </si>
  <si>
    <t>Ruiz Miranda Gadiel</t>
  </si>
  <si>
    <t>SMO22</t>
  </si>
  <si>
    <t>Salas Martinez Oscar Jesus</t>
  </si>
  <si>
    <t>SG005</t>
  </si>
  <si>
    <t>Saldaña Garcia Marco Antonio</t>
  </si>
  <si>
    <t>SDF10</t>
  </si>
  <si>
    <t>Sanchez De Jesus Froylan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</si>
  <si>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</si>
  <si>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</si>
  <si>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</si>
  <si>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</si>
  <si>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</si>
  <si>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</si>
  <si>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</si>
  <si>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</si>
  <si>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</si>
  <si>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</si>
  <si>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</si>
  <si>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</si>
  <si>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</si>
  <si>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</si>
  <si>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</si>
  <si>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</si>
  <si>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</si>
  <si>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</si>
  <si>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</si>
  <si>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Semanal-12 del 2017-03-15 al 2017-03-21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</si>
  <si>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</si>
  <si>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</si>
  <si>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</si>
  <si>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</si>
  <si>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</si>
  <si>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</si>
  <si>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</si>
  <si>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100</t>
  </si>
  <si>
    <t>03 Transferencia electrónica de fondos</t>
  </si>
  <si>
    <t>Total Transferencia electrónica de fondos</t>
  </si>
  <si>
    <t>Total de movimientos 1</t>
  </si>
  <si>
    <t xml:space="preserve">01 Efectivo </t>
  </si>
  <si>
    <t>Efectivo</t>
  </si>
  <si>
    <t>Total de movimientos 4</t>
  </si>
  <si>
    <t>Total Efectivo</t>
  </si>
  <si>
    <t>Total de movimientos 105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</si>
  <si>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</si>
  <si>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</si>
  <si>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</si>
  <si>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</si>
  <si>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</si>
  <si>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</si>
  <si>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</si>
  <si>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</si>
  <si>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</si>
  <si>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</si>
  <si>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</si>
  <si>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</si>
  <si>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</si>
  <si>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</si>
  <si>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</si>
  <si>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</si>
  <si>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</si>
  <si>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</si>
  <si>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</si>
  <si>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12</t>
  </si>
  <si>
    <t>15/03/2017 AL 21/03/2017</t>
  </si>
  <si>
    <t>VENTAS</t>
  </si>
  <si>
    <t>AGUAS OROZCO FRANCISCO</t>
  </si>
  <si>
    <t>SERVICIO</t>
  </si>
  <si>
    <t>AGUILAR BRAVO CRISTIAN SAUL</t>
  </si>
  <si>
    <t>AGUILAR GONZALEZ ANAEL</t>
  </si>
  <si>
    <t>AGUILAR HERNANDEZ CARLA CECILIA</t>
  </si>
  <si>
    <t>ALARCON ORTIZ JOSE AURELIO</t>
  </si>
  <si>
    <t>ALVIZAR ORGANISTA EDUARDO</t>
  </si>
  <si>
    <t>ARENAS VARGAS MOISES</t>
  </si>
  <si>
    <t>ARROYO ZARAZUA GILBERTO</t>
  </si>
  <si>
    <t>SEMINUEVOS</t>
  </si>
  <si>
    <t>ARTEAGA SILVA ALFREDO</t>
  </si>
  <si>
    <t>BERDEJA LEON GERARDO FRANCISCO</t>
  </si>
  <si>
    <t>CARRASCO TOVAR ARTURO</t>
  </si>
  <si>
    <t>CASILLAS GARCIA DEL VALLE RODRIGO BARUCH</t>
  </si>
  <si>
    <t>CASTILLO ORDOÑEZ JORGE</t>
  </si>
  <si>
    <t>CORONEL DE LEON JONATHAN</t>
  </si>
  <si>
    <t>ADMON VENTAS</t>
  </si>
  <si>
    <t>DE JESUS CRUZ JUAN CARLOS</t>
  </si>
  <si>
    <t>DOMINGUEZ ALCANTARA MIGUEL ANGEL</t>
  </si>
  <si>
    <t>ADMON SERVICIO</t>
  </si>
  <si>
    <t>ESTRADA UNZUETA ALEJANDRA</t>
  </si>
  <si>
    <t>FLORES ALDRETE DANIEL</t>
  </si>
  <si>
    <t>GALLEGOS RAMIREZ JOSE</t>
  </si>
  <si>
    <t>GALLEGOS ROMERO CRISTIAN</t>
  </si>
  <si>
    <t>GONZALEZ RODRIGUEZ ERICK</t>
  </si>
  <si>
    <t>GRANADOS PEREZ BRENDA LAURA</t>
  </si>
  <si>
    <t>GUERRERO GOMEZ MARVIN NOE</t>
  </si>
  <si>
    <t>GUTIERREZ OLVERA ARMANDO</t>
  </si>
  <si>
    <t>GUZMAN TREJO DIEGO ARTURO</t>
  </si>
  <si>
    <t>HERNANDEZ ARREOLA RODOLFO MAYOLO</t>
  </si>
  <si>
    <t xml:space="preserve">HERNANDEZ CHAVEZ PEDRO </t>
  </si>
  <si>
    <t>HERNANDEZ SANCHEZ RODRIGO</t>
  </si>
  <si>
    <t>HERNANDEZ SOLIS GUMERCINDO</t>
  </si>
  <si>
    <t>HURTADO PAJARO JOSE</t>
  </si>
  <si>
    <t>JIMENEZ HERNANDEZ JULIO CESAR</t>
  </si>
  <si>
    <t>LARA OVIEDO SORAYA</t>
  </si>
  <si>
    <t>LOBATO RECAMIER ROSELLIN</t>
  </si>
  <si>
    <t>LUPERCIO ESPINO ALAN JAIRO</t>
  </si>
  <si>
    <t>MEDINA CASTRO CARLOS MANUEL</t>
  </si>
  <si>
    <t>MELENDEZ PADILLA CLAUDIA CRISTINA</t>
  </si>
  <si>
    <t>MIJANGOS HERNANDEZ JULIO CESAR</t>
  </si>
  <si>
    <t>MIRANDA PEON JULIO CESAR</t>
  </si>
  <si>
    <t>MUÑOZ RODRIGUEZ CONRADO ISRAEL</t>
  </si>
  <si>
    <t>NAVARRO ARENAS ANDREA ARELI</t>
  </si>
  <si>
    <t>OLIVAS MANCILLA JESUS DANIEL</t>
  </si>
  <si>
    <t>ADMINISTRACION</t>
  </si>
  <si>
    <t>PADILLA RUIZ JOSE ANTONIO</t>
  </si>
  <si>
    <t>PALETA GUADARRAMA RICARDO</t>
  </si>
  <si>
    <t>PATIÑO NAVARRO OSCAR MARTIN</t>
  </si>
  <si>
    <t>PINEDA HERNANDEZ BRIANDA IVONNE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</si>
  <si>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</si>
  <si>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</si>
  <si>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</si>
  <si>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</si>
  <si>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</si>
  <si>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</si>
  <si>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</si>
  <si>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</si>
  <si>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</si>
  <si>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</si>
  <si>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TIRADO SAAVEDRA CARLOS ALEJANDRO</t>
  </si>
  <si>
    <t>TORIBIO DEL ANGEL OSCAR</t>
  </si>
  <si>
    <t>TRONCOSO PEÑA GERARDO</t>
  </si>
  <si>
    <t>URBINA SIERRA ANGELICA</t>
  </si>
  <si>
    <t>VALDEZ HERNANDEZ ELDA NELLY</t>
  </si>
  <si>
    <t>VARGAS GOMEZ RAUL ARMANDO</t>
  </si>
  <si>
    <t>VASQUEZ CHAVES LILIANA ANDREA</t>
  </si>
  <si>
    <t>COSTO</t>
  </si>
  <si>
    <t xml:space="preserve">AGUILAR PEREZ MARCOS ARTEMIO </t>
  </si>
  <si>
    <t>ALAVEZ LOPEZ INOCENCIO</t>
  </si>
  <si>
    <t>HOJALATERIA</t>
  </si>
  <si>
    <t>ARIAS CORTES ROBERTO CARLOS</t>
  </si>
  <si>
    <t>ARVIZU RODRIGUEZ ALEJANDRO URIEL</t>
  </si>
  <si>
    <t>BAUTISTA RAMIREZ MARIO ALEXIS</t>
  </si>
  <si>
    <t>CAMPA LOPEZ JOSE ABRAHAM</t>
  </si>
  <si>
    <t>CANCINO RODRIGUEZ GREGORIO</t>
  </si>
  <si>
    <t>CASTAÑON TAVARES MANUEL</t>
  </si>
  <si>
    <t>CORTEZ OVANDO FAUSTINO ALI</t>
  </si>
  <si>
    <t>DE JESUS PADILLA ALFREDO</t>
  </si>
  <si>
    <t>DOMINGUEZ GUDIÑO OMAR</t>
  </si>
  <si>
    <t>ENRIQUEZ RUBIO FERNANDO</t>
  </si>
  <si>
    <t>FONSECA GUILLEN JOSE FELIPE</t>
  </si>
  <si>
    <t xml:space="preserve">GALVAN RODRIGUEZ JOSE MARCELINO </t>
  </si>
  <si>
    <t>HERNANDEZ AGUILAR ROBERTO CARLOS</t>
  </si>
  <si>
    <t>HERNANDEZ SILVA EDGAR SAMUEL</t>
  </si>
  <si>
    <t xml:space="preserve">LOPEZ LABRADA DANIEL </t>
  </si>
  <si>
    <t>MARTINEZ ALVARADO ADRIAN</t>
  </si>
  <si>
    <t>MARTINEZ GALLEGOS LUIS FERNANDO</t>
  </si>
  <si>
    <t>MARTINEZ GUERRERO LEONEL</t>
  </si>
  <si>
    <t>MARTINEZ LORENZO LUIS ALEJANDRO</t>
  </si>
  <si>
    <t>MATILDE SANTIAGO URIEL</t>
  </si>
  <si>
    <t>MORALES SANCHEZ ANGEL</t>
  </si>
  <si>
    <t>NAVA RUBIO JAVIER</t>
  </si>
  <si>
    <t>OLVERA BAUTISTA J. DOLORES GILBERTO</t>
  </si>
  <si>
    <t>OLVERA HERNANDEZ JOSE TOMAS</t>
  </si>
  <si>
    <t>OLVERA SOTO LUIS ANGEL</t>
  </si>
  <si>
    <t>ORTEGA BUSTAMANTE JESUS GERARDO</t>
  </si>
  <si>
    <t>PEREZ PEREZ ISMAEL</t>
  </si>
  <si>
    <t>RESENDIZ CAMPUZANO ISRAEL</t>
  </si>
  <si>
    <t>RESENDIZ ECHEVERRIA MARIO ALBERTO</t>
  </si>
  <si>
    <t xml:space="preserve">RUIZ MIRANDA GADIEL </t>
  </si>
  <si>
    <t>SALAS MARTINEZ OSCAR JESUS</t>
  </si>
  <si>
    <t>SALDAÑA GARCIA MARCO ANTONIO</t>
  </si>
  <si>
    <t>SANCHEZ DE JESUS FROYLAN</t>
  </si>
  <si>
    <t>SANCHEZ HURTADO CARLOS</t>
  </si>
  <si>
    <t>SANCHEZ RODRIGUEZ FREDY</t>
  </si>
  <si>
    <t>SAUCEDO MAGAÑA VICTOR HUGO</t>
  </si>
  <si>
    <t>VALDEZ BERNAL JUAN PABLO</t>
  </si>
  <si>
    <t>VALDEZ MARTINEZ MARTIN</t>
  </si>
  <si>
    <t xml:space="preserve">VEGA GRANADOS JUAN MANUEL </t>
  </si>
  <si>
    <t>VEGA RIVERA ISMAEL</t>
  </si>
  <si>
    <t>VIGUERAS MARTINEZ JUAN CARLOS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</si>
</sst>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3" fillId="0" borderId="0" applyFont="0" applyFill="0" applyBorder="0" applyAlignment="0" applyProtection="0"/>
    <xf numFmtId="0" fontId="24" fillId="0" borderId="0"/>
    <xf numFmtId="43" fontId="24" fillId="0" borderId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0" xfId="0"/>
    <xf numFmtId="0" fontId="14" fillId="0" borderId="0" xfId="0" applyFont="1"/>
    <xf numFmtId="0" fontId="15" fillId="0" borderId="0" xfId="0" applyFont="1"/>
    <xf numFmtId="0" fontId="1" fillId="0" borderId="0" xfId="0" applyFont="1"/>
    <xf numFmtId="0" fontId="16" fillId="0" borderId="0" xfId="0" applyFont="1"/>
    <xf numFmtId="0" fontId="1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21" fillId="0" borderId="0" xfId="0" applyFont="1"/>
    <xf numFmtId="0" fontId="20" fillId="0" borderId="2" xfId="0" applyFont="1" applyFill="1" applyBorder="1" applyAlignment="1">
      <alignment horizontal="centerContinuous"/>
    </xf>
    <xf numFmtId="165" fontId="20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2" fillId="0" borderId="0" xfId="0" applyFont="1"/>
    <xf numFmtId="165" fontId="22" fillId="0" borderId="0" xfId="0" applyNumberFormat="1" applyFont="1"/>
    <xf numFmtId="0" fontId="10" fillId="2" borderId="6" xfId="2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0" xfId="1" applyFont="1"/>
    <xf numFmtId="44" fontId="9" fillId="0" borderId="0" xfId="0" applyNumberFormat="1" applyFont="1"/>
    <xf numFmtId="44" fontId="26" fillId="0" borderId="7" xfId="0" applyNumberFormat="1" applyFont="1" applyBorder="1"/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7" fillId="0" borderId="8" xfId="0" applyFont="1" applyBorder="1"/>
    <xf numFmtId="0" fontId="1" fillId="0" borderId="8" xfId="0" applyFont="1" applyBorder="1"/>
    <xf numFmtId="0" fontId="0" fillId="0" borderId="8" xfId="0" applyFont="1" applyBorder="1"/>
    <xf numFmtId="0" fontId="0" fillId="0" borderId="8" xfId="0" applyBorder="1"/>
    <xf numFmtId="14" fontId="27" fillId="0" borderId="8" xfId="0" applyNumberFormat="1" applyFont="1" applyBorder="1"/>
    <xf numFmtId="43" fontId="23" fillId="0" borderId="8" xfId="3" applyFont="1" applyBorder="1"/>
    <xf numFmtId="43" fontId="23" fillId="0" borderId="9" xfId="3" applyFont="1" applyBorder="1"/>
    <xf numFmtId="43" fontId="23" fillId="0" borderId="10" xfId="3" applyFont="1" applyBorder="1"/>
    <xf numFmtId="43" fontId="23" fillId="0" borderId="11" xfId="3" applyFont="1" applyBorder="1"/>
    <xf numFmtId="43" fontId="23" fillId="0" borderId="12" xfId="3" applyFont="1" applyBorder="1"/>
    <xf numFmtId="43" fontId="1" fillId="0" borderId="11" xfId="3" applyFont="1" applyBorder="1"/>
    <xf numFmtId="0" fontId="28" fillId="0" borderId="13" xfId="0" applyFont="1" applyFill="1" applyBorder="1"/>
    <xf numFmtId="0" fontId="28" fillId="0" borderId="13" xfId="0" applyFont="1" applyBorder="1"/>
    <xf numFmtId="0" fontId="28" fillId="3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8"/>
  <sheetViews>
    <sheetView workbookViewId="0">
      <pane xSplit="2" ySplit="11" topLeftCell="F105" activePane="bottomRight" state="frozen"/>
      <selection pane="topRight" activeCell="C1" sqref="C1"/>
      <selection pane="bottomLeft" activeCell="A14" sqref="A14"/>
      <selection pane="bottomRight" activeCell="J13" sqref="J13:J72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" style="1" bestFit="1" customWidth="1"/>
    <col min="4" max="5" width="11.42578125" style="1"/>
    <col min="6" max="6" width="13.28515625" style="1" customWidth="1"/>
    <col min="7" max="9" width="11.7109375" style="1" bestFit="1" customWidth="1"/>
    <col min="10" max="10" width="12.28515625" style="1" bestFit="1" customWidth="1"/>
    <col min="11" max="11" width="11.7109375" style="1" bestFit="1" customWidth="1"/>
    <col min="12" max="12" width="12.28515625" style="1" bestFit="1" customWidth="1"/>
    <col min="13" max="16384" width="11.42578125" style="1"/>
  </cols>
  <sheetData>
    <row r="1" spans="1:16" ht="18" customHeight="1">
      <c r="A1" s="3" t="s">
        <v>0</v>
      </c>
      <c r="B1" s="6" t="s">
        <v>248</v>
      </c>
    </row>
    <row r="2" spans="1:16" ht="24.95" customHeight="1">
      <c r="A2" s="4" t="s">
        <v>1</v>
      </c>
      <c r="B2" s="22" t="s">
        <v>2</v>
      </c>
    </row>
    <row r="3" spans="1:16" ht="15">
      <c r="B3" s="24" t="s">
        <v>3</v>
      </c>
    </row>
    <row r="4" spans="1:16" ht="12.75">
      <c r="B4" s="26" t="s">
        <v>4</v>
      </c>
    </row>
    <row r="5" spans="1:16">
      <c r="B5" s="7" t="s">
        <v>5</v>
      </c>
    </row>
    <row r="6" spans="1:16">
      <c r="B6" s="7" t="s">
        <v>6</v>
      </c>
    </row>
    <row r="7" spans="1:16" ht="15">
      <c r="F7" s="51" t="s">
        <v>266</v>
      </c>
      <c r="G7" s="52"/>
      <c r="H7" s="52"/>
      <c r="I7" s="52"/>
      <c r="J7" s="52"/>
      <c r="K7" s="52"/>
      <c r="L7" s="53"/>
    </row>
    <row r="8" spans="1:16" s="47" customFormat="1" ht="32.25" customHeight="1" thickBot="1">
      <c r="A8" s="44" t="s">
        <v>7</v>
      </c>
      <c r="B8" s="45" t="s">
        <v>8</v>
      </c>
      <c r="C8" s="46" t="s">
        <v>12</v>
      </c>
      <c r="F8" s="43" t="s">
        <v>12</v>
      </c>
      <c r="G8" s="43" t="s">
        <v>267</v>
      </c>
      <c r="H8" s="43" t="s">
        <v>268</v>
      </c>
      <c r="I8" s="43" t="s">
        <v>269</v>
      </c>
      <c r="J8" s="43" t="s">
        <v>270</v>
      </c>
      <c r="K8" s="43" t="s">
        <v>271</v>
      </c>
      <c r="L8" s="43" t="s">
        <v>272</v>
      </c>
    </row>
    <row r="9" spans="1:16" ht="12" thickTop="1">
      <c r="A9" s="14" t="s">
        <v>31</v>
      </c>
    </row>
    <row r="11" spans="1:16">
      <c r="A11" s="13" t="s">
        <v>32</v>
      </c>
    </row>
    <row r="12" spans="1:16" ht="15">
      <c r="A12" s="2" t="s">
        <v>33</v>
      </c>
      <c r="B12" s="1" t="s">
        <v>34</v>
      </c>
      <c r="C12" s="15">
        <v>1703.09</v>
      </c>
      <c r="F12" s="48">
        <f>+C12</f>
        <v>1703.09</v>
      </c>
      <c r="G12" s="48">
        <f>+F12*2%</f>
        <v>34.061799999999998</v>
      </c>
      <c r="H12" s="48">
        <f>+F12*7.5%</f>
        <v>127.73174999999999</v>
      </c>
      <c r="I12" s="48">
        <f>+INGENIERIA!N12</f>
        <v>0</v>
      </c>
      <c r="J12" s="48">
        <f>SUM(F12:I12)</f>
        <v>1864.8835499999998</v>
      </c>
      <c r="K12" s="48">
        <f>+J12*16%</f>
        <v>298.38136799999995</v>
      </c>
      <c r="L12" s="48">
        <f>+J12+K12</f>
        <v>2163.2649179999999</v>
      </c>
      <c r="O12" s="67" t="s">
        <v>287</v>
      </c>
      <c r="P12" s="67" t="s">
        <v>288</v>
      </c>
    </row>
    <row r="13" spans="1:16" ht="15">
      <c r="A13" s="2" t="s">
        <v>35</v>
      </c>
      <c r="B13" s="1" t="s">
        <v>36</v>
      </c>
      <c r="C13" s="15">
        <v>2954.51</v>
      </c>
      <c r="F13" s="48">
        <f t="shared" ref="F13:F73" si="0">+C13</f>
        <v>2954.51</v>
      </c>
      <c r="G13" s="48">
        <f t="shared" ref="G13:G73" si="1">+F13*2%</f>
        <v>59.090200000000003</v>
      </c>
      <c r="H13" s="48">
        <f t="shared" ref="H13:H73" si="2">+F13*7.5%</f>
        <v>221.58825000000002</v>
      </c>
      <c r="I13" s="48">
        <f>+INGENIERIA!N13</f>
        <v>0</v>
      </c>
      <c r="J13" s="48">
        <f t="shared" ref="J13:J73" si="3">SUM(F13:I13)</f>
        <v>3235.1884500000006</v>
      </c>
      <c r="K13" s="48">
        <f t="shared" ref="K13:K73" si="4">+J13*16%</f>
        <v>517.63015200000007</v>
      </c>
      <c r="L13" s="48">
        <f t="shared" ref="L13:L73" si="5">+J13+K13</f>
        <v>3752.8186020000007</v>
      </c>
      <c r="O13" s="67" t="s">
        <v>289</v>
      </c>
      <c r="P13" s="67" t="s">
        <v>290</v>
      </c>
    </row>
    <row r="14" spans="1:16" ht="15">
      <c r="A14" s="2" t="s">
        <v>37</v>
      </c>
      <c r="B14" s="1" t="s">
        <v>38</v>
      </c>
      <c r="C14" s="15">
        <v>4666.6899999999996</v>
      </c>
      <c r="F14" s="48">
        <f t="shared" si="0"/>
        <v>4666.6899999999996</v>
      </c>
      <c r="G14" s="48">
        <f t="shared" si="1"/>
        <v>93.333799999999997</v>
      </c>
      <c r="H14" s="48">
        <f t="shared" si="2"/>
        <v>350.00174999999996</v>
      </c>
      <c r="I14" s="48">
        <f>+INGENIERIA!N14</f>
        <v>0</v>
      </c>
      <c r="J14" s="48">
        <f t="shared" si="3"/>
        <v>5110.0255500000003</v>
      </c>
      <c r="K14" s="48">
        <f t="shared" si="4"/>
        <v>817.60408800000005</v>
      </c>
      <c r="L14" s="48">
        <f t="shared" si="5"/>
        <v>5927.6296380000003</v>
      </c>
      <c r="O14" s="67" t="s">
        <v>287</v>
      </c>
      <c r="P14" s="67" t="s">
        <v>291</v>
      </c>
    </row>
    <row r="15" spans="1:16" ht="15">
      <c r="A15" s="2" t="s">
        <v>39</v>
      </c>
      <c r="B15" s="1" t="s">
        <v>40</v>
      </c>
      <c r="C15" s="15">
        <v>2480.91</v>
      </c>
      <c r="F15" s="48">
        <f t="shared" si="0"/>
        <v>2480.91</v>
      </c>
      <c r="G15" s="48">
        <f t="shared" si="1"/>
        <v>49.618200000000002</v>
      </c>
      <c r="H15" s="48">
        <f t="shared" si="2"/>
        <v>186.06824999999998</v>
      </c>
      <c r="I15" s="48">
        <f>+INGENIERIA!N15</f>
        <v>0</v>
      </c>
      <c r="J15" s="48">
        <f t="shared" si="3"/>
        <v>2716.5964499999995</v>
      </c>
      <c r="K15" s="48">
        <f t="shared" si="4"/>
        <v>434.65543199999996</v>
      </c>
      <c r="L15" s="48">
        <f t="shared" si="5"/>
        <v>3151.2518819999996</v>
      </c>
      <c r="O15" s="67" t="s">
        <v>289</v>
      </c>
      <c r="P15" s="67" t="s">
        <v>292</v>
      </c>
    </row>
    <row r="16" spans="1:16" ht="15">
      <c r="A16" s="2" t="s">
        <v>41</v>
      </c>
      <c r="B16" s="1" t="s">
        <v>42</v>
      </c>
      <c r="C16" s="15">
        <v>855.57</v>
      </c>
      <c r="F16" s="48">
        <f t="shared" si="0"/>
        <v>855.57</v>
      </c>
      <c r="G16" s="48">
        <f t="shared" si="1"/>
        <v>17.1114</v>
      </c>
      <c r="H16" s="48">
        <f t="shared" si="2"/>
        <v>64.167749999999998</v>
      </c>
      <c r="I16" s="48">
        <f>+INGENIERIA!N16</f>
        <v>0</v>
      </c>
      <c r="J16" s="48">
        <f t="shared" si="3"/>
        <v>936.84915000000001</v>
      </c>
      <c r="K16" s="48">
        <f t="shared" si="4"/>
        <v>149.89586400000002</v>
      </c>
      <c r="L16" s="48">
        <f t="shared" si="5"/>
        <v>1086.7450140000001</v>
      </c>
      <c r="O16" s="67" t="s">
        <v>287</v>
      </c>
      <c r="P16" s="67" t="s">
        <v>293</v>
      </c>
    </row>
    <row r="17" spans="1:16" ht="15">
      <c r="A17" s="2" t="s">
        <v>43</v>
      </c>
      <c r="B17" s="1" t="s">
        <v>44</v>
      </c>
      <c r="C17" s="15">
        <v>4622.82</v>
      </c>
      <c r="F17" s="48">
        <f t="shared" si="0"/>
        <v>4622.82</v>
      </c>
      <c r="G17" s="48">
        <f t="shared" si="1"/>
        <v>92.456400000000002</v>
      </c>
      <c r="H17" s="48">
        <f t="shared" si="2"/>
        <v>346.71149999999994</v>
      </c>
      <c r="I17" s="48">
        <f>+INGENIERIA!N17</f>
        <v>0</v>
      </c>
      <c r="J17" s="48">
        <f t="shared" si="3"/>
        <v>5061.9879000000001</v>
      </c>
      <c r="K17" s="48">
        <f t="shared" si="4"/>
        <v>809.91806400000007</v>
      </c>
      <c r="L17" s="48">
        <f t="shared" si="5"/>
        <v>5871.9059640000005</v>
      </c>
      <c r="O17" s="67" t="s">
        <v>289</v>
      </c>
      <c r="P17" s="67" t="s">
        <v>294</v>
      </c>
    </row>
    <row r="18" spans="1:16" ht="15">
      <c r="A18" s="2" t="s">
        <v>45</v>
      </c>
      <c r="B18" s="1" t="s">
        <v>46</v>
      </c>
      <c r="C18" s="15">
        <v>21019.99</v>
      </c>
      <c r="F18" s="48">
        <f t="shared" si="0"/>
        <v>21019.99</v>
      </c>
      <c r="G18" s="48">
        <f t="shared" si="1"/>
        <v>420.39980000000003</v>
      </c>
      <c r="H18" s="48">
        <f t="shared" si="2"/>
        <v>1576.4992500000001</v>
      </c>
      <c r="I18" s="48">
        <f>+INGENIERIA!N18</f>
        <v>0</v>
      </c>
      <c r="J18" s="48">
        <f t="shared" si="3"/>
        <v>23016.889050000002</v>
      </c>
      <c r="K18" s="48">
        <f t="shared" si="4"/>
        <v>3682.7022480000005</v>
      </c>
      <c r="L18" s="48">
        <f t="shared" si="5"/>
        <v>26699.591298000003</v>
      </c>
      <c r="O18" s="67" t="s">
        <v>287</v>
      </c>
      <c r="P18" s="67" t="s">
        <v>295</v>
      </c>
    </row>
    <row r="19" spans="1:16" ht="15">
      <c r="A19" s="2" t="s">
        <v>47</v>
      </c>
      <c r="B19" s="1" t="s">
        <v>48</v>
      </c>
      <c r="C19" s="15">
        <v>7512.82</v>
      </c>
      <c r="F19" s="48">
        <f t="shared" si="0"/>
        <v>7512.82</v>
      </c>
      <c r="G19" s="48">
        <f t="shared" si="1"/>
        <v>150.25639999999999</v>
      </c>
      <c r="H19" s="48">
        <f t="shared" si="2"/>
        <v>563.4615</v>
      </c>
      <c r="I19" s="48">
        <f>+INGENIERIA!N19</f>
        <v>0</v>
      </c>
      <c r="J19" s="48">
        <f t="shared" si="3"/>
        <v>8226.5378999999994</v>
      </c>
      <c r="K19" s="48">
        <f t="shared" si="4"/>
        <v>1316.2460639999999</v>
      </c>
      <c r="L19" s="48">
        <f t="shared" si="5"/>
        <v>9542.7839639999984</v>
      </c>
      <c r="O19" s="67" t="s">
        <v>287</v>
      </c>
      <c r="P19" s="67" t="s">
        <v>296</v>
      </c>
    </row>
    <row r="20" spans="1:16" ht="15">
      <c r="A20" s="2" t="s">
        <v>49</v>
      </c>
      <c r="B20" s="1" t="s">
        <v>50</v>
      </c>
      <c r="C20" s="15">
        <v>2702.17</v>
      </c>
      <c r="F20" s="48">
        <f t="shared" si="0"/>
        <v>2702.17</v>
      </c>
      <c r="G20" s="48">
        <f t="shared" si="1"/>
        <v>54.043400000000005</v>
      </c>
      <c r="H20" s="48">
        <f t="shared" si="2"/>
        <v>202.66274999999999</v>
      </c>
      <c r="I20" s="48">
        <f>+INGENIERIA!N20</f>
        <v>0</v>
      </c>
      <c r="J20" s="48">
        <f t="shared" si="3"/>
        <v>2958.8761500000001</v>
      </c>
      <c r="K20" s="48">
        <f t="shared" si="4"/>
        <v>473.42018400000001</v>
      </c>
      <c r="L20" s="48">
        <f t="shared" si="5"/>
        <v>3432.2963340000001</v>
      </c>
      <c r="O20" s="67" t="s">
        <v>297</v>
      </c>
      <c r="P20" s="67" t="s">
        <v>298</v>
      </c>
    </row>
    <row r="21" spans="1:16" ht="15">
      <c r="A21" s="2" t="s">
        <v>51</v>
      </c>
      <c r="B21" s="1" t="s">
        <v>52</v>
      </c>
      <c r="C21" s="15">
        <v>855.57</v>
      </c>
      <c r="F21" s="48">
        <f t="shared" si="0"/>
        <v>855.57</v>
      </c>
      <c r="G21" s="48">
        <f t="shared" si="1"/>
        <v>17.1114</v>
      </c>
      <c r="H21" s="48">
        <f t="shared" si="2"/>
        <v>64.167749999999998</v>
      </c>
      <c r="I21" s="48">
        <f>+INGENIERIA!N21</f>
        <v>0</v>
      </c>
      <c r="J21" s="48">
        <f t="shared" si="3"/>
        <v>936.84915000000001</v>
      </c>
      <c r="K21" s="48">
        <f t="shared" si="4"/>
        <v>149.89586400000002</v>
      </c>
      <c r="L21" s="48">
        <f t="shared" si="5"/>
        <v>1086.7450140000001</v>
      </c>
      <c r="O21" s="67" t="s">
        <v>287</v>
      </c>
      <c r="P21" s="67" t="s">
        <v>299</v>
      </c>
    </row>
    <row r="22" spans="1:16" ht="15">
      <c r="A22" s="2" t="s">
        <v>53</v>
      </c>
      <c r="B22" s="1" t="s">
        <v>54</v>
      </c>
      <c r="C22" s="15">
        <v>9714.58</v>
      </c>
      <c r="F22" s="48">
        <f t="shared" si="0"/>
        <v>9714.58</v>
      </c>
      <c r="G22" s="48">
        <f t="shared" si="1"/>
        <v>194.29160000000002</v>
      </c>
      <c r="H22" s="48">
        <f t="shared" si="2"/>
        <v>728.59349999999995</v>
      </c>
      <c r="I22" s="48">
        <f>+INGENIERIA!N22</f>
        <v>0</v>
      </c>
      <c r="J22" s="48">
        <f t="shared" si="3"/>
        <v>10637.465100000001</v>
      </c>
      <c r="K22" s="48">
        <f t="shared" si="4"/>
        <v>1701.9944160000002</v>
      </c>
      <c r="L22" s="48">
        <f t="shared" si="5"/>
        <v>12339.459516000001</v>
      </c>
      <c r="O22" s="67" t="s">
        <v>287</v>
      </c>
      <c r="P22" s="67" t="s">
        <v>300</v>
      </c>
    </row>
    <row r="23" spans="1:16" ht="15">
      <c r="A23" s="2" t="s">
        <v>55</v>
      </c>
      <c r="B23" s="1" t="s">
        <v>56</v>
      </c>
      <c r="C23" s="15">
        <v>2026.69</v>
      </c>
      <c r="F23" s="48">
        <f t="shared" si="0"/>
        <v>2026.69</v>
      </c>
      <c r="G23" s="48">
        <f t="shared" si="1"/>
        <v>40.533799999999999</v>
      </c>
      <c r="H23" s="48">
        <f t="shared" si="2"/>
        <v>152.00174999999999</v>
      </c>
      <c r="I23" s="48">
        <f>+INGENIERIA!N23</f>
        <v>0</v>
      </c>
      <c r="J23" s="48">
        <f t="shared" si="3"/>
        <v>2219.2255500000001</v>
      </c>
      <c r="K23" s="48">
        <f t="shared" si="4"/>
        <v>355.07608800000003</v>
      </c>
      <c r="L23" s="48">
        <f t="shared" si="5"/>
        <v>2574.3016379999999</v>
      </c>
      <c r="O23" s="67" t="s">
        <v>287</v>
      </c>
      <c r="P23" s="67" t="s">
        <v>301</v>
      </c>
    </row>
    <row r="24" spans="1:16" ht="15">
      <c r="A24" s="2" t="s">
        <v>57</v>
      </c>
      <c r="B24" s="1" t="s">
        <v>58</v>
      </c>
      <c r="C24" s="15">
        <v>1791.99</v>
      </c>
      <c r="F24" s="48">
        <f t="shared" si="0"/>
        <v>1791.99</v>
      </c>
      <c r="G24" s="48">
        <f t="shared" si="1"/>
        <v>35.839800000000004</v>
      </c>
      <c r="H24" s="48">
        <f t="shared" si="2"/>
        <v>134.39924999999999</v>
      </c>
      <c r="I24" s="48">
        <f>+INGENIERIA!N24</f>
        <v>0</v>
      </c>
      <c r="J24" s="48">
        <f t="shared" si="3"/>
        <v>1962.2290499999999</v>
      </c>
      <c r="K24" s="48">
        <f t="shared" si="4"/>
        <v>313.95664799999997</v>
      </c>
      <c r="L24" s="48">
        <f t="shared" si="5"/>
        <v>2276.1856979999998</v>
      </c>
      <c r="O24" s="67" t="s">
        <v>297</v>
      </c>
      <c r="P24" s="67" t="s">
        <v>302</v>
      </c>
    </row>
    <row r="25" spans="1:16" ht="15">
      <c r="A25" s="2" t="s">
        <v>59</v>
      </c>
      <c r="B25" s="1" t="s">
        <v>60</v>
      </c>
      <c r="C25" s="15">
        <v>9864.75</v>
      </c>
      <c r="F25" s="48">
        <f t="shared" si="0"/>
        <v>9864.75</v>
      </c>
      <c r="G25" s="48">
        <f t="shared" si="1"/>
        <v>197.29500000000002</v>
      </c>
      <c r="H25" s="48">
        <f t="shared" si="2"/>
        <v>739.85624999999993</v>
      </c>
      <c r="I25" s="48">
        <f>+INGENIERIA!N25</f>
        <v>0</v>
      </c>
      <c r="J25" s="48">
        <f t="shared" si="3"/>
        <v>10801.901250000001</v>
      </c>
      <c r="K25" s="48">
        <f t="shared" si="4"/>
        <v>1728.3042000000003</v>
      </c>
      <c r="L25" s="48">
        <f t="shared" si="5"/>
        <v>12530.205450000001</v>
      </c>
      <c r="O25" s="67" t="s">
        <v>287</v>
      </c>
      <c r="P25" s="67" t="s">
        <v>303</v>
      </c>
    </row>
    <row r="26" spans="1:16" ht="15">
      <c r="A26" s="2" t="s">
        <v>61</v>
      </c>
      <c r="B26" s="1" t="s">
        <v>62</v>
      </c>
      <c r="C26" s="15">
        <v>1716.69</v>
      </c>
      <c r="F26" s="48">
        <f t="shared" si="0"/>
        <v>1716.69</v>
      </c>
      <c r="G26" s="48">
        <f t="shared" si="1"/>
        <v>34.333800000000004</v>
      </c>
      <c r="H26" s="48">
        <f t="shared" si="2"/>
        <v>128.75174999999999</v>
      </c>
      <c r="I26" s="48">
        <f>+INGENIERIA!N26</f>
        <v>0</v>
      </c>
      <c r="J26" s="48">
        <f t="shared" si="3"/>
        <v>1879.7755500000001</v>
      </c>
      <c r="K26" s="48">
        <f t="shared" si="4"/>
        <v>300.76408800000002</v>
      </c>
      <c r="L26" s="48">
        <f t="shared" si="5"/>
        <v>2180.5396380000002</v>
      </c>
      <c r="O26" s="67" t="s">
        <v>304</v>
      </c>
      <c r="P26" s="67" t="s">
        <v>305</v>
      </c>
    </row>
    <row r="27" spans="1:16" ht="15">
      <c r="A27" s="2" t="s">
        <v>63</v>
      </c>
      <c r="B27" s="1" t="s">
        <v>64</v>
      </c>
      <c r="C27" s="15">
        <v>1916.69</v>
      </c>
      <c r="F27" s="48">
        <f t="shared" si="0"/>
        <v>1916.69</v>
      </c>
      <c r="G27" s="48">
        <f t="shared" si="1"/>
        <v>38.333800000000004</v>
      </c>
      <c r="H27" s="48">
        <f t="shared" si="2"/>
        <v>143.75174999999999</v>
      </c>
      <c r="I27" s="48">
        <f>+INGENIERIA!N27</f>
        <v>0</v>
      </c>
      <c r="J27" s="48">
        <f t="shared" si="3"/>
        <v>2098.7755500000003</v>
      </c>
      <c r="K27" s="48">
        <f t="shared" si="4"/>
        <v>335.80408800000004</v>
      </c>
      <c r="L27" s="48">
        <f t="shared" si="5"/>
        <v>2434.5796380000002</v>
      </c>
      <c r="O27" s="67" t="s">
        <v>304</v>
      </c>
      <c r="P27" s="67" t="s">
        <v>306</v>
      </c>
    </row>
    <row r="28" spans="1:16" ht="15">
      <c r="A28" s="2" t="s">
        <v>65</v>
      </c>
      <c r="B28" s="1" t="s">
        <v>66</v>
      </c>
      <c r="C28" s="15">
        <v>2883.31</v>
      </c>
      <c r="F28" s="48">
        <f t="shared" si="0"/>
        <v>2883.31</v>
      </c>
      <c r="G28" s="48">
        <f t="shared" si="1"/>
        <v>57.666200000000003</v>
      </c>
      <c r="H28" s="48">
        <f t="shared" si="2"/>
        <v>216.24824999999998</v>
      </c>
      <c r="I28" s="48">
        <f>+INGENIERIA!N28</f>
        <v>0</v>
      </c>
      <c r="J28" s="48">
        <f t="shared" si="3"/>
        <v>3157.2244500000002</v>
      </c>
      <c r="K28" s="48">
        <f t="shared" si="4"/>
        <v>505.15591200000006</v>
      </c>
      <c r="L28" s="48">
        <f t="shared" si="5"/>
        <v>3662.3803620000003</v>
      </c>
      <c r="O28" s="67" t="s">
        <v>307</v>
      </c>
      <c r="P28" s="67" t="s">
        <v>308</v>
      </c>
    </row>
    <row r="29" spans="1:16" ht="15">
      <c r="A29" s="2" t="s">
        <v>67</v>
      </c>
      <c r="B29" s="1" t="s">
        <v>68</v>
      </c>
      <c r="C29" s="15">
        <v>2054.4899999999998</v>
      </c>
      <c r="F29" s="48">
        <f t="shared" si="0"/>
        <v>2054.4899999999998</v>
      </c>
      <c r="G29" s="48">
        <f t="shared" si="1"/>
        <v>41.089799999999997</v>
      </c>
      <c r="H29" s="48">
        <f t="shared" si="2"/>
        <v>154.08674999999997</v>
      </c>
      <c r="I29" s="48">
        <f>+INGENIERIA!N29</f>
        <v>0</v>
      </c>
      <c r="J29" s="48">
        <f t="shared" si="3"/>
        <v>2249.6665499999999</v>
      </c>
      <c r="K29" s="48">
        <f t="shared" si="4"/>
        <v>359.94664799999998</v>
      </c>
      <c r="L29" s="48">
        <f t="shared" si="5"/>
        <v>2609.613198</v>
      </c>
      <c r="O29" s="67" t="s">
        <v>289</v>
      </c>
      <c r="P29" s="67" t="s">
        <v>309</v>
      </c>
    </row>
    <row r="30" spans="1:16" ht="15">
      <c r="A30" s="2" t="s">
        <v>69</v>
      </c>
      <c r="B30" s="1" t="s">
        <v>70</v>
      </c>
      <c r="C30" s="15">
        <v>2556.75</v>
      </c>
      <c r="F30" s="48">
        <f t="shared" si="0"/>
        <v>2556.75</v>
      </c>
      <c r="G30" s="48">
        <f t="shared" si="1"/>
        <v>51.134999999999998</v>
      </c>
      <c r="H30" s="48">
        <f t="shared" si="2"/>
        <v>191.75624999999999</v>
      </c>
      <c r="I30" s="48">
        <f>+INGENIERIA!N30</f>
        <v>0</v>
      </c>
      <c r="J30" s="48">
        <f t="shared" si="3"/>
        <v>2799.6412500000001</v>
      </c>
      <c r="K30" s="48">
        <f t="shared" si="4"/>
        <v>447.94260000000003</v>
      </c>
      <c r="L30" s="48">
        <f t="shared" si="5"/>
        <v>3247.58385</v>
      </c>
      <c r="O30" s="67" t="s">
        <v>289</v>
      </c>
      <c r="P30" s="67" t="s">
        <v>310</v>
      </c>
    </row>
    <row r="31" spans="1:16" ht="15">
      <c r="A31" s="2" t="s">
        <v>71</v>
      </c>
      <c r="B31" s="1" t="s">
        <v>72</v>
      </c>
      <c r="C31" s="15">
        <v>11032.9</v>
      </c>
      <c r="F31" s="48">
        <f t="shared" si="0"/>
        <v>11032.9</v>
      </c>
      <c r="G31" s="48">
        <f t="shared" si="1"/>
        <v>220.65799999999999</v>
      </c>
      <c r="H31" s="48">
        <f t="shared" si="2"/>
        <v>827.46749999999997</v>
      </c>
      <c r="I31" s="48">
        <f>+INGENIERIA!N31</f>
        <v>0</v>
      </c>
      <c r="J31" s="48">
        <f t="shared" si="3"/>
        <v>12081.0255</v>
      </c>
      <c r="K31" s="48">
        <f t="shared" si="4"/>
        <v>1932.96408</v>
      </c>
      <c r="L31" s="48">
        <f t="shared" si="5"/>
        <v>14013.989579999999</v>
      </c>
      <c r="O31" s="67" t="s">
        <v>287</v>
      </c>
      <c r="P31" s="67" t="s">
        <v>311</v>
      </c>
    </row>
    <row r="32" spans="1:16" ht="15">
      <c r="A32" s="2" t="s">
        <v>73</v>
      </c>
      <c r="B32" s="1" t="s">
        <v>74</v>
      </c>
      <c r="C32" s="15">
        <v>1026.69</v>
      </c>
      <c r="F32" s="48">
        <f t="shared" si="0"/>
        <v>1026.69</v>
      </c>
      <c r="G32" s="48">
        <f t="shared" si="1"/>
        <v>20.533800000000003</v>
      </c>
      <c r="H32" s="48">
        <f t="shared" si="2"/>
        <v>77.001750000000001</v>
      </c>
      <c r="I32" s="48">
        <f>+INGENIERIA!N32</f>
        <v>0</v>
      </c>
      <c r="J32" s="48">
        <f t="shared" si="3"/>
        <v>1124.2255499999999</v>
      </c>
      <c r="K32" s="48">
        <f t="shared" si="4"/>
        <v>179.87608799999998</v>
      </c>
      <c r="L32" s="48">
        <f t="shared" si="5"/>
        <v>1304.1016379999999</v>
      </c>
      <c r="O32" s="67" t="s">
        <v>287</v>
      </c>
      <c r="P32" s="67" t="s">
        <v>312</v>
      </c>
    </row>
    <row r="33" spans="1:16" ht="15">
      <c r="A33" s="2" t="s">
        <v>75</v>
      </c>
      <c r="B33" s="1" t="s">
        <v>76</v>
      </c>
      <c r="C33" s="15">
        <v>3156.76</v>
      </c>
      <c r="F33" s="48">
        <f t="shared" si="0"/>
        <v>3156.76</v>
      </c>
      <c r="G33" s="48">
        <f t="shared" si="1"/>
        <v>63.135200000000005</v>
      </c>
      <c r="H33" s="48">
        <f t="shared" si="2"/>
        <v>236.75700000000001</v>
      </c>
      <c r="I33" s="48">
        <f>+INGENIERIA!N33</f>
        <v>0</v>
      </c>
      <c r="J33" s="48">
        <f t="shared" si="3"/>
        <v>3456.6522000000004</v>
      </c>
      <c r="K33" s="48">
        <f t="shared" si="4"/>
        <v>553.0643520000001</v>
      </c>
      <c r="L33" s="48">
        <f t="shared" si="5"/>
        <v>4009.7165520000008</v>
      </c>
      <c r="O33" s="67" t="s">
        <v>287</v>
      </c>
      <c r="P33" s="67" t="s">
        <v>313</v>
      </c>
    </row>
    <row r="34" spans="1:16" ht="15">
      <c r="A34" s="2" t="s">
        <v>77</v>
      </c>
      <c r="B34" s="1" t="s">
        <v>78</v>
      </c>
      <c r="C34" s="15">
        <v>8781.7000000000007</v>
      </c>
      <c r="F34" s="48">
        <f t="shared" si="0"/>
        <v>8781.7000000000007</v>
      </c>
      <c r="G34" s="48">
        <f t="shared" si="1"/>
        <v>175.63400000000001</v>
      </c>
      <c r="H34" s="48">
        <f t="shared" si="2"/>
        <v>658.62750000000005</v>
      </c>
      <c r="I34" s="48">
        <f>+INGENIERIA!N34</f>
        <v>0</v>
      </c>
      <c r="J34" s="48">
        <f t="shared" si="3"/>
        <v>9615.9615000000013</v>
      </c>
      <c r="K34" s="48">
        <f t="shared" si="4"/>
        <v>1538.5538400000003</v>
      </c>
      <c r="L34" s="48">
        <f t="shared" si="5"/>
        <v>11154.515340000002</v>
      </c>
      <c r="O34" s="67" t="s">
        <v>287</v>
      </c>
      <c r="P34" s="67" t="s">
        <v>314</v>
      </c>
    </row>
    <row r="35" spans="1:16" ht="15">
      <c r="A35" s="2" t="s">
        <v>79</v>
      </c>
      <c r="B35" s="1" t="s">
        <v>80</v>
      </c>
      <c r="C35" s="15">
        <v>1026.69</v>
      </c>
      <c r="F35" s="48">
        <f t="shared" si="0"/>
        <v>1026.69</v>
      </c>
      <c r="G35" s="48">
        <f t="shared" si="1"/>
        <v>20.533800000000003</v>
      </c>
      <c r="H35" s="48">
        <f t="shared" si="2"/>
        <v>77.001750000000001</v>
      </c>
      <c r="I35" s="48">
        <f>+INGENIERIA!N35</f>
        <v>0</v>
      </c>
      <c r="J35" s="48">
        <f t="shared" si="3"/>
        <v>1124.2255499999999</v>
      </c>
      <c r="K35" s="48">
        <f t="shared" si="4"/>
        <v>179.87608799999998</v>
      </c>
      <c r="L35" s="48">
        <f t="shared" si="5"/>
        <v>1304.1016379999999</v>
      </c>
      <c r="O35" s="67" t="s">
        <v>287</v>
      </c>
      <c r="P35" s="67" t="s">
        <v>315</v>
      </c>
    </row>
    <row r="36" spans="1:16" ht="15">
      <c r="A36" s="2" t="s">
        <v>81</v>
      </c>
      <c r="B36" s="1" t="s">
        <v>82</v>
      </c>
      <c r="C36" s="15">
        <v>1311.39</v>
      </c>
      <c r="F36" s="48">
        <f t="shared" si="0"/>
        <v>1311.39</v>
      </c>
      <c r="G36" s="48">
        <f t="shared" si="1"/>
        <v>26.227800000000002</v>
      </c>
      <c r="H36" s="48">
        <f t="shared" si="2"/>
        <v>98.354250000000008</v>
      </c>
      <c r="I36" s="48">
        <f>+INGENIERIA!N36</f>
        <v>0</v>
      </c>
      <c r="J36" s="48">
        <f t="shared" si="3"/>
        <v>1435.9720500000001</v>
      </c>
      <c r="K36" s="48">
        <f t="shared" si="4"/>
        <v>229.75552800000003</v>
      </c>
      <c r="L36" s="48">
        <f t="shared" si="5"/>
        <v>1665.727578</v>
      </c>
      <c r="O36" s="67" t="s">
        <v>297</v>
      </c>
      <c r="P36" s="67" t="s">
        <v>316</v>
      </c>
    </row>
    <row r="37" spans="1:16" ht="15">
      <c r="A37" s="2" t="s">
        <v>83</v>
      </c>
      <c r="B37" s="1" t="s">
        <v>84</v>
      </c>
      <c r="C37" s="15">
        <v>2100</v>
      </c>
      <c r="F37" s="48">
        <f t="shared" si="0"/>
        <v>2100</v>
      </c>
      <c r="G37" s="48">
        <f t="shared" si="1"/>
        <v>42</v>
      </c>
      <c r="H37" s="48">
        <f t="shared" si="2"/>
        <v>157.5</v>
      </c>
      <c r="I37" s="48">
        <f>+INGENIERIA!N37</f>
        <v>0</v>
      </c>
      <c r="J37" s="48">
        <f t="shared" si="3"/>
        <v>2299.5</v>
      </c>
      <c r="K37" s="48">
        <f t="shared" si="4"/>
        <v>367.92</v>
      </c>
      <c r="L37" s="48">
        <f t="shared" si="5"/>
        <v>2667.42</v>
      </c>
      <c r="O37" s="67" t="s">
        <v>287</v>
      </c>
      <c r="P37" s="67" t="s">
        <v>317</v>
      </c>
    </row>
    <row r="38" spans="1:16" ht="15">
      <c r="A38" s="2" t="s">
        <v>85</v>
      </c>
      <c r="B38" s="1" t="s">
        <v>86</v>
      </c>
      <c r="C38" s="15">
        <v>2294.23</v>
      </c>
      <c r="F38" s="48">
        <f t="shared" si="0"/>
        <v>2294.23</v>
      </c>
      <c r="G38" s="48">
        <f t="shared" si="1"/>
        <v>45.884599999999999</v>
      </c>
      <c r="H38" s="48">
        <f t="shared" si="2"/>
        <v>172.06725</v>
      </c>
      <c r="I38" s="48">
        <f>+INGENIERIA!N38</f>
        <v>0</v>
      </c>
      <c r="J38" s="48">
        <f t="shared" si="3"/>
        <v>2512.1818499999999</v>
      </c>
      <c r="K38" s="48">
        <f t="shared" si="4"/>
        <v>401.949096</v>
      </c>
      <c r="L38" s="48">
        <f t="shared" si="5"/>
        <v>2914.1309459999998</v>
      </c>
      <c r="O38" s="67" t="s">
        <v>287</v>
      </c>
      <c r="P38" s="67" t="s">
        <v>318</v>
      </c>
    </row>
    <row r="39" spans="1:16" ht="15">
      <c r="A39" s="2" t="s">
        <v>87</v>
      </c>
      <c r="B39" s="1" t="s">
        <v>88</v>
      </c>
      <c r="C39" s="15">
        <v>3184.46</v>
      </c>
      <c r="F39" s="48">
        <f t="shared" si="0"/>
        <v>3184.46</v>
      </c>
      <c r="G39" s="48">
        <f t="shared" si="1"/>
        <v>63.6892</v>
      </c>
      <c r="H39" s="48">
        <f t="shared" si="2"/>
        <v>238.83449999999999</v>
      </c>
      <c r="I39" s="48">
        <f>+INGENIERIA!N39</f>
        <v>0</v>
      </c>
      <c r="J39" s="48">
        <f t="shared" si="3"/>
        <v>3486.9836999999998</v>
      </c>
      <c r="K39" s="48">
        <f t="shared" si="4"/>
        <v>557.91739199999995</v>
      </c>
      <c r="L39" s="48">
        <f t="shared" si="5"/>
        <v>4044.9010919999996</v>
      </c>
      <c r="O39" s="67" t="s">
        <v>287</v>
      </c>
      <c r="P39" s="67" t="s">
        <v>319</v>
      </c>
    </row>
    <row r="40" spans="1:16" ht="15">
      <c r="A40" s="2" t="s">
        <v>89</v>
      </c>
      <c r="B40" s="1" t="s">
        <v>90</v>
      </c>
      <c r="C40" s="15">
        <v>8411.91</v>
      </c>
      <c r="F40" s="48">
        <f t="shared" si="0"/>
        <v>8411.91</v>
      </c>
      <c r="G40" s="48">
        <f t="shared" si="1"/>
        <v>168.23820000000001</v>
      </c>
      <c r="H40" s="48">
        <f t="shared" si="2"/>
        <v>630.89324999999997</v>
      </c>
      <c r="I40" s="48">
        <f>+INGENIERIA!N40</f>
        <v>0</v>
      </c>
      <c r="J40" s="48">
        <f t="shared" si="3"/>
        <v>9211.0414499999988</v>
      </c>
      <c r="K40" s="48">
        <f t="shared" si="4"/>
        <v>1473.7666319999998</v>
      </c>
      <c r="L40" s="48">
        <f t="shared" si="5"/>
        <v>10684.808082</v>
      </c>
      <c r="O40" s="67" t="s">
        <v>287</v>
      </c>
      <c r="P40" s="67" t="s">
        <v>320</v>
      </c>
    </row>
    <row r="41" spans="1:16" ht="15">
      <c r="A41" s="2" t="s">
        <v>91</v>
      </c>
      <c r="B41" s="1" t="s">
        <v>92</v>
      </c>
      <c r="C41" s="15">
        <v>6108.81</v>
      </c>
      <c r="F41" s="48">
        <f t="shared" si="0"/>
        <v>6108.81</v>
      </c>
      <c r="G41" s="48">
        <f t="shared" si="1"/>
        <v>122.17620000000001</v>
      </c>
      <c r="H41" s="48">
        <f t="shared" si="2"/>
        <v>458.16075000000001</v>
      </c>
      <c r="I41" s="48">
        <f>+INGENIERIA!N41</f>
        <v>0</v>
      </c>
      <c r="J41" s="48">
        <f t="shared" si="3"/>
        <v>6689.1469500000003</v>
      </c>
      <c r="K41" s="48">
        <f t="shared" si="4"/>
        <v>1070.263512</v>
      </c>
      <c r="L41" s="48">
        <f t="shared" si="5"/>
        <v>7759.4104619999998</v>
      </c>
      <c r="O41" s="67" t="s">
        <v>307</v>
      </c>
      <c r="P41" s="67" t="s">
        <v>321</v>
      </c>
    </row>
    <row r="42" spans="1:16" ht="15">
      <c r="A42" s="2" t="s">
        <v>93</v>
      </c>
      <c r="B42" s="1" t="s">
        <v>94</v>
      </c>
      <c r="C42" s="15">
        <v>1986.3</v>
      </c>
      <c r="F42" s="48">
        <f t="shared" si="0"/>
        <v>1986.3</v>
      </c>
      <c r="G42" s="48">
        <f t="shared" si="1"/>
        <v>39.725999999999999</v>
      </c>
      <c r="H42" s="48">
        <f t="shared" si="2"/>
        <v>148.9725</v>
      </c>
      <c r="I42" s="48">
        <f>+INGENIERIA!N42</f>
        <v>0</v>
      </c>
      <c r="J42" s="48">
        <f t="shared" si="3"/>
        <v>2174.9984999999997</v>
      </c>
      <c r="K42" s="48">
        <f t="shared" si="4"/>
        <v>347.99975999999998</v>
      </c>
      <c r="L42" s="48">
        <f t="shared" si="5"/>
        <v>2522.9982599999998</v>
      </c>
      <c r="O42" s="67" t="s">
        <v>287</v>
      </c>
      <c r="P42" s="67" t="s">
        <v>322</v>
      </c>
    </row>
    <row r="43" spans="1:16" ht="15">
      <c r="A43" s="2" t="s">
        <v>95</v>
      </c>
      <c r="B43" s="1" t="s">
        <v>96</v>
      </c>
      <c r="C43" s="15">
        <v>855.57</v>
      </c>
      <c r="F43" s="48">
        <f t="shared" si="0"/>
        <v>855.57</v>
      </c>
      <c r="G43" s="48">
        <f t="shared" si="1"/>
        <v>17.1114</v>
      </c>
      <c r="H43" s="48">
        <f t="shared" si="2"/>
        <v>64.167749999999998</v>
      </c>
      <c r="I43" s="48">
        <f>+INGENIERIA!N43</f>
        <v>0</v>
      </c>
      <c r="J43" s="48">
        <f t="shared" si="3"/>
        <v>936.84915000000001</v>
      </c>
      <c r="K43" s="48">
        <f t="shared" si="4"/>
        <v>149.89586400000002</v>
      </c>
      <c r="L43" s="48">
        <f t="shared" si="5"/>
        <v>1086.7450140000001</v>
      </c>
      <c r="O43" s="67" t="s">
        <v>297</v>
      </c>
      <c r="P43" s="67" t="s">
        <v>323</v>
      </c>
    </row>
    <row r="44" spans="1:16" ht="15">
      <c r="A44" s="2" t="s">
        <v>97</v>
      </c>
      <c r="B44" s="1" t="s">
        <v>98</v>
      </c>
      <c r="C44" s="15">
        <v>10852.34</v>
      </c>
      <c r="F44" s="48">
        <f t="shared" si="0"/>
        <v>10852.34</v>
      </c>
      <c r="G44" s="48">
        <f t="shared" si="1"/>
        <v>217.04680000000002</v>
      </c>
      <c r="H44" s="48">
        <f t="shared" si="2"/>
        <v>813.92549999999994</v>
      </c>
      <c r="I44" s="48">
        <f>+INGENIERIA!N44</f>
        <v>0</v>
      </c>
      <c r="J44" s="48">
        <f t="shared" si="3"/>
        <v>11883.3123</v>
      </c>
      <c r="K44" s="48">
        <f t="shared" si="4"/>
        <v>1901.329968</v>
      </c>
      <c r="L44" s="48">
        <f t="shared" si="5"/>
        <v>13784.642268</v>
      </c>
      <c r="O44" s="67" t="s">
        <v>287</v>
      </c>
      <c r="P44" s="67" t="s">
        <v>324</v>
      </c>
    </row>
    <row r="45" spans="1:16" ht="15">
      <c r="A45" s="2" t="s">
        <v>99</v>
      </c>
      <c r="B45" s="1" t="s">
        <v>100</v>
      </c>
      <c r="C45" s="15">
        <v>5254.75</v>
      </c>
      <c r="F45" s="48">
        <f t="shared" si="0"/>
        <v>5254.75</v>
      </c>
      <c r="G45" s="48">
        <f t="shared" si="1"/>
        <v>105.095</v>
      </c>
      <c r="H45" s="48">
        <f t="shared" si="2"/>
        <v>394.10624999999999</v>
      </c>
      <c r="I45" s="48">
        <f>+INGENIERIA!N45</f>
        <v>0</v>
      </c>
      <c r="J45" s="48">
        <f t="shared" si="3"/>
        <v>5753.9512500000001</v>
      </c>
      <c r="K45" s="48">
        <f t="shared" si="4"/>
        <v>920.63220000000001</v>
      </c>
      <c r="L45" s="48">
        <f t="shared" si="5"/>
        <v>6674.5834500000001</v>
      </c>
      <c r="O45" s="67" t="s">
        <v>297</v>
      </c>
      <c r="P45" s="67" t="s">
        <v>325</v>
      </c>
    </row>
    <row r="46" spans="1:16" ht="15">
      <c r="A46" s="2" t="s">
        <v>101</v>
      </c>
      <c r="B46" s="1" t="s">
        <v>102</v>
      </c>
      <c r="C46" s="15">
        <v>4363.6099999999997</v>
      </c>
      <c r="F46" s="48">
        <f t="shared" si="0"/>
        <v>4363.6099999999997</v>
      </c>
      <c r="G46" s="48">
        <f t="shared" si="1"/>
        <v>87.272199999999998</v>
      </c>
      <c r="H46" s="48">
        <f t="shared" si="2"/>
        <v>327.27074999999996</v>
      </c>
      <c r="I46" s="48">
        <f>+INGENIERIA!N46</f>
        <v>0</v>
      </c>
      <c r="J46" s="48">
        <f t="shared" si="3"/>
        <v>4778.1529499999997</v>
      </c>
      <c r="K46" s="48">
        <f t="shared" si="4"/>
        <v>764.50447199999996</v>
      </c>
      <c r="L46" s="48">
        <f t="shared" si="5"/>
        <v>5542.6574219999993</v>
      </c>
      <c r="O46" s="67" t="s">
        <v>287</v>
      </c>
      <c r="P46" s="67" t="s">
        <v>326</v>
      </c>
    </row>
    <row r="47" spans="1:16" ht="15">
      <c r="A47" s="2" t="s">
        <v>103</v>
      </c>
      <c r="B47" s="1" t="s">
        <v>104</v>
      </c>
      <c r="C47" s="15">
        <v>8396.5400000000009</v>
      </c>
      <c r="F47" s="48">
        <f t="shared" si="0"/>
        <v>8396.5400000000009</v>
      </c>
      <c r="G47" s="48">
        <f t="shared" si="1"/>
        <v>167.93080000000003</v>
      </c>
      <c r="H47" s="48">
        <f t="shared" si="2"/>
        <v>629.7405</v>
      </c>
      <c r="I47" s="48">
        <f>+INGENIERIA!N47</f>
        <v>0</v>
      </c>
      <c r="J47" s="48">
        <f t="shared" si="3"/>
        <v>9194.2113000000008</v>
      </c>
      <c r="K47" s="48">
        <f t="shared" si="4"/>
        <v>1471.0738080000001</v>
      </c>
      <c r="L47" s="48">
        <f t="shared" si="5"/>
        <v>10665.285108</v>
      </c>
      <c r="O47" s="67" t="s">
        <v>287</v>
      </c>
      <c r="P47" s="67" t="s">
        <v>327</v>
      </c>
    </row>
    <row r="48" spans="1:16" ht="15">
      <c r="A48" s="2" t="s">
        <v>105</v>
      </c>
      <c r="B48" s="1" t="s">
        <v>106</v>
      </c>
      <c r="C48" s="15">
        <v>10433.51</v>
      </c>
      <c r="F48" s="48">
        <f t="shared" si="0"/>
        <v>10433.51</v>
      </c>
      <c r="G48" s="48">
        <f t="shared" si="1"/>
        <v>208.67020000000002</v>
      </c>
      <c r="H48" s="48">
        <f t="shared" si="2"/>
        <v>782.51324999999997</v>
      </c>
      <c r="I48" s="48">
        <f>+INGENIERIA!N48</f>
        <v>0</v>
      </c>
      <c r="J48" s="48">
        <f t="shared" si="3"/>
        <v>11424.693450000001</v>
      </c>
      <c r="K48" s="48">
        <f t="shared" si="4"/>
        <v>1827.9509520000001</v>
      </c>
      <c r="L48" s="48">
        <f t="shared" si="5"/>
        <v>13252.644402000002</v>
      </c>
      <c r="O48" s="67" t="s">
        <v>287</v>
      </c>
      <c r="P48" s="67" t="s">
        <v>328</v>
      </c>
    </row>
    <row r="49" spans="1:16" ht="15">
      <c r="A49" s="2" t="s">
        <v>107</v>
      </c>
      <c r="B49" s="1" t="s">
        <v>108</v>
      </c>
      <c r="C49" s="15">
        <v>15606.41</v>
      </c>
      <c r="F49" s="48">
        <f t="shared" si="0"/>
        <v>15606.41</v>
      </c>
      <c r="G49" s="48">
        <f t="shared" si="1"/>
        <v>312.12819999999999</v>
      </c>
      <c r="H49" s="48">
        <f t="shared" si="2"/>
        <v>1170.4807499999999</v>
      </c>
      <c r="I49" s="48">
        <f>+INGENIERIA!N49</f>
        <v>0</v>
      </c>
      <c r="J49" s="48">
        <f t="shared" si="3"/>
        <v>17089.018949999998</v>
      </c>
      <c r="K49" s="48">
        <f t="shared" si="4"/>
        <v>2734.2430319999999</v>
      </c>
      <c r="L49" s="48">
        <f t="shared" si="5"/>
        <v>19823.261981999996</v>
      </c>
      <c r="O49" s="67" t="s">
        <v>287</v>
      </c>
      <c r="P49" s="67" t="s">
        <v>329</v>
      </c>
    </row>
    <row r="50" spans="1:16" ht="15">
      <c r="A50" s="2" t="s">
        <v>109</v>
      </c>
      <c r="B50" s="1" t="s">
        <v>110</v>
      </c>
      <c r="C50" s="15">
        <v>3322.17</v>
      </c>
      <c r="F50" s="48">
        <f t="shared" si="0"/>
        <v>3322.17</v>
      </c>
      <c r="G50" s="48">
        <f t="shared" si="1"/>
        <v>66.443399999999997</v>
      </c>
      <c r="H50" s="48">
        <f t="shared" si="2"/>
        <v>249.16274999999999</v>
      </c>
      <c r="I50" s="48">
        <f>+INGENIERIA!N50</f>
        <v>0</v>
      </c>
      <c r="J50" s="48">
        <f t="shared" si="3"/>
        <v>3637.7761500000001</v>
      </c>
      <c r="K50" s="48">
        <f t="shared" si="4"/>
        <v>582.04418400000009</v>
      </c>
      <c r="L50" s="48">
        <f t="shared" si="5"/>
        <v>4219.820334</v>
      </c>
      <c r="O50" s="67" t="s">
        <v>287</v>
      </c>
      <c r="P50" s="67" t="s">
        <v>330</v>
      </c>
    </row>
    <row r="51" spans="1:16" ht="15">
      <c r="A51" s="2" t="s">
        <v>111</v>
      </c>
      <c r="B51" s="1" t="s">
        <v>112</v>
      </c>
      <c r="C51" s="15">
        <v>4660.12</v>
      </c>
      <c r="F51" s="48">
        <f t="shared" si="0"/>
        <v>4660.12</v>
      </c>
      <c r="G51" s="48">
        <f t="shared" si="1"/>
        <v>93.202399999999997</v>
      </c>
      <c r="H51" s="48">
        <f t="shared" si="2"/>
        <v>349.50899999999996</v>
      </c>
      <c r="I51" s="48">
        <f>+INGENIERIA!N51</f>
        <v>0</v>
      </c>
      <c r="J51" s="48">
        <f t="shared" si="3"/>
        <v>5102.8314</v>
      </c>
      <c r="K51" s="48">
        <f t="shared" si="4"/>
        <v>816.45302400000003</v>
      </c>
      <c r="L51" s="48">
        <f t="shared" si="5"/>
        <v>5919.2844240000004</v>
      </c>
      <c r="O51" s="67" t="s">
        <v>297</v>
      </c>
      <c r="P51" s="67" t="s">
        <v>331</v>
      </c>
    </row>
    <row r="52" spans="1:16" ht="15">
      <c r="A52" s="2" t="s">
        <v>113</v>
      </c>
      <c r="B52" s="1" t="s">
        <v>114</v>
      </c>
      <c r="C52" s="15">
        <v>1026.69</v>
      </c>
      <c r="F52" s="48">
        <f t="shared" si="0"/>
        <v>1026.69</v>
      </c>
      <c r="G52" s="48">
        <f t="shared" si="1"/>
        <v>20.533800000000003</v>
      </c>
      <c r="H52" s="48">
        <f t="shared" si="2"/>
        <v>77.001750000000001</v>
      </c>
      <c r="I52" s="48">
        <f>+INGENIERIA!N52</f>
        <v>0</v>
      </c>
      <c r="J52" s="48">
        <f t="shared" si="3"/>
        <v>1124.2255499999999</v>
      </c>
      <c r="K52" s="48">
        <f t="shared" si="4"/>
        <v>179.87608799999998</v>
      </c>
      <c r="L52" s="48">
        <f t="shared" si="5"/>
        <v>1304.1016379999999</v>
      </c>
      <c r="O52" s="67" t="s">
        <v>287</v>
      </c>
      <c r="P52" s="67" t="s">
        <v>332</v>
      </c>
    </row>
    <row r="53" spans="1:16" ht="15">
      <c r="A53" s="2" t="s">
        <v>115</v>
      </c>
      <c r="B53" s="1" t="s">
        <v>116</v>
      </c>
      <c r="C53" s="15">
        <v>1816.69</v>
      </c>
      <c r="F53" s="48">
        <f t="shared" si="0"/>
        <v>1816.69</v>
      </c>
      <c r="G53" s="48">
        <f t="shared" si="1"/>
        <v>36.333800000000004</v>
      </c>
      <c r="H53" s="48">
        <f t="shared" si="2"/>
        <v>136.25174999999999</v>
      </c>
      <c r="I53" s="48">
        <f>+INGENIERIA!N53</f>
        <v>0</v>
      </c>
      <c r="J53" s="48">
        <f t="shared" si="3"/>
        <v>1989.2755500000001</v>
      </c>
      <c r="K53" s="48">
        <f t="shared" si="4"/>
        <v>318.284088</v>
      </c>
      <c r="L53" s="48">
        <f t="shared" si="5"/>
        <v>2307.5596380000002</v>
      </c>
      <c r="O53" s="67" t="s">
        <v>333</v>
      </c>
      <c r="P53" s="67" t="s">
        <v>334</v>
      </c>
    </row>
    <row r="54" spans="1:16" ht="15">
      <c r="A54" s="2" t="s">
        <v>117</v>
      </c>
      <c r="B54" s="1" t="s">
        <v>118</v>
      </c>
      <c r="C54" s="15">
        <v>1026.69</v>
      </c>
      <c r="F54" s="48">
        <f t="shared" si="0"/>
        <v>1026.69</v>
      </c>
      <c r="G54" s="48">
        <f t="shared" si="1"/>
        <v>20.533800000000003</v>
      </c>
      <c r="H54" s="48">
        <f t="shared" si="2"/>
        <v>77.001750000000001</v>
      </c>
      <c r="I54" s="48">
        <f>+INGENIERIA!N54</f>
        <v>0</v>
      </c>
      <c r="J54" s="48">
        <f t="shared" si="3"/>
        <v>1124.2255499999999</v>
      </c>
      <c r="K54" s="48">
        <f t="shared" si="4"/>
        <v>179.87608799999998</v>
      </c>
      <c r="L54" s="48">
        <f t="shared" si="5"/>
        <v>1304.1016379999999</v>
      </c>
      <c r="O54" s="67" t="s">
        <v>287</v>
      </c>
      <c r="P54" s="67" t="s">
        <v>335</v>
      </c>
    </row>
    <row r="55" spans="1:16" ht="15">
      <c r="A55" s="2" t="s">
        <v>119</v>
      </c>
      <c r="B55" s="1" t="s">
        <v>120</v>
      </c>
      <c r="C55" s="15">
        <v>2889.72</v>
      </c>
      <c r="F55" s="48">
        <f t="shared" si="0"/>
        <v>2889.72</v>
      </c>
      <c r="G55" s="48">
        <f t="shared" si="1"/>
        <v>57.794399999999996</v>
      </c>
      <c r="H55" s="48">
        <f t="shared" si="2"/>
        <v>216.72899999999998</v>
      </c>
      <c r="I55" s="48">
        <f>+INGENIERIA!N55</f>
        <v>0</v>
      </c>
      <c r="J55" s="48">
        <f t="shared" si="3"/>
        <v>3164.2433999999998</v>
      </c>
      <c r="K55" s="48">
        <f t="shared" si="4"/>
        <v>506.27894399999997</v>
      </c>
      <c r="L55" s="48">
        <f t="shared" si="5"/>
        <v>3670.522344</v>
      </c>
      <c r="O55" s="67" t="s">
        <v>289</v>
      </c>
      <c r="P55" s="67" t="s">
        <v>336</v>
      </c>
    </row>
    <row r="56" spans="1:16" ht="15">
      <c r="A56" s="2" t="s">
        <v>121</v>
      </c>
      <c r="B56" s="1" t="s">
        <v>122</v>
      </c>
      <c r="C56" s="15">
        <v>854.99</v>
      </c>
      <c r="F56" s="48">
        <f t="shared" si="0"/>
        <v>854.99</v>
      </c>
      <c r="G56" s="48">
        <f t="shared" si="1"/>
        <v>17.099800000000002</v>
      </c>
      <c r="H56" s="48">
        <f t="shared" si="2"/>
        <v>64.124250000000004</v>
      </c>
      <c r="I56" s="48">
        <f>+INGENIERIA!N56</f>
        <v>0</v>
      </c>
      <c r="J56" s="48">
        <f t="shared" si="3"/>
        <v>936.21404999999993</v>
      </c>
      <c r="K56" s="48">
        <f t="shared" si="4"/>
        <v>149.79424799999998</v>
      </c>
      <c r="L56" s="48">
        <f t="shared" si="5"/>
        <v>1086.008298</v>
      </c>
      <c r="O56" s="67" t="s">
        <v>297</v>
      </c>
      <c r="P56" s="67" t="s">
        <v>337</v>
      </c>
    </row>
    <row r="57" spans="1:16" ht="15">
      <c r="A57" s="2" t="s">
        <v>123</v>
      </c>
      <c r="B57" s="1" t="s">
        <v>124</v>
      </c>
      <c r="C57" s="15">
        <v>7030.24</v>
      </c>
      <c r="F57" s="48">
        <f t="shared" si="0"/>
        <v>7030.24</v>
      </c>
      <c r="G57" s="48">
        <f t="shared" si="1"/>
        <v>140.60480000000001</v>
      </c>
      <c r="H57" s="48">
        <f t="shared" si="2"/>
        <v>527.26799999999992</v>
      </c>
      <c r="I57" s="48">
        <f>+INGENIERIA!N57</f>
        <v>0</v>
      </c>
      <c r="J57" s="48">
        <f t="shared" si="3"/>
        <v>7698.1127999999999</v>
      </c>
      <c r="K57" s="48">
        <f t="shared" si="4"/>
        <v>1231.698048</v>
      </c>
      <c r="L57" s="48">
        <f t="shared" si="5"/>
        <v>8929.8108479999992</v>
      </c>
      <c r="O57" s="67" t="s">
        <v>287</v>
      </c>
      <c r="P57" s="67" t="s">
        <v>338</v>
      </c>
    </row>
    <row r="58" spans="1:16" ht="15">
      <c r="A58" s="2" t="s">
        <v>125</v>
      </c>
      <c r="B58" s="1" t="s">
        <v>126</v>
      </c>
      <c r="C58" s="15">
        <v>1745.77</v>
      </c>
      <c r="F58" s="48">
        <f t="shared" si="0"/>
        <v>1745.77</v>
      </c>
      <c r="G58" s="48">
        <f t="shared" si="1"/>
        <v>34.915399999999998</v>
      </c>
      <c r="H58" s="48">
        <f t="shared" si="2"/>
        <v>130.93275</v>
      </c>
      <c r="I58" s="48">
        <f>+INGENIERIA!N58</f>
        <v>0</v>
      </c>
      <c r="J58" s="48">
        <f t="shared" si="3"/>
        <v>1911.61815</v>
      </c>
      <c r="K58" s="48">
        <f t="shared" si="4"/>
        <v>305.858904</v>
      </c>
      <c r="L58" s="48">
        <f t="shared" si="5"/>
        <v>2217.477054</v>
      </c>
      <c r="O58" s="67" t="s">
        <v>287</v>
      </c>
      <c r="P58" s="67" t="s">
        <v>339</v>
      </c>
    </row>
    <row r="59" spans="1:16" ht="15">
      <c r="A59" s="2" t="s">
        <v>127</v>
      </c>
      <c r="B59" s="1" t="s">
        <v>128</v>
      </c>
      <c r="C59" s="15">
        <v>4005.93</v>
      </c>
      <c r="F59" s="48">
        <f t="shared" si="0"/>
        <v>4005.93</v>
      </c>
      <c r="G59" s="48">
        <f t="shared" si="1"/>
        <v>80.118600000000001</v>
      </c>
      <c r="H59" s="48">
        <f t="shared" si="2"/>
        <v>300.44475</v>
      </c>
      <c r="I59" s="48">
        <f>+INGENIERIA!N59</f>
        <v>0</v>
      </c>
      <c r="J59" s="48">
        <f t="shared" si="3"/>
        <v>4386.4933499999997</v>
      </c>
      <c r="K59" s="48">
        <f t="shared" si="4"/>
        <v>701.83893599999999</v>
      </c>
      <c r="L59" s="48">
        <f t="shared" si="5"/>
        <v>5088.3322859999998</v>
      </c>
      <c r="O59" s="67" t="s">
        <v>287</v>
      </c>
      <c r="P59" s="67" t="s">
        <v>340</v>
      </c>
    </row>
    <row r="60" spans="1:16" ht="15">
      <c r="A60" s="2" t="s">
        <v>129</v>
      </c>
      <c r="B60" s="1" t="s">
        <v>130</v>
      </c>
      <c r="C60" s="15">
        <v>1516.41</v>
      </c>
      <c r="F60" s="48">
        <f t="shared" si="0"/>
        <v>1516.41</v>
      </c>
      <c r="G60" s="48">
        <f t="shared" si="1"/>
        <v>30.328200000000002</v>
      </c>
      <c r="H60" s="48">
        <f t="shared" si="2"/>
        <v>113.73075</v>
      </c>
      <c r="I60" s="48">
        <f>+INGENIERIA!N60</f>
        <v>0</v>
      </c>
      <c r="J60" s="48">
        <f t="shared" si="3"/>
        <v>1660.4689499999999</v>
      </c>
      <c r="K60" s="48">
        <f t="shared" si="4"/>
        <v>265.67503199999999</v>
      </c>
      <c r="L60" s="48">
        <f t="shared" si="5"/>
        <v>1926.1439820000001</v>
      </c>
      <c r="O60" s="67" t="s">
        <v>289</v>
      </c>
      <c r="P60" s="67" t="s">
        <v>341</v>
      </c>
    </row>
    <row r="61" spans="1:16" ht="15">
      <c r="A61" s="2" t="s">
        <v>131</v>
      </c>
      <c r="B61" s="1" t="s">
        <v>132</v>
      </c>
      <c r="C61" s="15">
        <v>2763.06</v>
      </c>
      <c r="F61" s="48">
        <f t="shared" si="0"/>
        <v>2763.06</v>
      </c>
      <c r="G61" s="48">
        <f t="shared" si="1"/>
        <v>55.261200000000002</v>
      </c>
      <c r="H61" s="48">
        <f t="shared" si="2"/>
        <v>207.2295</v>
      </c>
      <c r="I61" s="48">
        <f>+INGENIERIA!N61</f>
        <v>0</v>
      </c>
      <c r="J61" s="48">
        <f t="shared" si="3"/>
        <v>3025.5506999999998</v>
      </c>
      <c r="K61" s="48">
        <f t="shared" si="4"/>
        <v>484.08811199999997</v>
      </c>
      <c r="L61" s="48">
        <f t="shared" si="5"/>
        <v>3509.6388119999997</v>
      </c>
      <c r="O61" s="67" t="s">
        <v>289</v>
      </c>
      <c r="P61" s="67" t="s">
        <v>342</v>
      </c>
    </row>
    <row r="62" spans="1:16" ht="15">
      <c r="A62" s="2" t="s">
        <v>133</v>
      </c>
      <c r="B62" s="1" t="s">
        <v>134</v>
      </c>
      <c r="C62" s="15">
        <v>2086.19</v>
      </c>
      <c r="F62" s="48">
        <f t="shared" si="0"/>
        <v>2086.19</v>
      </c>
      <c r="G62" s="48">
        <f t="shared" si="1"/>
        <v>41.723800000000004</v>
      </c>
      <c r="H62" s="48">
        <f t="shared" si="2"/>
        <v>156.46424999999999</v>
      </c>
      <c r="I62" s="48">
        <f>+INGENIERIA!N62</f>
        <v>0</v>
      </c>
      <c r="J62" s="48">
        <f t="shared" si="3"/>
        <v>2284.3780500000003</v>
      </c>
      <c r="K62" s="48">
        <f t="shared" si="4"/>
        <v>365.50048800000008</v>
      </c>
      <c r="L62" s="48">
        <f t="shared" si="5"/>
        <v>2649.8785380000004</v>
      </c>
      <c r="O62" s="67" t="s">
        <v>289</v>
      </c>
      <c r="P62" s="67" t="s">
        <v>343</v>
      </c>
    </row>
    <row r="63" spans="1:16" ht="15">
      <c r="A63" s="2" t="s">
        <v>135</v>
      </c>
      <c r="B63" s="1" t="s">
        <v>136</v>
      </c>
      <c r="C63" s="15">
        <v>4497.28</v>
      </c>
      <c r="F63" s="48">
        <f t="shared" si="0"/>
        <v>4497.28</v>
      </c>
      <c r="G63" s="48">
        <f t="shared" si="1"/>
        <v>89.945599999999999</v>
      </c>
      <c r="H63" s="48">
        <f t="shared" si="2"/>
        <v>337.29599999999999</v>
      </c>
      <c r="I63" s="48">
        <f>+INGENIERIA!N63</f>
        <v>0</v>
      </c>
      <c r="J63" s="48">
        <f t="shared" si="3"/>
        <v>4924.5216</v>
      </c>
      <c r="K63" s="48">
        <f t="shared" si="4"/>
        <v>787.92345599999999</v>
      </c>
      <c r="L63" s="48">
        <f t="shared" si="5"/>
        <v>5712.4450560000005</v>
      </c>
      <c r="O63" s="67" t="s">
        <v>287</v>
      </c>
      <c r="P63" s="67" t="s">
        <v>344</v>
      </c>
    </row>
    <row r="64" spans="1:16" ht="15">
      <c r="A64" s="2" t="s">
        <v>137</v>
      </c>
      <c r="B64" s="1" t="s">
        <v>138</v>
      </c>
      <c r="C64" s="15">
        <v>1500.03</v>
      </c>
      <c r="F64" s="48">
        <f t="shared" si="0"/>
        <v>1500.03</v>
      </c>
      <c r="G64" s="48">
        <f t="shared" si="1"/>
        <v>30.000599999999999</v>
      </c>
      <c r="H64" s="48">
        <f t="shared" si="2"/>
        <v>112.50224999999999</v>
      </c>
      <c r="I64" s="48">
        <f>+INGENIERIA!N64</f>
        <v>0</v>
      </c>
      <c r="J64" s="48">
        <f t="shared" si="3"/>
        <v>1642.5328500000001</v>
      </c>
      <c r="K64" s="48">
        <f t="shared" si="4"/>
        <v>262.80525599999999</v>
      </c>
      <c r="L64" s="48">
        <f t="shared" si="5"/>
        <v>1905.3381060000002</v>
      </c>
      <c r="O64" s="67" t="s">
        <v>307</v>
      </c>
      <c r="P64" s="67" t="s">
        <v>345</v>
      </c>
    </row>
    <row r="65" spans="1:16" ht="15">
      <c r="A65" s="2" t="s">
        <v>139</v>
      </c>
      <c r="B65" s="1" t="s">
        <v>140</v>
      </c>
      <c r="C65" s="15">
        <v>1916.69</v>
      </c>
      <c r="F65" s="48">
        <f t="shared" si="0"/>
        <v>1916.69</v>
      </c>
      <c r="G65" s="48">
        <f t="shared" si="1"/>
        <v>38.333800000000004</v>
      </c>
      <c r="H65" s="48">
        <f t="shared" si="2"/>
        <v>143.75174999999999</v>
      </c>
      <c r="I65" s="48">
        <f>+INGENIERIA!N65</f>
        <v>0</v>
      </c>
      <c r="J65" s="48">
        <f t="shared" si="3"/>
        <v>2098.7755500000003</v>
      </c>
      <c r="K65" s="48">
        <f t="shared" si="4"/>
        <v>335.80408800000004</v>
      </c>
      <c r="L65" s="48">
        <f t="shared" si="5"/>
        <v>2434.5796380000002</v>
      </c>
      <c r="O65" s="67" t="s">
        <v>333</v>
      </c>
      <c r="P65" s="67" t="s">
        <v>346</v>
      </c>
    </row>
    <row r="66" spans="1:16" ht="15">
      <c r="A66" s="2" t="s">
        <v>141</v>
      </c>
      <c r="B66" s="1" t="s">
        <v>142</v>
      </c>
      <c r="C66" s="15">
        <v>2355.1</v>
      </c>
      <c r="F66" s="48">
        <f t="shared" si="0"/>
        <v>2355.1</v>
      </c>
      <c r="G66" s="48">
        <f t="shared" si="1"/>
        <v>47.101999999999997</v>
      </c>
      <c r="H66" s="48">
        <f t="shared" si="2"/>
        <v>176.63249999999999</v>
      </c>
      <c r="I66" s="48">
        <f>+INGENIERIA!N66</f>
        <v>0</v>
      </c>
      <c r="J66" s="48">
        <f t="shared" si="3"/>
        <v>2578.8344999999999</v>
      </c>
      <c r="K66" s="48">
        <f t="shared" si="4"/>
        <v>412.61351999999999</v>
      </c>
      <c r="L66" s="48">
        <f t="shared" si="5"/>
        <v>2991.4480199999998</v>
      </c>
      <c r="O66" s="67" t="s">
        <v>287</v>
      </c>
      <c r="P66" s="67" t="s">
        <v>347</v>
      </c>
    </row>
    <row r="67" spans="1:16" ht="15">
      <c r="A67" s="2" t="s">
        <v>143</v>
      </c>
      <c r="B67" s="1" t="s">
        <v>144</v>
      </c>
      <c r="C67" s="15">
        <v>855.57</v>
      </c>
      <c r="F67" s="48">
        <f t="shared" si="0"/>
        <v>855.57</v>
      </c>
      <c r="G67" s="48">
        <f t="shared" si="1"/>
        <v>17.1114</v>
      </c>
      <c r="H67" s="48">
        <f t="shared" si="2"/>
        <v>64.167749999999998</v>
      </c>
      <c r="I67" s="48">
        <f>+INGENIERIA!N67</f>
        <v>0</v>
      </c>
      <c r="J67" s="48">
        <f t="shared" si="3"/>
        <v>936.84915000000001</v>
      </c>
      <c r="K67" s="48">
        <f t="shared" si="4"/>
        <v>149.89586400000002</v>
      </c>
      <c r="L67" s="48">
        <f t="shared" si="5"/>
        <v>1086.7450140000001</v>
      </c>
      <c r="O67" s="67" t="s">
        <v>287</v>
      </c>
      <c r="P67" s="67" t="s">
        <v>348</v>
      </c>
    </row>
    <row r="68" spans="1:16" ht="15">
      <c r="A68" s="2" t="s">
        <v>145</v>
      </c>
      <c r="B68" s="1" t="s">
        <v>146</v>
      </c>
      <c r="C68" s="15">
        <v>6103.58</v>
      </c>
      <c r="F68" s="48">
        <f t="shared" si="0"/>
        <v>6103.58</v>
      </c>
      <c r="G68" s="48">
        <f t="shared" si="1"/>
        <v>122.0716</v>
      </c>
      <c r="H68" s="48">
        <f t="shared" si="2"/>
        <v>457.76849999999996</v>
      </c>
      <c r="I68" s="48">
        <f>+INGENIERIA!N68</f>
        <v>0</v>
      </c>
      <c r="J68" s="48">
        <f t="shared" si="3"/>
        <v>6683.4201000000003</v>
      </c>
      <c r="K68" s="48">
        <f t="shared" si="4"/>
        <v>1069.3472160000001</v>
      </c>
      <c r="L68" s="48">
        <f t="shared" si="5"/>
        <v>7752.7673160000004</v>
      </c>
      <c r="O68" s="67" t="s">
        <v>297</v>
      </c>
      <c r="P68" s="67" t="s">
        <v>349</v>
      </c>
    </row>
    <row r="69" spans="1:16" ht="15">
      <c r="A69" s="2" t="s">
        <v>147</v>
      </c>
      <c r="B69" s="1" t="s">
        <v>148</v>
      </c>
      <c r="C69" s="15">
        <v>11174.07</v>
      </c>
      <c r="F69" s="48">
        <f t="shared" si="0"/>
        <v>11174.07</v>
      </c>
      <c r="G69" s="48">
        <f t="shared" si="1"/>
        <v>223.48140000000001</v>
      </c>
      <c r="H69" s="48">
        <f t="shared" si="2"/>
        <v>838.05525</v>
      </c>
      <c r="I69" s="48">
        <f>+INGENIERIA!N69</f>
        <v>0</v>
      </c>
      <c r="J69" s="48">
        <f t="shared" si="3"/>
        <v>12235.60665</v>
      </c>
      <c r="K69" s="48">
        <f t="shared" si="4"/>
        <v>1957.697064</v>
      </c>
      <c r="L69" s="48">
        <f t="shared" si="5"/>
        <v>14193.303714</v>
      </c>
      <c r="O69" s="67" t="s">
        <v>287</v>
      </c>
      <c r="P69" s="67" t="s">
        <v>350</v>
      </c>
    </row>
    <row r="70" spans="1:16" ht="15">
      <c r="A70" s="2" t="s">
        <v>149</v>
      </c>
      <c r="B70" s="1" t="s">
        <v>150</v>
      </c>
      <c r="C70" s="15">
        <v>1283.31</v>
      </c>
      <c r="F70" s="48">
        <f t="shared" si="0"/>
        <v>1283.31</v>
      </c>
      <c r="G70" s="48">
        <f t="shared" si="1"/>
        <v>25.6662</v>
      </c>
      <c r="H70" s="48">
        <f t="shared" si="2"/>
        <v>96.248249999999999</v>
      </c>
      <c r="I70" s="48">
        <f>+INGENIERIA!N70</f>
        <v>0</v>
      </c>
      <c r="J70" s="48">
        <f t="shared" si="3"/>
        <v>1405.2244499999999</v>
      </c>
      <c r="K70" s="48">
        <f t="shared" si="4"/>
        <v>224.83591200000001</v>
      </c>
      <c r="L70" s="48">
        <f t="shared" si="5"/>
        <v>1630.0603619999999</v>
      </c>
      <c r="O70" s="67" t="s">
        <v>287</v>
      </c>
      <c r="P70" s="67" t="s">
        <v>351</v>
      </c>
    </row>
    <row r="71" spans="1:16" ht="15">
      <c r="A71" s="2" t="s">
        <v>151</v>
      </c>
      <c r="B71" s="1" t="s">
        <v>152</v>
      </c>
      <c r="C71" s="15">
        <v>3377.76</v>
      </c>
      <c r="F71" s="48">
        <f t="shared" si="0"/>
        <v>3377.76</v>
      </c>
      <c r="G71" s="48">
        <f t="shared" si="1"/>
        <v>67.555199999999999</v>
      </c>
      <c r="H71" s="48">
        <f t="shared" si="2"/>
        <v>253.33199999999999</v>
      </c>
      <c r="I71" s="48">
        <f>+INGENIERIA!N71</f>
        <v>0</v>
      </c>
      <c r="J71" s="48">
        <f t="shared" si="3"/>
        <v>3698.6471999999999</v>
      </c>
      <c r="K71" s="48">
        <f t="shared" si="4"/>
        <v>591.78355199999999</v>
      </c>
      <c r="L71" s="48">
        <f t="shared" si="5"/>
        <v>4290.4307520000002</v>
      </c>
      <c r="O71" s="67" t="s">
        <v>307</v>
      </c>
      <c r="P71" s="67" t="s">
        <v>352</v>
      </c>
    </row>
    <row r="72" spans="1:16" ht="15">
      <c r="A72" s="2" t="s">
        <v>153</v>
      </c>
      <c r="B72" s="1" t="s">
        <v>154</v>
      </c>
      <c r="C72" s="15">
        <v>3259.28</v>
      </c>
      <c r="F72" s="48">
        <f t="shared" si="0"/>
        <v>3259.28</v>
      </c>
      <c r="G72" s="48">
        <f t="shared" si="1"/>
        <v>65.185600000000008</v>
      </c>
      <c r="H72" s="48">
        <f t="shared" si="2"/>
        <v>244.446</v>
      </c>
      <c r="I72" s="48">
        <f>+INGENIERIA!N72</f>
        <v>0</v>
      </c>
      <c r="J72" s="48">
        <f t="shared" si="3"/>
        <v>3568.9115999999999</v>
      </c>
      <c r="K72" s="48">
        <f t="shared" si="4"/>
        <v>571.02585599999998</v>
      </c>
      <c r="L72" s="48">
        <f t="shared" si="5"/>
        <v>4139.9374559999997</v>
      </c>
      <c r="O72" s="67" t="s">
        <v>289</v>
      </c>
      <c r="P72" s="67" t="s">
        <v>353</v>
      </c>
    </row>
    <row r="73" spans="1:16" ht="15">
      <c r="A73" s="2" t="s">
        <v>155</v>
      </c>
      <c r="B73" s="1" t="s">
        <v>156</v>
      </c>
      <c r="C73" s="15">
        <v>2109.2399999999998</v>
      </c>
      <c r="F73" s="48">
        <f t="shared" si="0"/>
        <v>2109.2399999999998</v>
      </c>
      <c r="G73" s="48">
        <f t="shared" si="1"/>
        <v>42.184799999999996</v>
      </c>
      <c r="H73" s="48">
        <f t="shared" si="2"/>
        <v>158.19299999999998</v>
      </c>
      <c r="I73" s="48">
        <f>+INGENIERIA!N73</f>
        <v>0</v>
      </c>
      <c r="J73" s="48">
        <f t="shared" si="3"/>
        <v>2309.6178</v>
      </c>
      <c r="K73" s="48">
        <f t="shared" si="4"/>
        <v>369.53884800000003</v>
      </c>
      <c r="L73" s="48">
        <f t="shared" si="5"/>
        <v>2679.1566480000001</v>
      </c>
      <c r="O73" s="67" t="s">
        <v>287</v>
      </c>
      <c r="P73" s="67" t="s">
        <v>354</v>
      </c>
    </row>
    <row r="74" spans="1:16" s="8" customFormat="1">
      <c r="A74" s="18" t="s">
        <v>157</v>
      </c>
      <c r="C74" s="8" t="s">
        <v>158</v>
      </c>
      <c r="F74" s="8" t="s">
        <v>158</v>
      </c>
      <c r="G74" s="8" t="s">
        <v>158</v>
      </c>
      <c r="H74" s="8" t="s">
        <v>158</v>
      </c>
      <c r="I74" s="8" t="s">
        <v>158</v>
      </c>
      <c r="J74" s="8" t="s">
        <v>158</v>
      </c>
      <c r="K74" s="8" t="s">
        <v>158</v>
      </c>
      <c r="L74" s="8" t="s">
        <v>158</v>
      </c>
    </row>
    <row r="75" spans="1:16">
      <c r="C75" s="20">
        <v>263261.23</v>
      </c>
      <c r="F75" s="49">
        <f>SUM(F12:F73)</f>
        <v>263261.23</v>
      </c>
      <c r="G75" s="49">
        <f t="shared" ref="G75:L75" si="6">SUM(G12:G73)</f>
        <v>5265.2245999999986</v>
      </c>
      <c r="H75" s="49">
        <f t="shared" si="6"/>
        <v>19744.592249999998</v>
      </c>
      <c r="I75" s="49">
        <f t="shared" si="6"/>
        <v>0</v>
      </c>
      <c r="J75" s="49">
        <f t="shared" si="6"/>
        <v>288271.04684999987</v>
      </c>
      <c r="K75" s="49">
        <f t="shared" si="6"/>
        <v>46123.367495999977</v>
      </c>
      <c r="L75" s="49">
        <f t="shared" si="6"/>
        <v>334394.41434600001</v>
      </c>
    </row>
    <row r="77" spans="1:16">
      <c r="A77" s="13" t="s">
        <v>159</v>
      </c>
    </row>
    <row r="78" spans="1:16" ht="15">
      <c r="A78" s="2" t="s">
        <v>160</v>
      </c>
      <c r="B78" s="1" t="s">
        <v>161</v>
      </c>
      <c r="C78" s="15">
        <v>3301.16</v>
      </c>
      <c r="F78" s="48">
        <f>+C78</f>
        <v>3301.16</v>
      </c>
      <c r="G78" s="48">
        <f>+F78*2%</f>
        <v>66.023200000000003</v>
      </c>
      <c r="H78" s="48">
        <f>+F78*7.5%</f>
        <v>247.58699999999999</v>
      </c>
      <c r="I78" s="48">
        <f>+INGENIERIA!N78</f>
        <v>161.76</v>
      </c>
      <c r="J78" s="48">
        <f>SUM(F78:I78)</f>
        <v>3776.5302000000001</v>
      </c>
      <c r="K78" s="48">
        <f>+J78*16%</f>
        <v>604.24483200000009</v>
      </c>
      <c r="L78" s="48">
        <f>+J78+K78</f>
        <v>4380.7750320000005</v>
      </c>
      <c r="O78" s="67" t="s">
        <v>355</v>
      </c>
      <c r="P78" s="67" t="s">
        <v>356</v>
      </c>
    </row>
    <row r="79" spans="1:16" ht="15">
      <c r="A79" s="2" t="s">
        <v>162</v>
      </c>
      <c r="B79" s="1" t="s">
        <v>163</v>
      </c>
      <c r="C79" s="15">
        <v>5509.51</v>
      </c>
      <c r="F79" s="48">
        <f t="shared" ref="F79:F120" si="7">+C79</f>
        <v>5509.51</v>
      </c>
      <c r="G79" s="48">
        <f t="shared" ref="G79:G120" si="8">+F79*2%</f>
        <v>110.1902</v>
      </c>
      <c r="H79" s="48">
        <f t="shared" ref="H79:H120" si="9">+F79*7.5%</f>
        <v>413.21325000000002</v>
      </c>
      <c r="I79" s="48">
        <f>+INGENIERIA!N79</f>
        <v>269.97000000000003</v>
      </c>
      <c r="J79" s="48">
        <f t="shared" ref="J79:J120" si="10">SUM(F79:I79)</f>
        <v>6302.8834500000003</v>
      </c>
      <c r="K79" s="48">
        <f t="shared" ref="K79:K120" si="11">+J79*16%</f>
        <v>1008.461352</v>
      </c>
      <c r="L79" s="48">
        <f t="shared" ref="L79:L120" si="12">+J79+K79</f>
        <v>7311.3448020000005</v>
      </c>
      <c r="O79" s="67" t="s">
        <v>355</v>
      </c>
      <c r="P79" s="67" t="s">
        <v>357</v>
      </c>
    </row>
    <row r="80" spans="1:16" ht="15">
      <c r="A80" s="2" t="s">
        <v>164</v>
      </c>
      <c r="B80" s="1" t="s">
        <v>165</v>
      </c>
      <c r="C80" s="15">
        <v>2386.33</v>
      </c>
      <c r="F80" s="48">
        <f t="shared" si="7"/>
        <v>2386.33</v>
      </c>
      <c r="G80" s="48">
        <f t="shared" si="8"/>
        <v>47.726599999999998</v>
      </c>
      <c r="H80" s="48">
        <f t="shared" si="9"/>
        <v>178.97475</v>
      </c>
      <c r="I80" s="48">
        <f>+INGENIERIA!N80</f>
        <v>0</v>
      </c>
      <c r="J80" s="48">
        <f t="shared" si="10"/>
        <v>2613.0313499999997</v>
      </c>
      <c r="K80" s="48">
        <f t="shared" si="11"/>
        <v>418.085016</v>
      </c>
      <c r="L80" s="48">
        <f t="shared" si="12"/>
        <v>3031.1163659999997</v>
      </c>
      <c r="O80" s="67" t="s">
        <v>358</v>
      </c>
      <c r="P80" s="67" t="s">
        <v>359</v>
      </c>
    </row>
    <row r="81" spans="1:16" ht="15">
      <c r="A81" s="2" t="s">
        <v>166</v>
      </c>
      <c r="B81" s="1" t="s">
        <v>167</v>
      </c>
      <c r="C81" s="15">
        <v>2780.91</v>
      </c>
      <c r="F81" s="48">
        <f t="shared" si="7"/>
        <v>2780.91</v>
      </c>
      <c r="G81" s="48">
        <f t="shared" si="8"/>
        <v>55.618200000000002</v>
      </c>
      <c r="H81" s="48">
        <f t="shared" si="9"/>
        <v>208.56824999999998</v>
      </c>
      <c r="I81" s="48">
        <f>+INGENIERIA!N81</f>
        <v>136.26</v>
      </c>
      <c r="J81" s="48">
        <f t="shared" si="10"/>
        <v>3181.3564499999993</v>
      </c>
      <c r="K81" s="48">
        <f t="shared" si="11"/>
        <v>509.01703199999992</v>
      </c>
      <c r="L81" s="48">
        <f t="shared" si="12"/>
        <v>3690.3734819999991</v>
      </c>
      <c r="O81" s="67" t="s">
        <v>355</v>
      </c>
      <c r="P81" s="67" t="s">
        <v>360</v>
      </c>
    </row>
    <row r="82" spans="1:16" ht="15">
      <c r="A82" s="2" t="s">
        <v>168</v>
      </c>
      <c r="B82" s="1" t="s">
        <v>169</v>
      </c>
      <c r="C82" s="15">
        <v>1524.18</v>
      </c>
      <c r="F82" s="48">
        <f t="shared" si="7"/>
        <v>1524.18</v>
      </c>
      <c r="G82" s="48">
        <f t="shared" si="8"/>
        <v>30.483600000000003</v>
      </c>
      <c r="H82" s="48">
        <f t="shared" si="9"/>
        <v>114.3135</v>
      </c>
      <c r="I82" s="48">
        <f>+INGENIERIA!N82</f>
        <v>0</v>
      </c>
      <c r="J82" s="48">
        <f t="shared" si="10"/>
        <v>1668.9771000000001</v>
      </c>
      <c r="K82" s="48">
        <f t="shared" si="11"/>
        <v>267.03633600000001</v>
      </c>
      <c r="L82" s="48">
        <f t="shared" si="12"/>
        <v>1936.0134360000002</v>
      </c>
      <c r="O82" s="67" t="s">
        <v>355</v>
      </c>
      <c r="P82" s="67" t="s">
        <v>361</v>
      </c>
    </row>
    <row r="83" spans="1:16" ht="15">
      <c r="A83" s="2" t="s">
        <v>170</v>
      </c>
      <c r="B83" s="1" t="s">
        <v>171</v>
      </c>
      <c r="C83" s="15">
        <v>924.83</v>
      </c>
      <c r="F83" s="48">
        <f t="shared" si="7"/>
        <v>924.83</v>
      </c>
      <c r="G83" s="48">
        <f t="shared" si="8"/>
        <v>18.496600000000001</v>
      </c>
      <c r="H83" s="48">
        <f t="shared" si="9"/>
        <v>69.362250000000003</v>
      </c>
      <c r="I83" s="48">
        <f>+INGENIERIA!N83</f>
        <v>0</v>
      </c>
      <c r="J83" s="48">
        <f t="shared" si="10"/>
        <v>1012.6888500000001</v>
      </c>
      <c r="K83" s="48">
        <f t="shared" si="11"/>
        <v>162.03021600000002</v>
      </c>
      <c r="L83" s="48">
        <f t="shared" si="12"/>
        <v>1174.7190660000001</v>
      </c>
      <c r="O83" s="67" t="s">
        <v>355</v>
      </c>
      <c r="P83" s="67" t="s">
        <v>362</v>
      </c>
    </row>
    <row r="84" spans="1:16" ht="15">
      <c r="A84" s="2" t="s">
        <v>172</v>
      </c>
      <c r="B84" s="1" t="s">
        <v>173</v>
      </c>
      <c r="C84" s="15">
        <v>2734.22</v>
      </c>
      <c r="F84" s="48">
        <f t="shared" si="7"/>
        <v>2734.22</v>
      </c>
      <c r="G84" s="48">
        <f t="shared" si="8"/>
        <v>54.684399999999997</v>
      </c>
      <c r="H84" s="48">
        <f t="shared" si="9"/>
        <v>205.06649999999999</v>
      </c>
      <c r="I84" s="48">
        <f>+INGENIERIA!N84</f>
        <v>133.97999999999999</v>
      </c>
      <c r="J84" s="48">
        <f t="shared" si="10"/>
        <v>3127.9508999999998</v>
      </c>
      <c r="K84" s="48">
        <f t="shared" si="11"/>
        <v>500.47214399999996</v>
      </c>
      <c r="L84" s="48">
        <f t="shared" si="12"/>
        <v>3628.4230439999997</v>
      </c>
      <c r="O84" s="67" t="s">
        <v>355</v>
      </c>
      <c r="P84" s="67" t="s">
        <v>363</v>
      </c>
    </row>
    <row r="85" spans="1:16" ht="15">
      <c r="A85" s="2" t="s">
        <v>174</v>
      </c>
      <c r="B85" s="1" t="s">
        <v>175</v>
      </c>
      <c r="C85" s="15">
        <v>594.69000000000005</v>
      </c>
      <c r="F85" s="48">
        <f t="shared" si="7"/>
        <v>594.69000000000005</v>
      </c>
      <c r="G85" s="48">
        <f t="shared" si="8"/>
        <v>11.893800000000001</v>
      </c>
      <c r="H85" s="48">
        <f t="shared" si="9"/>
        <v>44.601750000000003</v>
      </c>
      <c r="I85" s="48">
        <f>+INGENIERIA!N85</f>
        <v>29.14</v>
      </c>
      <c r="J85" s="48">
        <f t="shared" si="10"/>
        <v>680.32555000000013</v>
      </c>
      <c r="K85" s="48">
        <f t="shared" si="11"/>
        <v>108.85208800000002</v>
      </c>
      <c r="L85" s="48">
        <f t="shared" si="12"/>
        <v>789.17763800000012</v>
      </c>
      <c r="O85" s="67" t="s">
        <v>355</v>
      </c>
      <c r="P85" s="67" t="s">
        <v>364</v>
      </c>
    </row>
    <row r="86" spans="1:16" ht="15">
      <c r="A86" s="2" t="s">
        <v>176</v>
      </c>
      <c r="B86" s="1" t="s">
        <v>177</v>
      </c>
      <c r="C86" s="15">
        <v>2871.95</v>
      </c>
      <c r="F86" s="48">
        <f t="shared" si="7"/>
        <v>2871.95</v>
      </c>
      <c r="G86" s="48">
        <f t="shared" si="8"/>
        <v>57.439</v>
      </c>
      <c r="H86" s="48">
        <f t="shared" si="9"/>
        <v>215.39624999999998</v>
      </c>
      <c r="I86" s="48">
        <f>+INGENIERIA!N86</f>
        <v>0</v>
      </c>
      <c r="J86" s="48">
        <f t="shared" si="10"/>
        <v>3144.7852499999995</v>
      </c>
      <c r="K86" s="48">
        <f t="shared" si="11"/>
        <v>503.16563999999994</v>
      </c>
      <c r="L86" s="48">
        <f t="shared" si="12"/>
        <v>3647.9508899999992</v>
      </c>
      <c r="O86" s="67" t="s">
        <v>358</v>
      </c>
      <c r="P86" s="67" t="s">
        <v>365</v>
      </c>
    </row>
    <row r="87" spans="1:16" ht="15">
      <c r="A87" s="2" t="s">
        <v>178</v>
      </c>
      <c r="B87" s="1" t="s">
        <v>179</v>
      </c>
      <c r="C87" s="15">
        <v>619.97</v>
      </c>
      <c r="F87" s="48">
        <f t="shared" si="7"/>
        <v>619.97</v>
      </c>
      <c r="G87" s="48">
        <f t="shared" si="8"/>
        <v>12.3994</v>
      </c>
      <c r="H87" s="48">
        <f t="shared" si="9"/>
        <v>46.497750000000003</v>
      </c>
      <c r="I87" s="48">
        <f>+INGENIERIA!N87</f>
        <v>0</v>
      </c>
      <c r="J87" s="48">
        <f t="shared" si="10"/>
        <v>678.86715000000004</v>
      </c>
      <c r="K87" s="48">
        <f t="shared" si="11"/>
        <v>108.61874400000001</v>
      </c>
      <c r="L87" s="48">
        <f t="shared" si="12"/>
        <v>787.48589400000003</v>
      </c>
      <c r="O87" s="67" t="s">
        <v>355</v>
      </c>
      <c r="P87" s="67" t="s">
        <v>366</v>
      </c>
    </row>
    <row r="88" spans="1:16" ht="15">
      <c r="A88" s="2" t="s">
        <v>180</v>
      </c>
      <c r="B88" s="1" t="s">
        <v>181</v>
      </c>
      <c r="C88" s="15">
        <v>3491.77</v>
      </c>
      <c r="F88" s="48">
        <f t="shared" si="7"/>
        <v>3491.77</v>
      </c>
      <c r="G88" s="48">
        <f t="shared" si="8"/>
        <v>69.835400000000007</v>
      </c>
      <c r="H88" s="48">
        <f t="shared" si="9"/>
        <v>261.88274999999999</v>
      </c>
      <c r="I88" s="48">
        <f>+INGENIERIA!N88</f>
        <v>0</v>
      </c>
      <c r="J88" s="48">
        <f t="shared" si="10"/>
        <v>3823.4881500000001</v>
      </c>
      <c r="K88" s="48">
        <f t="shared" si="11"/>
        <v>611.758104</v>
      </c>
      <c r="L88" s="48">
        <f t="shared" si="12"/>
        <v>4435.2462539999997</v>
      </c>
      <c r="O88" s="67" t="s">
        <v>358</v>
      </c>
      <c r="P88" s="67" t="s">
        <v>367</v>
      </c>
    </row>
    <row r="89" spans="1:16" ht="15">
      <c r="A89" s="2" t="s">
        <v>182</v>
      </c>
      <c r="B89" s="1" t="s">
        <v>183</v>
      </c>
      <c r="C89" s="15">
        <v>1237.6400000000001</v>
      </c>
      <c r="F89" s="48">
        <f t="shared" si="7"/>
        <v>1237.6400000000001</v>
      </c>
      <c r="G89" s="48">
        <f t="shared" si="8"/>
        <v>24.752800000000004</v>
      </c>
      <c r="H89" s="48">
        <f t="shared" si="9"/>
        <v>92.823000000000008</v>
      </c>
      <c r="I89" s="48">
        <f>+INGENIERIA!N89</f>
        <v>60.64</v>
      </c>
      <c r="J89" s="48">
        <f t="shared" si="10"/>
        <v>1415.8558000000003</v>
      </c>
      <c r="K89" s="48">
        <f t="shared" si="11"/>
        <v>226.53692800000005</v>
      </c>
      <c r="L89" s="48">
        <f t="shared" si="12"/>
        <v>1642.3927280000003</v>
      </c>
      <c r="O89" s="67" t="s">
        <v>355</v>
      </c>
      <c r="P89" s="67" t="s">
        <v>368</v>
      </c>
    </row>
    <row r="90" spans="1:16" ht="15">
      <c r="A90" s="2" t="s">
        <v>184</v>
      </c>
      <c r="B90" s="1" t="s">
        <v>185</v>
      </c>
      <c r="C90" s="15">
        <v>5996.8</v>
      </c>
      <c r="F90" s="48">
        <f t="shared" si="7"/>
        <v>5996.8</v>
      </c>
      <c r="G90" s="48">
        <f t="shared" si="8"/>
        <v>119.93600000000001</v>
      </c>
      <c r="H90" s="48">
        <f t="shared" si="9"/>
        <v>449.76</v>
      </c>
      <c r="I90" s="48">
        <f>+INGENIERIA!N90</f>
        <v>293.83999999999997</v>
      </c>
      <c r="J90" s="48">
        <f t="shared" si="10"/>
        <v>6860.3360000000002</v>
      </c>
      <c r="K90" s="48">
        <f t="shared" si="11"/>
        <v>1097.6537600000001</v>
      </c>
      <c r="L90" s="48">
        <f t="shared" si="12"/>
        <v>7957.9897600000004</v>
      </c>
      <c r="O90" s="67" t="s">
        <v>355</v>
      </c>
      <c r="P90" s="67" t="s">
        <v>369</v>
      </c>
    </row>
    <row r="91" spans="1:16" ht="15">
      <c r="A91" s="2" t="s">
        <v>186</v>
      </c>
      <c r="B91" s="1" t="s">
        <v>187</v>
      </c>
      <c r="C91" s="15">
        <v>1202.1099999999999</v>
      </c>
      <c r="F91" s="48">
        <f t="shared" si="7"/>
        <v>1202.1099999999999</v>
      </c>
      <c r="G91" s="48">
        <f t="shared" si="8"/>
        <v>24.042199999999998</v>
      </c>
      <c r="H91" s="48">
        <f t="shared" si="9"/>
        <v>90.158249999999995</v>
      </c>
      <c r="I91" s="48">
        <f>+INGENIERIA!N91</f>
        <v>0</v>
      </c>
      <c r="J91" s="48">
        <f t="shared" si="10"/>
        <v>1316.3104499999999</v>
      </c>
      <c r="K91" s="48">
        <f t="shared" si="11"/>
        <v>210.60967199999999</v>
      </c>
      <c r="L91" s="48">
        <f t="shared" si="12"/>
        <v>1526.920122</v>
      </c>
      <c r="O91" s="67" t="s">
        <v>358</v>
      </c>
      <c r="P91" s="67" t="s">
        <v>370</v>
      </c>
    </row>
    <row r="92" spans="1:16" ht="15">
      <c r="A92" s="2" t="s">
        <v>188</v>
      </c>
      <c r="B92" s="1" t="s">
        <v>189</v>
      </c>
      <c r="C92" s="15">
        <v>974.33</v>
      </c>
      <c r="F92" s="48">
        <f t="shared" si="7"/>
        <v>974.33</v>
      </c>
      <c r="G92" s="48">
        <f t="shared" si="8"/>
        <v>19.486600000000003</v>
      </c>
      <c r="H92" s="48">
        <f t="shared" si="9"/>
        <v>73.074749999999995</v>
      </c>
      <c r="I92" s="48">
        <f>+INGENIERIA!N92</f>
        <v>0</v>
      </c>
      <c r="J92" s="48">
        <f t="shared" si="10"/>
        <v>1066.8913499999999</v>
      </c>
      <c r="K92" s="48">
        <f t="shared" si="11"/>
        <v>170.70261599999998</v>
      </c>
      <c r="L92" s="48">
        <f t="shared" si="12"/>
        <v>1237.5939659999999</v>
      </c>
      <c r="O92" s="67" t="s">
        <v>358</v>
      </c>
      <c r="P92" s="67" t="s">
        <v>371</v>
      </c>
    </row>
    <row r="93" spans="1:16" ht="15">
      <c r="A93" s="2" t="s">
        <v>190</v>
      </c>
      <c r="B93" s="1" t="s">
        <v>191</v>
      </c>
      <c r="C93" s="15">
        <v>3129.12</v>
      </c>
      <c r="F93" s="48">
        <f t="shared" si="7"/>
        <v>3129.12</v>
      </c>
      <c r="G93" s="48">
        <f t="shared" si="8"/>
        <v>62.5824</v>
      </c>
      <c r="H93" s="48">
        <f t="shared" si="9"/>
        <v>234.68399999999997</v>
      </c>
      <c r="I93" s="48">
        <f>+INGENIERIA!N93</f>
        <v>0</v>
      </c>
      <c r="J93" s="48">
        <f t="shared" si="10"/>
        <v>3426.3863999999994</v>
      </c>
      <c r="K93" s="48">
        <f t="shared" si="11"/>
        <v>548.22182399999997</v>
      </c>
      <c r="L93" s="48">
        <f t="shared" si="12"/>
        <v>3974.6082239999996</v>
      </c>
      <c r="O93" s="67" t="s">
        <v>358</v>
      </c>
      <c r="P93" s="67" t="s">
        <v>372</v>
      </c>
    </row>
    <row r="94" spans="1:16" ht="15">
      <c r="A94" s="2" t="s">
        <v>192</v>
      </c>
      <c r="B94" s="1" t="s">
        <v>193</v>
      </c>
      <c r="C94" s="15">
        <v>1200.01</v>
      </c>
      <c r="F94" s="48">
        <f t="shared" si="7"/>
        <v>1200.01</v>
      </c>
      <c r="G94" s="48">
        <f t="shared" si="8"/>
        <v>24.0002</v>
      </c>
      <c r="H94" s="48">
        <f t="shared" si="9"/>
        <v>90.000749999999996</v>
      </c>
      <c r="I94" s="48">
        <f>+INGENIERIA!N94</f>
        <v>0</v>
      </c>
      <c r="J94" s="48">
        <f t="shared" si="10"/>
        <v>1314.0109499999999</v>
      </c>
      <c r="K94" s="48">
        <f t="shared" si="11"/>
        <v>210.24175199999999</v>
      </c>
      <c r="L94" s="48">
        <f t="shared" si="12"/>
        <v>1524.2527019999998</v>
      </c>
      <c r="O94" s="67" t="s">
        <v>358</v>
      </c>
      <c r="P94" s="67" t="s">
        <v>373</v>
      </c>
    </row>
    <row r="95" spans="1:16" ht="15">
      <c r="A95" s="2" t="s">
        <v>194</v>
      </c>
      <c r="B95" s="1" t="s">
        <v>195</v>
      </c>
      <c r="C95" s="15">
        <v>1663.18</v>
      </c>
      <c r="F95" s="48">
        <f t="shared" si="7"/>
        <v>1663.18</v>
      </c>
      <c r="G95" s="48">
        <f t="shared" si="8"/>
        <v>33.263600000000004</v>
      </c>
      <c r="H95" s="48">
        <f t="shared" si="9"/>
        <v>124.7385</v>
      </c>
      <c r="I95" s="48">
        <f>+INGENIERIA!N95</f>
        <v>81.5</v>
      </c>
      <c r="J95" s="48">
        <f t="shared" si="10"/>
        <v>1902.6821</v>
      </c>
      <c r="K95" s="48">
        <f t="shared" si="11"/>
        <v>304.42913600000003</v>
      </c>
      <c r="L95" s="48">
        <f t="shared" si="12"/>
        <v>2207.1112360000002</v>
      </c>
      <c r="O95" s="67" t="s">
        <v>355</v>
      </c>
      <c r="P95" s="67" t="s">
        <v>374</v>
      </c>
    </row>
    <row r="96" spans="1:16" ht="15">
      <c r="A96" s="2" t="s">
        <v>196</v>
      </c>
      <c r="B96" s="1" t="s">
        <v>197</v>
      </c>
      <c r="C96" s="15">
        <v>3540.17</v>
      </c>
      <c r="F96" s="48">
        <f t="shared" si="7"/>
        <v>3540.17</v>
      </c>
      <c r="G96" s="48">
        <f t="shared" si="8"/>
        <v>70.803399999999996</v>
      </c>
      <c r="H96" s="48">
        <f t="shared" si="9"/>
        <v>265.51274999999998</v>
      </c>
      <c r="I96" s="48">
        <f>+INGENIERIA!N96</f>
        <v>173.47</v>
      </c>
      <c r="J96" s="48">
        <f t="shared" si="10"/>
        <v>4049.9561499999995</v>
      </c>
      <c r="K96" s="48">
        <f t="shared" si="11"/>
        <v>647.99298399999998</v>
      </c>
      <c r="L96" s="48">
        <f t="shared" si="12"/>
        <v>4697.9491339999995</v>
      </c>
      <c r="O96" s="67" t="s">
        <v>355</v>
      </c>
      <c r="P96" s="67" t="s">
        <v>375</v>
      </c>
    </row>
    <row r="97" spans="1:16" ht="15">
      <c r="A97" s="2" t="s">
        <v>198</v>
      </c>
      <c r="B97" s="1" t="s">
        <v>199</v>
      </c>
      <c r="C97" s="15">
        <v>2765.77</v>
      </c>
      <c r="F97" s="48">
        <f t="shared" si="7"/>
        <v>2765.77</v>
      </c>
      <c r="G97" s="48">
        <f t="shared" si="8"/>
        <v>55.315400000000004</v>
      </c>
      <c r="H97" s="48">
        <f t="shared" si="9"/>
        <v>207.43275</v>
      </c>
      <c r="I97" s="48">
        <f>+INGENIERIA!N97</f>
        <v>135.52000000000001</v>
      </c>
      <c r="J97" s="48">
        <f t="shared" si="10"/>
        <v>3164.0381499999999</v>
      </c>
      <c r="K97" s="48">
        <f t="shared" si="11"/>
        <v>506.246104</v>
      </c>
      <c r="L97" s="48">
        <f t="shared" si="12"/>
        <v>3670.2842539999997</v>
      </c>
      <c r="O97" s="67" t="s">
        <v>355</v>
      </c>
      <c r="P97" s="67" t="s">
        <v>376</v>
      </c>
    </row>
    <row r="98" spans="1:16" ht="15">
      <c r="A98" s="2" t="s">
        <v>200</v>
      </c>
      <c r="B98" s="1" t="s">
        <v>201</v>
      </c>
      <c r="C98" s="15">
        <v>4281.67</v>
      </c>
      <c r="F98" s="48">
        <f t="shared" si="7"/>
        <v>4281.67</v>
      </c>
      <c r="G98" s="48">
        <f t="shared" si="8"/>
        <v>85.633400000000009</v>
      </c>
      <c r="H98" s="48">
        <f t="shared" si="9"/>
        <v>321.12524999999999</v>
      </c>
      <c r="I98" s="48">
        <f>+INGENIERIA!N98</f>
        <v>0</v>
      </c>
      <c r="J98" s="48">
        <f t="shared" si="10"/>
        <v>4688.4286499999998</v>
      </c>
      <c r="K98" s="48">
        <f t="shared" si="11"/>
        <v>750.14858400000003</v>
      </c>
      <c r="L98" s="48">
        <f t="shared" si="12"/>
        <v>5438.5772340000003</v>
      </c>
      <c r="O98" s="67" t="s">
        <v>358</v>
      </c>
      <c r="P98" s="67" t="s">
        <v>377</v>
      </c>
    </row>
    <row r="99" spans="1:16" ht="15">
      <c r="A99" s="2" t="s">
        <v>202</v>
      </c>
      <c r="B99" s="1" t="s">
        <v>203</v>
      </c>
      <c r="C99" s="15">
        <v>1125.6300000000001</v>
      </c>
      <c r="F99" s="48">
        <f t="shared" si="7"/>
        <v>1125.6300000000001</v>
      </c>
      <c r="G99" s="48">
        <f t="shared" si="8"/>
        <v>22.512600000000003</v>
      </c>
      <c r="H99" s="48">
        <f t="shared" si="9"/>
        <v>84.422250000000005</v>
      </c>
      <c r="I99" s="48">
        <f>+INGENIERIA!N99</f>
        <v>55.16</v>
      </c>
      <c r="J99" s="48">
        <f t="shared" si="10"/>
        <v>1287.7248500000003</v>
      </c>
      <c r="K99" s="48">
        <f t="shared" si="11"/>
        <v>206.03597600000006</v>
      </c>
      <c r="L99" s="48">
        <f t="shared" si="12"/>
        <v>1493.7608260000004</v>
      </c>
      <c r="O99" s="67" t="s">
        <v>355</v>
      </c>
      <c r="P99" s="67" t="s">
        <v>378</v>
      </c>
    </row>
    <row r="100" spans="1:16" ht="15">
      <c r="A100" s="2" t="s">
        <v>204</v>
      </c>
      <c r="B100" s="1" t="s">
        <v>205</v>
      </c>
      <c r="C100" s="15">
        <v>2025.05</v>
      </c>
      <c r="F100" s="48">
        <f t="shared" si="7"/>
        <v>2025.05</v>
      </c>
      <c r="G100" s="48">
        <f t="shared" si="8"/>
        <v>40.500999999999998</v>
      </c>
      <c r="H100" s="48">
        <f t="shared" si="9"/>
        <v>151.87875</v>
      </c>
      <c r="I100" s="48">
        <f>+INGENIERIA!N100</f>
        <v>0</v>
      </c>
      <c r="J100" s="48">
        <f t="shared" si="10"/>
        <v>2217.4297499999998</v>
      </c>
      <c r="K100" s="48">
        <f t="shared" si="11"/>
        <v>354.78875999999997</v>
      </c>
      <c r="L100" s="48">
        <f t="shared" si="12"/>
        <v>2572.2185099999997</v>
      </c>
      <c r="O100" s="68" t="s">
        <v>287</v>
      </c>
      <c r="P100" s="67" t="s">
        <v>379</v>
      </c>
    </row>
    <row r="101" spans="1:16" ht="15">
      <c r="A101" s="2" t="s">
        <v>206</v>
      </c>
      <c r="B101" s="1" t="s">
        <v>207</v>
      </c>
      <c r="C101" s="15">
        <v>1200.01</v>
      </c>
      <c r="F101" s="48">
        <f t="shared" si="7"/>
        <v>1200.01</v>
      </c>
      <c r="G101" s="48">
        <f t="shared" si="8"/>
        <v>24.0002</v>
      </c>
      <c r="H101" s="48">
        <f t="shared" si="9"/>
        <v>90.000749999999996</v>
      </c>
      <c r="I101" s="48">
        <f>+INGENIERIA!N101</f>
        <v>0</v>
      </c>
      <c r="J101" s="48">
        <f t="shared" si="10"/>
        <v>1314.0109499999999</v>
      </c>
      <c r="K101" s="48">
        <f t="shared" si="11"/>
        <v>210.24175199999999</v>
      </c>
      <c r="L101" s="48">
        <f t="shared" si="12"/>
        <v>1524.2527019999998</v>
      </c>
      <c r="O101" s="67" t="s">
        <v>358</v>
      </c>
      <c r="P101" s="67" t="s">
        <v>380</v>
      </c>
    </row>
    <row r="102" spans="1:16" ht="15">
      <c r="A102" s="2" t="s">
        <v>208</v>
      </c>
      <c r="B102" s="1" t="s">
        <v>209</v>
      </c>
      <c r="C102" s="15">
        <v>1438.21</v>
      </c>
      <c r="F102" s="48">
        <f t="shared" si="7"/>
        <v>1438.21</v>
      </c>
      <c r="G102" s="48">
        <f t="shared" si="8"/>
        <v>28.764200000000002</v>
      </c>
      <c r="H102" s="48">
        <f t="shared" si="9"/>
        <v>107.86575000000001</v>
      </c>
      <c r="I102" s="48">
        <f>+INGENIERIA!N102</f>
        <v>0</v>
      </c>
      <c r="J102" s="48">
        <f t="shared" si="10"/>
        <v>1574.83995</v>
      </c>
      <c r="K102" s="48">
        <f t="shared" si="11"/>
        <v>251.97439200000002</v>
      </c>
      <c r="L102" s="48">
        <f t="shared" si="12"/>
        <v>1826.8143420000001</v>
      </c>
      <c r="O102" s="67" t="s">
        <v>358</v>
      </c>
      <c r="P102" s="67" t="s">
        <v>381</v>
      </c>
    </row>
    <row r="103" spans="1:16" ht="15">
      <c r="A103" s="2" t="s">
        <v>210</v>
      </c>
      <c r="B103" s="1" t="s">
        <v>211</v>
      </c>
      <c r="C103" s="15">
        <v>1105.02</v>
      </c>
      <c r="F103" s="48">
        <f t="shared" si="7"/>
        <v>1105.02</v>
      </c>
      <c r="G103" s="48">
        <f t="shared" si="8"/>
        <v>22.1004</v>
      </c>
      <c r="H103" s="48">
        <f t="shared" si="9"/>
        <v>82.876499999999993</v>
      </c>
      <c r="I103" s="48">
        <f>+INGENIERIA!N103</f>
        <v>54.15</v>
      </c>
      <c r="J103" s="48">
        <f t="shared" si="10"/>
        <v>1264.1469000000002</v>
      </c>
      <c r="K103" s="48">
        <f t="shared" si="11"/>
        <v>202.26350400000004</v>
      </c>
      <c r="L103" s="48">
        <f t="shared" si="12"/>
        <v>1466.4104040000002</v>
      </c>
      <c r="O103" s="67" t="s">
        <v>355</v>
      </c>
      <c r="P103" s="67" t="s">
        <v>382</v>
      </c>
    </row>
    <row r="104" spans="1:16" ht="15">
      <c r="A104" s="2" t="s">
        <v>212</v>
      </c>
      <c r="B104" s="1" t="s">
        <v>213</v>
      </c>
      <c r="C104" s="15">
        <v>3291.11</v>
      </c>
      <c r="F104" s="48">
        <f t="shared" si="7"/>
        <v>3291.11</v>
      </c>
      <c r="G104" s="48">
        <f t="shared" si="8"/>
        <v>65.822200000000009</v>
      </c>
      <c r="H104" s="48">
        <f t="shared" si="9"/>
        <v>246.83324999999999</v>
      </c>
      <c r="I104" s="48">
        <f>+INGENIERIA!N104</f>
        <v>161.26</v>
      </c>
      <c r="J104" s="48">
        <f t="shared" si="10"/>
        <v>3765.0254500000001</v>
      </c>
      <c r="K104" s="48">
        <f t="shared" si="11"/>
        <v>602.40407200000004</v>
      </c>
      <c r="L104" s="48">
        <f t="shared" si="12"/>
        <v>4367.4295220000004</v>
      </c>
      <c r="O104" s="67" t="s">
        <v>355</v>
      </c>
      <c r="P104" s="67" t="s">
        <v>383</v>
      </c>
    </row>
    <row r="105" spans="1:16" ht="15">
      <c r="A105" s="2" t="s">
        <v>214</v>
      </c>
      <c r="B105" s="1" t="s">
        <v>215</v>
      </c>
      <c r="C105" s="15">
        <v>1199.94</v>
      </c>
      <c r="F105" s="48">
        <f t="shared" si="7"/>
        <v>1199.94</v>
      </c>
      <c r="G105" s="48">
        <f t="shared" si="8"/>
        <v>23.998800000000003</v>
      </c>
      <c r="H105" s="48">
        <f t="shared" si="9"/>
        <v>89.995500000000007</v>
      </c>
      <c r="I105" s="48">
        <f>+INGENIERIA!N105</f>
        <v>0</v>
      </c>
      <c r="J105" s="48">
        <f t="shared" si="10"/>
        <v>1313.9343000000001</v>
      </c>
      <c r="K105" s="48">
        <f t="shared" si="11"/>
        <v>210.22948800000003</v>
      </c>
      <c r="L105" s="48">
        <f t="shared" si="12"/>
        <v>1524.1637880000001</v>
      </c>
      <c r="O105" s="67" t="s">
        <v>358</v>
      </c>
      <c r="P105" s="67" t="s">
        <v>384</v>
      </c>
    </row>
    <row r="106" spans="1:16" ht="15">
      <c r="A106" s="2" t="s">
        <v>216</v>
      </c>
      <c r="B106" s="1" t="s">
        <v>217</v>
      </c>
      <c r="C106" s="15">
        <v>4465.0200000000004</v>
      </c>
      <c r="F106" s="48">
        <f t="shared" si="7"/>
        <v>4465.0200000000004</v>
      </c>
      <c r="G106" s="48">
        <f t="shared" si="8"/>
        <v>89.30040000000001</v>
      </c>
      <c r="H106" s="48">
        <f t="shared" si="9"/>
        <v>334.87650000000002</v>
      </c>
      <c r="I106" s="48">
        <f>+INGENIERIA!N106</f>
        <v>0</v>
      </c>
      <c r="J106" s="48">
        <f t="shared" si="10"/>
        <v>4889.1969000000008</v>
      </c>
      <c r="K106" s="48">
        <f t="shared" si="11"/>
        <v>782.27150400000016</v>
      </c>
      <c r="L106" s="48">
        <f t="shared" si="12"/>
        <v>5671.4684040000011</v>
      </c>
      <c r="O106" s="67" t="s">
        <v>358</v>
      </c>
      <c r="P106" s="67" t="s">
        <v>385</v>
      </c>
    </row>
    <row r="107" spans="1:16" ht="15">
      <c r="A107" s="2" t="s">
        <v>218</v>
      </c>
      <c r="B107" s="1" t="s">
        <v>219</v>
      </c>
      <c r="C107" s="15">
        <v>3739.4</v>
      </c>
      <c r="F107" s="48">
        <f t="shared" si="7"/>
        <v>3739.4</v>
      </c>
      <c r="G107" s="48">
        <f t="shared" si="8"/>
        <v>74.787999999999997</v>
      </c>
      <c r="H107" s="48">
        <f t="shared" si="9"/>
        <v>280.45499999999998</v>
      </c>
      <c r="I107" s="48">
        <f>+INGENIERIA!N107</f>
        <v>0</v>
      </c>
      <c r="J107" s="48">
        <f t="shared" si="10"/>
        <v>4094.643</v>
      </c>
      <c r="K107" s="48">
        <f t="shared" si="11"/>
        <v>655.14287999999999</v>
      </c>
      <c r="L107" s="48">
        <f t="shared" si="12"/>
        <v>4749.7858800000004</v>
      </c>
      <c r="O107" s="67" t="s">
        <v>358</v>
      </c>
      <c r="P107" s="67" t="s">
        <v>386</v>
      </c>
    </row>
    <row r="108" spans="1:16" ht="15">
      <c r="A108" s="2" t="s">
        <v>220</v>
      </c>
      <c r="B108" s="1" t="s">
        <v>221</v>
      </c>
      <c r="C108" s="15">
        <v>1243.53</v>
      </c>
      <c r="F108" s="48">
        <f t="shared" si="7"/>
        <v>1243.53</v>
      </c>
      <c r="G108" s="48">
        <f t="shared" si="8"/>
        <v>24.8706</v>
      </c>
      <c r="H108" s="48">
        <f t="shared" si="9"/>
        <v>93.264749999999992</v>
      </c>
      <c r="I108" s="48">
        <f>+INGENIERIA!N108</f>
        <v>60.93</v>
      </c>
      <c r="J108" s="48">
        <f t="shared" si="10"/>
        <v>1422.5953500000001</v>
      </c>
      <c r="K108" s="48">
        <f t="shared" si="11"/>
        <v>227.61525600000002</v>
      </c>
      <c r="L108" s="48">
        <f t="shared" si="12"/>
        <v>1650.2106060000001</v>
      </c>
      <c r="O108" s="67" t="s">
        <v>355</v>
      </c>
      <c r="P108" s="67" t="s">
        <v>387</v>
      </c>
    </row>
    <row r="109" spans="1:16" ht="15">
      <c r="A109" s="2" t="s">
        <v>222</v>
      </c>
      <c r="B109" s="1" t="s">
        <v>223</v>
      </c>
      <c r="C109" s="15">
        <v>982.94</v>
      </c>
      <c r="F109" s="48">
        <f t="shared" si="7"/>
        <v>982.94</v>
      </c>
      <c r="G109" s="48">
        <f t="shared" si="8"/>
        <v>19.658800000000003</v>
      </c>
      <c r="H109" s="48">
        <f t="shared" si="9"/>
        <v>73.720500000000001</v>
      </c>
      <c r="I109" s="48">
        <f>+INGENIERIA!N109</f>
        <v>0</v>
      </c>
      <c r="J109" s="48">
        <f t="shared" si="10"/>
        <v>1076.3193000000001</v>
      </c>
      <c r="K109" s="48">
        <f t="shared" si="11"/>
        <v>172.21108800000002</v>
      </c>
      <c r="L109" s="48">
        <f t="shared" si="12"/>
        <v>1248.5303880000001</v>
      </c>
      <c r="O109" s="67" t="s">
        <v>355</v>
      </c>
      <c r="P109" s="67" t="s">
        <v>388</v>
      </c>
    </row>
    <row r="110" spans="1:16" ht="15">
      <c r="A110" s="2" t="s">
        <v>224</v>
      </c>
      <c r="B110" s="1" t="s">
        <v>225</v>
      </c>
      <c r="C110" s="15">
        <v>1408.28</v>
      </c>
      <c r="F110" s="48">
        <f t="shared" si="7"/>
        <v>1408.28</v>
      </c>
      <c r="G110" s="48">
        <f t="shared" si="8"/>
        <v>28.165600000000001</v>
      </c>
      <c r="H110" s="48">
        <f t="shared" si="9"/>
        <v>105.621</v>
      </c>
      <c r="I110" s="48">
        <f>+INGENIERIA!N110</f>
        <v>0</v>
      </c>
      <c r="J110" s="48">
        <f t="shared" si="10"/>
        <v>1542.0666000000001</v>
      </c>
      <c r="K110" s="48">
        <f t="shared" si="11"/>
        <v>246.73065600000001</v>
      </c>
      <c r="L110" s="48">
        <f t="shared" si="12"/>
        <v>1788.7972560000001</v>
      </c>
      <c r="O110" s="67" t="s">
        <v>355</v>
      </c>
      <c r="P110" s="67" t="s">
        <v>389</v>
      </c>
    </row>
    <row r="111" spans="1:16" ht="15">
      <c r="A111" s="2" t="s">
        <v>226</v>
      </c>
      <c r="B111" s="1" t="s">
        <v>227</v>
      </c>
      <c r="C111" s="15">
        <v>1579.78</v>
      </c>
      <c r="F111" s="48">
        <f t="shared" si="7"/>
        <v>1579.78</v>
      </c>
      <c r="G111" s="48">
        <f t="shared" si="8"/>
        <v>31.595600000000001</v>
      </c>
      <c r="H111" s="48">
        <f t="shared" si="9"/>
        <v>118.48349999999999</v>
      </c>
      <c r="I111" s="48">
        <f>+INGENIERIA!N111</f>
        <v>77.41</v>
      </c>
      <c r="J111" s="48">
        <f t="shared" si="10"/>
        <v>1807.2691000000002</v>
      </c>
      <c r="K111" s="48">
        <f t="shared" si="11"/>
        <v>289.16305600000004</v>
      </c>
      <c r="L111" s="48">
        <f t="shared" si="12"/>
        <v>2096.4321560000003</v>
      </c>
      <c r="O111" s="67" t="s">
        <v>355</v>
      </c>
      <c r="P111" s="67" t="s">
        <v>390</v>
      </c>
    </row>
    <row r="112" spans="1:16" ht="15">
      <c r="A112" s="2" t="s">
        <v>228</v>
      </c>
      <c r="B112" s="1" t="s">
        <v>229</v>
      </c>
      <c r="C112" s="15">
        <v>2009.51</v>
      </c>
      <c r="F112" s="48">
        <f t="shared" si="7"/>
        <v>2009.51</v>
      </c>
      <c r="G112" s="48">
        <f t="shared" si="8"/>
        <v>40.190199999999997</v>
      </c>
      <c r="H112" s="48">
        <f t="shared" si="9"/>
        <v>150.71324999999999</v>
      </c>
      <c r="I112" s="48">
        <f>+INGENIERIA!N112</f>
        <v>0</v>
      </c>
      <c r="J112" s="48">
        <f t="shared" si="10"/>
        <v>2200.4134499999996</v>
      </c>
      <c r="K112" s="48">
        <f t="shared" si="11"/>
        <v>352.06615199999993</v>
      </c>
      <c r="L112" s="48">
        <f t="shared" si="12"/>
        <v>2552.4796019999994</v>
      </c>
      <c r="O112" s="67" t="s">
        <v>355</v>
      </c>
      <c r="P112" s="67" t="s">
        <v>391</v>
      </c>
    </row>
    <row r="113" spans="1:16" ht="15">
      <c r="A113" s="2" t="s">
        <v>230</v>
      </c>
      <c r="B113" s="1" t="s">
        <v>231</v>
      </c>
      <c r="C113" s="15">
        <v>3735.72</v>
      </c>
      <c r="F113" s="48">
        <f t="shared" si="7"/>
        <v>3735.72</v>
      </c>
      <c r="G113" s="48">
        <f t="shared" si="8"/>
        <v>74.714399999999998</v>
      </c>
      <c r="H113" s="48">
        <f t="shared" si="9"/>
        <v>280.17899999999997</v>
      </c>
      <c r="I113" s="48">
        <f>+INGENIERIA!N113</f>
        <v>183.05</v>
      </c>
      <c r="J113" s="48">
        <f t="shared" si="10"/>
        <v>4273.6633999999995</v>
      </c>
      <c r="K113" s="48">
        <f t="shared" si="11"/>
        <v>683.78614399999992</v>
      </c>
      <c r="L113" s="48">
        <f t="shared" si="12"/>
        <v>4957.4495439999992</v>
      </c>
      <c r="O113" s="67" t="s">
        <v>355</v>
      </c>
      <c r="P113" s="67" t="s">
        <v>392</v>
      </c>
    </row>
    <row r="114" spans="1:16" ht="15">
      <c r="A114" s="2" t="s">
        <v>232</v>
      </c>
      <c r="B114" s="1" t="s">
        <v>233</v>
      </c>
      <c r="C114" s="15">
        <v>3363.23</v>
      </c>
      <c r="F114" s="48">
        <f t="shared" si="7"/>
        <v>3363.23</v>
      </c>
      <c r="G114" s="48">
        <f t="shared" si="8"/>
        <v>67.264600000000002</v>
      </c>
      <c r="H114" s="48">
        <f t="shared" si="9"/>
        <v>252.24224999999998</v>
      </c>
      <c r="I114" s="48">
        <f>+INGENIERIA!N114</f>
        <v>0</v>
      </c>
      <c r="J114" s="48">
        <f t="shared" si="10"/>
        <v>3682.7368499999998</v>
      </c>
      <c r="K114" s="48">
        <f t="shared" si="11"/>
        <v>589.23789599999998</v>
      </c>
      <c r="L114" s="48">
        <f t="shared" si="12"/>
        <v>4271.9747459999999</v>
      </c>
      <c r="O114" s="67" t="s">
        <v>358</v>
      </c>
      <c r="P114" s="67" t="s">
        <v>393</v>
      </c>
    </row>
    <row r="115" spans="1:16" ht="15">
      <c r="A115" s="2" t="s">
        <v>234</v>
      </c>
      <c r="B115" s="1" t="s">
        <v>235</v>
      </c>
      <c r="C115" s="15">
        <v>2472.3000000000002</v>
      </c>
      <c r="F115" s="48">
        <f t="shared" si="7"/>
        <v>2472.3000000000002</v>
      </c>
      <c r="G115" s="48">
        <f t="shared" si="8"/>
        <v>49.446000000000005</v>
      </c>
      <c r="H115" s="48">
        <f t="shared" si="9"/>
        <v>185.42250000000001</v>
      </c>
      <c r="I115" s="48">
        <f>+INGENIERIA!N115</f>
        <v>0</v>
      </c>
      <c r="J115" s="48">
        <f t="shared" si="10"/>
        <v>2707.1685000000002</v>
      </c>
      <c r="K115" s="48">
        <f t="shared" si="11"/>
        <v>433.14696000000004</v>
      </c>
      <c r="L115" s="48">
        <f t="shared" si="12"/>
        <v>3140.3154600000003</v>
      </c>
      <c r="O115" s="69" t="s">
        <v>358</v>
      </c>
      <c r="P115" s="69" t="s">
        <v>394</v>
      </c>
    </row>
    <row r="116" spans="1:16" ht="15">
      <c r="A116" s="2" t="s">
        <v>236</v>
      </c>
      <c r="B116" s="1" t="s">
        <v>237</v>
      </c>
      <c r="C116" s="15">
        <v>799.48</v>
      </c>
      <c r="F116" s="48">
        <f t="shared" si="7"/>
        <v>799.48</v>
      </c>
      <c r="G116" s="48">
        <f t="shared" si="8"/>
        <v>15.989600000000001</v>
      </c>
      <c r="H116" s="48">
        <f t="shared" si="9"/>
        <v>59.960999999999999</v>
      </c>
      <c r="I116" s="48">
        <f>+INGENIERIA!N116</f>
        <v>0</v>
      </c>
      <c r="J116" s="48">
        <f t="shared" si="10"/>
        <v>875.43060000000003</v>
      </c>
      <c r="K116" s="48">
        <f t="shared" si="11"/>
        <v>140.068896</v>
      </c>
      <c r="L116" s="48">
        <f t="shared" si="12"/>
        <v>1015.499496</v>
      </c>
      <c r="O116" s="67" t="s">
        <v>355</v>
      </c>
      <c r="P116" s="67" t="s">
        <v>395</v>
      </c>
    </row>
    <row r="117" spans="1:16" ht="15">
      <c r="A117" s="2" t="s">
        <v>238</v>
      </c>
      <c r="B117" s="1" t="s">
        <v>239</v>
      </c>
      <c r="C117" s="15">
        <v>2433.11</v>
      </c>
      <c r="F117" s="48">
        <f t="shared" si="7"/>
        <v>2433.11</v>
      </c>
      <c r="G117" s="48">
        <f t="shared" si="8"/>
        <v>48.662200000000006</v>
      </c>
      <c r="H117" s="48">
        <f t="shared" si="9"/>
        <v>182.48325</v>
      </c>
      <c r="I117" s="48">
        <f>+INGENIERIA!N117</f>
        <v>119.22</v>
      </c>
      <c r="J117" s="48">
        <f t="shared" si="10"/>
        <v>2783.4754500000004</v>
      </c>
      <c r="K117" s="48">
        <f t="shared" si="11"/>
        <v>445.35607200000004</v>
      </c>
      <c r="L117" s="48">
        <f t="shared" si="12"/>
        <v>3228.8315220000004</v>
      </c>
      <c r="O117" s="67" t="s">
        <v>355</v>
      </c>
      <c r="P117" s="67" t="s">
        <v>396</v>
      </c>
    </row>
    <row r="118" spans="1:16" ht="15">
      <c r="A118" s="2" t="s">
        <v>240</v>
      </c>
      <c r="B118" s="1" t="s">
        <v>241</v>
      </c>
      <c r="C118" s="15">
        <v>920.73</v>
      </c>
      <c r="F118" s="48">
        <f t="shared" si="7"/>
        <v>920.73</v>
      </c>
      <c r="G118" s="48">
        <f t="shared" si="8"/>
        <v>18.4146</v>
      </c>
      <c r="H118" s="48">
        <f t="shared" si="9"/>
        <v>69.054749999999999</v>
      </c>
      <c r="I118" s="48">
        <f>+INGENIERIA!N118</f>
        <v>0</v>
      </c>
      <c r="J118" s="48">
        <f t="shared" si="10"/>
        <v>1008.19935</v>
      </c>
      <c r="K118" s="48">
        <f t="shared" si="11"/>
        <v>161.31189599999999</v>
      </c>
      <c r="L118" s="48">
        <f t="shared" si="12"/>
        <v>1169.511246</v>
      </c>
      <c r="O118" s="67" t="s">
        <v>358</v>
      </c>
      <c r="P118" s="67" t="s">
        <v>397</v>
      </c>
    </row>
    <row r="119" spans="1:16" ht="15">
      <c r="A119" s="2" t="s">
        <v>242</v>
      </c>
      <c r="B119" s="1" t="s">
        <v>243</v>
      </c>
      <c r="C119" s="15">
        <v>3243.79</v>
      </c>
      <c r="F119" s="48">
        <f t="shared" si="7"/>
        <v>3243.79</v>
      </c>
      <c r="G119" s="48">
        <f t="shared" si="8"/>
        <v>64.875799999999998</v>
      </c>
      <c r="H119" s="48">
        <f t="shared" si="9"/>
        <v>243.28424999999999</v>
      </c>
      <c r="I119" s="48">
        <f>+INGENIERIA!N119</f>
        <v>0</v>
      </c>
      <c r="J119" s="48">
        <f t="shared" si="10"/>
        <v>3551.9500499999999</v>
      </c>
      <c r="K119" s="48">
        <f t="shared" si="11"/>
        <v>568.31200799999999</v>
      </c>
      <c r="L119" s="48">
        <f t="shared" si="12"/>
        <v>4120.2620580000003</v>
      </c>
      <c r="O119" s="67" t="s">
        <v>358</v>
      </c>
      <c r="P119" s="67" t="s">
        <v>398</v>
      </c>
    </row>
    <row r="120" spans="1:16" ht="15">
      <c r="A120" s="2" t="s">
        <v>244</v>
      </c>
      <c r="B120" s="1" t="s">
        <v>245</v>
      </c>
      <c r="C120" s="15">
        <v>6090.23</v>
      </c>
      <c r="F120" s="48">
        <f t="shared" si="7"/>
        <v>6090.23</v>
      </c>
      <c r="G120" s="48">
        <f t="shared" si="8"/>
        <v>121.80459999999999</v>
      </c>
      <c r="H120" s="48">
        <f t="shared" si="9"/>
        <v>456.76724999999993</v>
      </c>
      <c r="I120" s="48">
        <f>+INGENIERIA!N120</f>
        <v>0</v>
      </c>
      <c r="J120" s="48">
        <f t="shared" si="10"/>
        <v>6668.8018499999998</v>
      </c>
      <c r="K120" s="48">
        <f t="shared" si="11"/>
        <v>1067.008296</v>
      </c>
      <c r="L120" s="48">
        <f t="shared" si="12"/>
        <v>7735.8101459999998</v>
      </c>
      <c r="O120" s="67" t="s">
        <v>358</v>
      </c>
      <c r="P120" s="67" t="s">
        <v>399</v>
      </c>
    </row>
    <row r="121" spans="1:16" s="8" customFormat="1">
      <c r="A121" s="18" t="s">
        <v>157</v>
      </c>
      <c r="C121" s="8" t="s">
        <v>158</v>
      </c>
      <c r="F121" s="8" t="s">
        <v>158</v>
      </c>
      <c r="G121" s="8" t="s">
        <v>158</v>
      </c>
      <c r="H121" s="8" t="s">
        <v>158</v>
      </c>
      <c r="I121" s="8" t="s">
        <v>158</v>
      </c>
      <c r="J121" s="8" t="s">
        <v>158</v>
      </c>
      <c r="K121" s="8" t="s">
        <v>158</v>
      </c>
      <c r="L121" s="8" t="s">
        <v>158</v>
      </c>
    </row>
    <row r="122" spans="1:16">
      <c r="C122" s="20">
        <v>102602.34</v>
      </c>
      <c r="F122" s="49">
        <f>SUM(F78:F120)</f>
        <v>102602.33999999998</v>
      </c>
      <c r="G122" s="49">
        <f t="shared" ref="G122:L122" si="13">SUM(G78:G120)</f>
        <v>2052.0468000000005</v>
      </c>
      <c r="H122" s="49">
        <f t="shared" si="13"/>
        <v>7695.1755000000012</v>
      </c>
      <c r="I122" s="49">
        <f t="shared" si="13"/>
        <v>2187.2600000000002</v>
      </c>
      <c r="J122" s="49">
        <f t="shared" si="13"/>
        <v>114536.8223</v>
      </c>
      <c r="K122" s="49">
        <f t="shared" si="13"/>
        <v>18325.891567999995</v>
      </c>
      <c r="L122" s="49">
        <f t="shared" si="13"/>
        <v>132862.71386800002</v>
      </c>
    </row>
    <row r="124" spans="1:16" s="8" customFormat="1">
      <c r="A124" s="17"/>
      <c r="C124" s="8" t="s">
        <v>246</v>
      </c>
      <c r="F124" s="8" t="s">
        <v>246</v>
      </c>
      <c r="G124" s="8" t="s">
        <v>246</v>
      </c>
      <c r="H124" s="8" t="s">
        <v>246</v>
      </c>
      <c r="I124" s="8" t="s">
        <v>246</v>
      </c>
      <c r="J124" s="8" t="s">
        <v>246</v>
      </c>
      <c r="K124" s="8" t="s">
        <v>246</v>
      </c>
      <c r="L124" s="8" t="s">
        <v>246</v>
      </c>
    </row>
    <row r="125" spans="1:16" ht="13.5" thickBot="1">
      <c r="A125" s="18" t="s">
        <v>247</v>
      </c>
      <c r="B125" s="1" t="s">
        <v>248</v>
      </c>
      <c r="C125" s="20">
        <v>365863.57</v>
      </c>
      <c r="F125" s="50">
        <f>+F75+F122</f>
        <v>365863.56999999995</v>
      </c>
      <c r="G125" s="50">
        <f t="shared" ref="G125:L125" si="14">+G75+G122</f>
        <v>7317.2713999999996</v>
      </c>
      <c r="H125" s="50">
        <f t="shared" si="14"/>
        <v>27439.767749999999</v>
      </c>
      <c r="I125" s="50">
        <f t="shared" si="14"/>
        <v>2187.2600000000002</v>
      </c>
      <c r="J125" s="50">
        <f t="shared" si="14"/>
        <v>402807.86914999987</v>
      </c>
      <c r="K125" s="50">
        <f t="shared" si="14"/>
        <v>64449.259063999969</v>
      </c>
      <c r="L125" s="50">
        <f t="shared" si="14"/>
        <v>467257.12821400003</v>
      </c>
    </row>
    <row r="126" spans="1:16" ht="12" thickTop="1"/>
    <row r="127" spans="1:16">
      <c r="C127" s="1" t="s">
        <v>248</v>
      </c>
    </row>
    <row r="128" spans="1:16">
      <c r="A128" s="2" t="s">
        <v>248</v>
      </c>
      <c r="B128" s="1" t="s">
        <v>248</v>
      </c>
      <c r="C128" s="19"/>
    </row>
  </sheetData>
  <autoFilter ref="A11:P75"/>
  <mergeCells count="1">
    <mergeCell ref="F7:L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28"/>
  <sheetViews>
    <sheetView workbookViewId="0">
      <pane xSplit="2" ySplit="11" topLeftCell="E102" activePane="bottomRight" state="frozen"/>
      <selection pane="topRight" activeCell="C1" sqref="C1"/>
      <selection pane="bottomLeft" activeCell="A14" sqref="A14"/>
      <selection pane="bottomRight" activeCell="B2" sqref="B2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1.7109375" style="1" customWidth="1"/>
    <col min="4" max="4" width="10.7109375" style="1" customWidth="1"/>
    <col min="5" max="5" width="12.85546875" style="1" customWidth="1"/>
    <col min="6" max="6" width="15" style="1" bestFit="1" customWidth="1"/>
    <col min="7" max="7" width="13.140625" style="1" customWidth="1"/>
    <col min="8" max="8" width="13.42578125" style="1" customWidth="1"/>
    <col min="9" max="9" width="11.7109375" style="1" customWidth="1"/>
    <col min="10" max="10" width="11.42578125" style="1" customWidth="1"/>
    <col min="11" max="11" width="10" style="1" customWidth="1"/>
    <col min="12" max="12" width="11" style="1" customWidth="1"/>
    <col min="13" max="13" width="10.85546875" style="1" customWidth="1"/>
    <col min="14" max="14" width="11.140625" style="1" customWidth="1"/>
    <col min="15" max="15" width="10.28515625" style="1" customWidth="1"/>
    <col min="16" max="16" width="8.7109375" style="1" customWidth="1"/>
    <col min="17" max="17" width="11" style="1" customWidth="1"/>
    <col min="18" max="18" width="12.42578125" style="1" customWidth="1"/>
    <col min="19" max="19" width="11.85546875" style="1" customWidth="1"/>
    <col min="20" max="20" width="11.7109375" style="1" customWidth="1"/>
    <col min="21" max="22" width="10.7109375" style="1" customWidth="1"/>
    <col min="23" max="23" width="15" style="1" bestFit="1" customWidth="1"/>
    <col min="24" max="24" width="11.85546875" style="1" customWidth="1"/>
    <col min="25" max="16384" width="11.42578125" style="1"/>
  </cols>
  <sheetData>
    <row r="1" spans="1:24" ht="18" customHeight="1">
      <c r="A1" s="3" t="s">
        <v>0</v>
      </c>
      <c r="B1" s="54" t="s">
        <v>248</v>
      </c>
      <c r="C1" s="55"/>
      <c r="D1" s="55"/>
    </row>
    <row r="2" spans="1:24" ht="24.95" customHeight="1">
      <c r="A2" s="4" t="s">
        <v>1</v>
      </c>
      <c r="B2" s="22" t="s">
        <v>2</v>
      </c>
      <c r="C2" s="23"/>
      <c r="D2" s="23"/>
    </row>
    <row r="3" spans="1:24" ht="15.75">
      <c r="B3" s="24" t="s">
        <v>3</v>
      </c>
      <c r="C3" s="25"/>
      <c r="D3" s="25"/>
      <c r="E3" s="8"/>
    </row>
    <row r="4" spans="1:24" ht="15">
      <c r="B4" s="26" t="s">
        <v>4</v>
      </c>
      <c r="C4" s="25"/>
      <c r="D4" s="25"/>
      <c r="E4" s="8"/>
    </row>
    <row r="5" spans="1:24">
      <c r="B5" s="7" t="s">
        <v>5</v>
      </c>
    </row>
    <row r="6" spans="1:24">
      <c r="B6" s="7" t="s">
        <v>6</v>
      </c>
    </row>
    <row r="8" spans="1:24" s="5" customFormat="1" ht="23.25" thickBot="1">
      <c r="A8" s="9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0" t="s">
        <v>20</v>
      </c>
      <c r="O8" s="10" t="s">
        <v>21</v>
      </c>
      <c r="P8" s="10" t="s">
        <v>22</v>
      </c>
      <c r="Q8" s="10" t="s">
        <v>23</v>
      </c>
      <c r="R8" s="10" t="s">
        <v>24</v>
      </c>
      <c r="S8" s="10" t="s">
        <v>25</v>
      </c>
      <c r="T8" s="10" t="s">
        <v>26</v>
      </c>
      <c r="U8" s="10" t="s">
        <v>27</v>
      </c>
      <c r="V8" s="10" t="s">
        <v>28</v>
      </c>
      <c r="W8" s="11" t="s">
        <v>29</v>
      </c>
      <c r="X8" s="12" t="s">
        <v>30</v>
      </c>
    </row>
    <row r="9" spans="1:24" ht="12" thickTop="1">
      <c r="A9" s="14" t="s">
        <v>31</v>
      </c>
    </row>
    <row r="11" spans="1:24">
      <c r="A11" s="13" t="s">
        <v>32</v>
      </c>
    </row>
    <row r="12" spans="1:24">
      <c r="A12" s="2" t="s">
        <v>33</v>
      </c>
      <c r="B12" s="1" t="s">
        <v>34</v>
      </c>
      <c r="C12" s="15">
        <v>733.35</v>
      </c>
      <c r="D12" s="15">
        <v>122.22</v>
      </c>
      <c r="E12" s="15">
        <v>847.52</v>
      </c>
      <c r="F12" s="15">
        <v>1703.09</v>
      </c>
      <c r="G12" s="15">
        <v>0</v>
      </c>
      <c r="H12" s="15">
        <v>0</v>
      </c>
      <c r="I12" s="15">
        <v>0</v>
      </c>
      <c r="J12" s="15">
        <v>136.74</v>
      </c>
      <c r="K12" s="15">
        <v>174.19</v>
      </c>
      <c r="L12" s="15">
        <v>0</v>
      </c>
      <c r="M12" s="15">
        <v>0</v>
      </c>
      <c r="N12" s="15">
        <v>0</v>
      </c>
      <c r="O12" s="15">
        <v>0</v>
      </c>
      <c r="P12" s="16">
        <v>-0.04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310.89</v>
      </c>
      <c r="X12" s="15">
        <v>1392.2</v>
      </c>
    </row>
    <row r="13" spans="1:24">
      <c r="A13" s="2" t="s">
        <v>35</v>
      </c>
      <c r="B13" s="1" t="s">
        <v>36</v>
      </c>
      <c r="C13" s="15">
        <v>999.66</v>
      </c>
      <c r="D13" s="15">
        <v>166.61</v>
      </c>
      <c r="E13" s="15">
        <v>1788.24</v>
      </c>
      <c r="F13" s="15">
        <v>2954.51</v>
      </c>
      <c r="G13" s="15">
        <v>0</v>
      </c>
      <c r="H13" s="15">
        <v>0</v>
      </c>
      <c r="I13" s="15">
        <v>0</v>
      </c>
      <c r="J13" s="15">
        <v>375.69</v>
      </c>
      <c r="K13" s="15">
        <v>71.930000000000007</v>
      </c>
      <c r="L13" s="15">
        <v>0</v>
      </c>
      <c r="M13" s="15">
        <v>0</v>
      </c>
      <c r="N13" s="15">
        <v>0</v>
      </c>
      <c r="O13" s="15">
        <v>0</v>
      </c>
      <c r="P13" s="15">
        <v>0.09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447.71</v>
      </c>
      <c r="X13" s="15">
        <v>2506.8000000000002</v>
      </c>
    </row>
    <row r="14" spans="1:24">
      <c r="A14" s="2" t="s">
        <v>37</v>
      </c>
      <c r="B14" s="1" t="s">
        <v>38</v>
      </c>
      <c r="C14" s="15">
        <v>4000.02</v>
      </c>
      <c r="D14" s="15">
        <v>666.67</v>
      </c>
      <c r="E14" s="15">
        <v>0</v>
      </c>
      <c r="F14" s="15">
        <v>4666.6899999999996</v>
      </c>
      <c r="G14" s="15">
        <v>0</v>
      </c>
      <c r="H14" s="15">
        <v>0</v>
      </c>
      <c r="I14" s="15">
        <v>0</v>
      </c>
      <c r="J14" s="15">
        <v>741.42</v>
      </c>
      <c r="K14" s="15">
        <v>360.26</v>
      </c>
      <c r="L14" s="15">
        <v>0</v>
      </c>
      <c r="M14" s="15">
        <v>0</v>
      </c>
      <c r="N14" s="15">
        <v>0</v>
      </c>
      <c r="O14" s="15">
        <v>0</v>
      </c>
      <c r="P14" s="15">
        <v>0.01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1101.69</v>
      </c>
      <c r="X14" s="15">
        <v>3565</v>
      </c>
    </row>
    <row r="15" spans="1:24">
      <c r="A15" s="2" t="s">
        <v>39</v>
      </c>
      <c r="B15" s="1" t="s">
        <v>40</v>
      </c>
      <c r="C15" s="15">
        <v>999.66</v>
      </c>
      <c r="D15" s="15">
        <v>166.61</v>
      </c>
      <c r="E15" s="15">
        <v>1314.64</v>
      </c>
      <c r="F15" s="15">
        <v>2480.91</v>
      </c>
      <c r="G15" s="15">
        <v>0</v>
      </c>
      <c r="H15" s="15">
        <v>0</v>
      </c>
      <c r="I15" s="15">
        <v>0</v>
      </c>
      <c r="J15" s="15">
        <v>274.52999999999997</v>
      </c>
      <c r="K15" s="15">
        <v>55.96</v>
      </c>
      <c r="L15" s="15">
        <v>0</v>
      </c>
      <c r="M15" s="15">
        <v>0</v>
      </c>
      <c r="N15" s="15">
        <v>0</v>
      </c>
      <c r="O15" s="15">
        <v>0</v>
      </c>
      <c r="P15" s="15">
        <v>0.02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330.51</v>
      </c>
      <c r="X15" s="15">
        <v>2150.4</v>
      </c>
    </row>
    <row r="16" spans="1:24">
      <c r="A16" s="2" t="s">
        <v>41</v>
      </c>
      <c r="B16" s="1" t="s">
        <v>42</v>
      </c>
      <c r="C16" s="15">
        <v>733.35</v>
      </c>
      <c r="D16" s="15">
        <v>122.22</v>
      </c>
      <c r="E16" s="15">
        <v>0</v>
      </c>
      <c r="F16" s="15">
        <v>855.57</v>
      </c>
      <c r="G16" s="15">
        <v>192</v>
      </c>
      <c r="H16" s="15">
        <v>0</v>
      </c>
      <c r="I16" s="16">
        <v>-38.43</v>
      </c>
      <c r="J16" s="15">
        <v>0</v>
      </c>
      <c r="K16" s="15">
        <v>22.8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176.37</v>
      </c>
      <c r="X16" s="15">
        <v>679.2</v>
      </c>
    </row>
    <row r="17" spans="1:24">
      <c r="A17" s="2" t="s">
        <v>43</v>
      </c>
      <c r="B17" s="1" t="s">
        <v>44</v>
      </c>
      <c r="C17" s="15">
        <v>1400.04</v>
      </c>
      <c r="D17" s="15">
        <v>233.34</v>
      </c>
      <c r="E17" s="15">
        <v>2989.44</v>
      </c>
      <c r="F17" s="15">
        <v>4622.82</v>
      </c>
      <c r="G17" s="15">
        <v>0</v>
      </c>
      <c r="H17" s="15">
        <v>1817</v>
      </c>
      <c r="I17" s="15">
        <v>0</v>
      </c>
      <c r="J17" s="15">
        <v>732.04</v>
      </c>
      <c r="K17" s="15">
        <v>133.79</v>
      </c>
      <c r="L17" s="15">
        <v>0</v>
      </c>
      <c r="M17" s="15">
        <v>0</v>
      </c>
      <c r="N17" s="15">
        <v>0</v>
      </c>
      <c r="O17" s="15">
        <v>0</v>
      </c>
      <c r="P17" s="16">
        <v>-0.01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2682.82</v>
      </c>
      <c r="X17" s="15">
        <v>1940</v>
      </c>
    </row>
    <row r="18" spans="1:24">
      <c r="A18" s="2" t="s">
        <v>45</v>
      </c>
      <c r="B18" s="1" t="s">
        <v>46</v>
      </c>
      <c r="C18" s="15">
        <v>4000.02</v>
      </c>
      <c r="D18" s="15">
        <v>666.67</v>
      </c>
      <c r="E18" s="15">
        <v>16353.3</v>
      </c>
      <c r="F18" s="15">
        <v>21019.99</v>
      </c>
      <c r="G18" s="15">
        <v>0</v>
      </c>
      <c r="H18" s="15">
        <v>0</v>
      </c>
      <c r="I18" s="15">
        <v>0</v>
      </c>
      <c r="J18" s="15">
        <v>5628.03</v>
      </c>
      <c r="K18" s="15">
        <v>360.26</v>
      </c>
      <c r="L18" s="15">
        <v>0</v>
      </c>
      <c r="M18" s="15">
        <v>0</v>
      </c>
      <c r="N18" s="15">
        <v>0</v>
      </c>
      <c r="O18" s="15">
        <v>0</v>
      </c>
      <c r="P18" s="16">
        <v>-0.1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5988.19</v>
      </c>
      <c r="X18" s="15">
        <v>15031.8</v>
      </c>
    </row>
    <row r="19" spans="1:24">
      <c r="A19" s="2" t="s">
        <v>47</v>
      </c>
      <c r="B19" s="1" t="s">
        <v>48</v>
      </c>
      <c r="C19" s="15">
        <v>733.35</v>
      </c>
      <c r="D19" s="15">
        <v>122.22</v>
      </c>
      <c r="E19" s="15">
        <v>6657.25</v>
      </c>
      <c r="F19" s="15">
        <v>7512.82</v>
      </c>
      <c r="G19" s="15">
        <v>0</v>
      </c>
      <c r="H19" s="15">
        <v>345.36</v>
      </c>
      <c r="I19" s="15">
        <v>0</v>
      </c>
      <c r="J19" s="15">
        <v>1408.32</v>
      </c>
      <c r="K19" s="15">
        <v>151.22</v>
      </c>
      <c r="L19" s="15">
        <v>0</v>
      </c>
      <c r="M19" s="15">
        <v>0</v>
      </c>
      <c r="N19" s="15">
        <v>0</v>
      </c>
      <c r="O19" s="15">
        <v>0</v>
      </c>
      <c r="P19" s="16">
        <v>-0.13</v>
      </c>
      <c r="Q19" s="15">
        <v>54.05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1958.82</v>
      </c>
      <c r="X19" s="15">
        <v>5554</v>
      </c>
    </row>
    <row r="20" spans="1:24">
      <c r="A20" s="2" t="s">
        <v>49</v>
      </c>
      <c r="B20" s="1" t="s">
        <v>50</v>
      </c>
      <c r="C20" s="15">
        <v>880.02</v>
      </c>
      <c r="D20" s="15">
        <v>146.66999999999999</v>
      </c>
      <c r="E20" s="15">
        <v>1675.48</v>
      </c>
      <c r="F20" s="15">
        <v>2702.17</v>
      </c>
      <c r="G20" s="15">
        <v>0</v>
      </c>
      <c r="H20" s="15">
        <v>437.38</v>
      </c>
      <c r="I20" s="15">
        <v>0</v>
      </c>
      <c r="J20" s="15">
        <v>321.79000000000002</v>
      </c>
      <c r="K20" s="15">
        <v>162.94999999999999</v>
      </c>
      <c r="L20" s="15">
        <v>0</v>
      </c>
      <c r="M20" s="15">
        <v>0</v>
      </c>
      <c r="N20" s="15">
        <v>0</v>
      </c>
      <c r="O20" s="15">
        <v>0</v>
      </c>
      <c r="P20" s="16">
        <v>-0.03</v>
      </c>
      <c r="Q20" s="15">
        <v>66.88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988.97</v>
      </c>
      <c r="X20" s="15">
        <v>1713.2</v>
      </c>
    </row>
    <row r="21" spans="1:24">
      <c r="A21" s="2" t="s">
        <v>51</v>
      </c>
      <c r="B21" s="1" t="s">
        <v>52</v>
      </c>
      <c r="C21" s="15">
        <v>733.35</v>
      </c>
      <c r="D21" s="15">
        <v>122.22</v>
      </c>
      <c r="E21" s="15">
        <v>0</v>
      </c>
      <c r="F21" s="15">
        <v>855.57</v>
      </c>
      <c r="G21" s="15">
        <v>500</v>
      </c>
      <c r="H21" s="15">
        <v>0</v>
      </c>
      <c r="I21" s="16">
        <v>-38.43</v>
      </c>
      <c r="J21" s="15">
        <v>0</v>
      </c>
      <c r="K21" s="15">
        <v>57</v>
      </c>
      <c r="L21" s="15">
        <v>0</v>
      </c>
      <c r="M21" s="15">
        <v>0</v>
      </c>
      <c r="N21" s="15">
        <v>0</v>
      </c>
      <c r="O21" s="15">
        <v>0</v>
      </c>
      <c r="P21" s="15">
        <v>0.05</v>
      </c>
      <c r="Q21" s="15">
        <v>54.05</v>
      </c>
      <c r="R21" s="15">
        <v>251.1</v>
      </c>
      <c r="S21" s="15">
        <v>0</v>
      </c>
      <c r="T21" s="15">
        <v>0</v>
      </c>
      <c r="U21" s="15">
        <v>0</v>
      </c>
      <c r="V21" s="15">
        <v>0</v>
      </c>
      <c r="W21" s="15">
        <v>823.77</v>
      </c>
      <c r="X21" s="15">
        <v>31.8</v>
      </c>
    </row>
    <row r="22" spans="1:24">
      <c r="A22" s="2" t="s">
        <v>53</v>
      </c>
      <c r="B22" s="1" t="s">
        <v>54</v>
      </c>
      <c r="C22" s="15">
        <v>4000.02</v>
      </c>
      <c r="D22" s="15">
        <v>666.67</v>
      </c>
      <c r="E22" s="15">
        <v>5047.8900000000003</v>
      </c>
      <c r="F22" s="15">
        <v>9714.58</v>
      </c>
      <c r="G22" s="15">
        <v>0</v>
      </c>
      <c r="H22" s="15">
        <v>0</v>
      </c>
      <c r="I22" s="15">
        <v>0</v>
      </c>
      <c r="J22" s="15">
        <v>2067.21</v>
      </c>
      <c r="K22" s="15">
        <v>360.26</v>
      </c>
      <c r="L22" s="15">
        <v>0</v>
      </c>
      <c r="M22" s="15">
        <v>0</v>
      </c>
      <c r="N22" s="15">
        <v>0</v>
      </c>
      <c r="O22" s="15">
        <v>0</v>
      </c>
      <c r="P22" s="15">
        <v>0.11</v>
      </c>
      <c r="Q22" s="15">
        <v>0</v>
      </c>
      <c r="R22" s="15">
        <v>0</v>
      </c>
      <c r="S22" s="15">
        <v>0</v>
      </c>
      <c r="T22" s="15">
        <v>0</v>
      </c>
      <c r="U22" s="15">
        <v>1000</v>
      </c>
      <c r="V22" s="15">
        <v>0</v>
      </c>
      <c r="W22" s="15">
        <v>3427.58</v>
      </c>
      <c r="X22" s="15">
        <v>6287</v>
      </c>
    </row>
    <row r="23" spans="1:24">
      <c r="A23" s="2" t="s">
        <v>55</v>
      </c>
      <c r="B23" s="1" t="s">
        <v>56</v>
      </c>
      <c r="C23" s="15">
        <v>880.02</v>
      </c>
      <c r="D23" s="15">
        <v>146.66999999999999</v>
      </c>
      <c r="E23" s="15">
        <v>1000</v>
      </c>
      <c r="F23" s="15">
        <v>2026.69</v>
      </c>
      <c r="G23" s="15">
        <v>43.66</v>
      </c>
      <c r="H23" s="15">
        <v>0</v>
      </c>
      <c r="I23" s="15">
        <v>0</v>
      </c>
      <c r="J23" s="15">
        <v>189.37</v>
      </c>
      <c r="K23" s="15">
        <v>25.48</v>
      </c>
      <c r="L23" s="15">
        <v>0</v>
      </c>
      <c r="M23" s="15">
        <v>0</v>
      </c>
      <c r="N23" s="15">
        <v>0</v>
      </c>
      <c r="O23" s="15">
        <v>0</v>
      </c>
      <c r="P23" s="16">
        <v>-0.02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258.49</v>
      </c>
      <c r="X23" s="15">
        <v>1768.2</v>
      </c>
    </row>
    <row r="24" spans="1:24">
      <c r="A24" s="2" t="s">
        <v>57</v>
      </c>
      <c r="B24" s="1" t="s">
        <v>58</v>
      </c>
      <c r="C24" s="15">
        <v>733.35</v>
      </c>
      <c r="D24" s="15">
        <v>122.22</v>
      </c>
      <c r="E24" s="15">
        <v>936.42</v>
      </c>
      <c r="F24" s="15">
        <v>1791.99</v>
      </c>
      <c r="G24" s="15">
        <v>773.14</v>
      </c>
      <c r="H24" s="15">
        <v>0</v>
      </c>
      <c r="I24" s="15">
        <v>0</v>
      </c>
      <c r="J24" s="15">
        <v>150.93</v>
      </c>
      <c r="K24" s="15">
        <v>111.94</v>
      </c>
      <c r="L24" s="15">
        <v>0</v>
      </c>
      <c r="M24" s="15">
        <v>0</v>
      </c>
      <c r="N24" s="15">
        <v>0</v>
      </c>
      <c r="O24" s="15">
        <v>0</v>
      </c>
      <c r="P24" s="16">
        <v>-7.0000000000000007E-2</v>
      </c>
      <c r="Q24" s="15">
        <v>54.05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1089.99</v>
      </c>
      <c r="X24" s="15">
        <v>702</v>
      </c>
    </row>
    <row r="25" spans="1:24">
      <c r="A25" s="2" t="s">
        <v>59</v>
      </c>
      <c r="B25" s="1" t="s">
        <v>60</v>
      </c>
      <c r="C25" s="15">
        <v>880.02</v>
      </c>
      <c r="D25" s="15">
        <v>146.66999999999999</v>
      </c>
      <c r="E25" s="15">
        <v>8838.06</v>
      </c>
      <c r="F25" s="15">
        <v>9864.75</v>
      </c>
      <c r="G25" s="15">
        <v>0</v>
      </c>
      <c r="H25" s="15">
        <v>0</v>
      </c>
      <c r="I25" s="15">
        <v>0</v>
      </c>
      <c r="J25" s="15">
        <v>2112.2600000000002</v>
      </c>
      <c r="K25" s="15">
        <v>92.01</v>
      </c>
      <c r="L25" s="15">
        <v>0</v>
      </c>
      <c r="M25" s="15">
        <v>0</v>
      </c>
      <c r="N25" s="15">
        <v>0</v>
      </c>
      <c r="O25" s="15">
        <v>0</v>
      </c>
      <c r="P25" s="15">
        <v>0.03</v>
      </c>
      <c r="Q25" s="15">
        <v>47.05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2251.35</v>
      </c>
      <c r="X25" s="15">
        <v>7613.4</v>
      </c>
    </row>
    <row r="26" spans="1:24">
      <c r="A26" s="2" t="s">
        <v>61</v>
      </c>
      <c r="B26" s="1" t="s">
        <v>62</v>
      </c>
      <c r="C26" s="15">
        <v>1300.02</v>
      </c>
      <c r="D26" s="15">
        <v>216.67</v>
      </c>
      <c r="E26" s="15">
        <v>200</v>
      </c>
      <c r="F26" s="15">
        <v>1716.69</v>
      </c>
      <c r="G26" s="15">
        <v>0</v>
      </c>
      <c r="H26" s="15">
        <v>0</v>
      </c>
      <c r="I26" s="15">
        <v>0</v>
      </c>
      <c r="J26" s="15">
        <v>138.88</v>
      </c>
      <c r="K26" s="15">
        <v>44.54</v>
      </c>
      <c r="L26" s="15">
        <v>0</v>
      </c>
      <c r="M26" s="15">
        <v>0</v>
      </c>
      <c r="N26" s="15">
        <v>0</v>
      </c>
      <c r="O26" s="15">
        <v>0</v>
      </c>
      <c r="P26" s="16">
        <v>-0.12</v>
      </c>
      <c r="Q26" s="15">
        <v>0</v>
      </c>
      <c r="R26" s="15">
        <v>459.99</v>
      </c>
      <c r="S26" s="15">
        <v>0</v>
      </c>
      <c r="T26" s="15">
        <v>0</v>
      </c>
      <c r="U26" s="15">
        <v>300</v>
      </c>
      <c r="V26" s="15">
        <v>0</v>
      </c>
      <c r="W26" s="15">
        <v>943.29</v>
      </c>
      <c r="X26" s="15">
        <v>773.4</v>
      </c>
    </row>
    <row r="27" spans="1:24">
      <c r="A27" s="2" t="s">
        <v>63</v>
      </c>
      <c r="B27" s="1" t="s">
        <v>64</v>
      </c>
      <c r="C27" s="15">
        <v>1300.02</v>
      </c>
      <c r="D27" s="15">
        <v>216.67</v>
      </c>
      <c r="E27" s="15">
        <v>400</v>
      </c>
      <c r="F27" s="15">
        <v>1916.69</v>
      </c>
      <c r="G27" s="15">
        <v>0</v>
      </c>
      <c r="H27" s="15">
        <v>0</v>
      </c>
      <c r="I27" s="15">
        <v>0</v>
      </c>
      <c r="J27" s="15">
        <v>170.88</v>
      </c>
      <c r="K27" s="15">
        <v>40.22</v>
      </c>
      <c r="L27" s="15">
        <v>0</v>
      </c>
      <c r="M27" s="15">
        <v>0</v>
      </c>
      <c r="N27" s="15">
        <v>0</v>
      </c>
      <c r="O27" s="15">
        <v>0</v>
      </c>
      <c r="P27" s="16">
        <v>-0.01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211.09</v>
      </c>
      <c r="X27" s="15">
        <v>1705.6</v>
      </c>
    </row>
    <row r="28" spans="1:24">
      <c r="A28" s="2" t="s">
        <v>65</v>
      </c>
      <c r="B28" s="1" t="s">
        <v>66</v>
      </c>
      <c r="C28" s="15">
        <v>799.98</v>
      </c>
      <c r="D28" s="15">
        <v>133.33000000000001</v>
      </c>
      <c r="E28" s="15">
        <v>1950</v>
      </c>
      <c r="F28" s="15">
        <v>2883.31</v>
      </c>
      <c r="G28" s="15">
        <v>0</v>
      </c>
      <c r="H28" s="15">
        <v>0</v>
      </c>
      <c r="I28" s="15">
        <v>0</v>
      </c>
      <c r="J28" s="15">
        <v>360.49</v>
      </c>
      <c r="K28" s="15">
        <v>49.6</v>
      </c>
      <c r="L28" s="15">
        <v>0</v>
      </c>
      <c r="M28" s="15">
        <v>0</v>
      </c>
      <c r="N28" s="15">
        <v>0</v>
      </c>
      <c r="O28" s="15">
        <v>0</v>
      </c>
      <c r="P28" s="15">
        <v>0.02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410.11</v>
      </c>
      <c r="X28" s="15">
        <v>2473.1999999999998</v>
      </c>
    </row>
    <row r="29" spans="1:24">
      <c r="A29" s="2" t="s">
        <v>67</v>
      </c>
      <c r="B29" s="1" t="s">
        <v>68</v>
      </c>
      <c r="C29" s="15">
        <v>999.66</v>
      </c>
      <c r="D29" s="15">
        <v>166.61</v>
      </c>
      <c r="E29" s="15">
        <v>888.22</v>
      </c>
      <c r="F29" s="15">
        <v>2054.4899999999998</v>
      </c>
      <c r="G29" s="15">
        <v>660.45</v>
      </c>
      <c r="H29" s="15">
        <v>0</v>
      </c>
      <c r="I29" s="15">
        <v>0</v>
      </c>
      <c r="J29" s="15">
        <v>194.35</v>
      </c>
      <c r="K29" s="15">
        <v>52.77</v>
      </c>
      <c r="L29" s="15">
        <v>0</v>
      </c>
      <c r="M29" s="15">
        <v>0</v>
      </c>
      <c r="N29" s="15">
        <v>0</v>
      </c>
      <c r="O29" s="15">
        <v>0</v>
      </c>
      <c r="P29" s="16">
        <v>-0.08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907.49</v>
      </c>
      <c r="X29" s="15">
        <v>1147</v>
      </c>
    </row>
    <row r="30" spans="1:24">
      <c r="A30" s="2" t="s">
        <v>69</v>
      </c>
      <c r="B30" s="1" t="s">
        <v>70</v>
      </c>
      <c r="C30" s="15">
        <v>999.66</v>
      </c>
      <c r="D30" s="15">
        <v>166.61</v>
      </c>
      <c r="E30" s="15">
        <v>1390.48</v>
      </c>
      <c r="F30" s="15">
        <v>2556.75</v>
      </c>
      <c r="G30" s="15">
        <v>0</v>
      </c>
      <c r="H30" s="15">
        <v>0</v>
      </c>
      <c r="I30" s="15">
        <v>0</v>
      </c>
      <c r="J30" s="15">
        <v>290.73</v>
      </c>
      <c r="K30" s="15">
        <v>62.91</v>
      </c>
      <c r="L30" s="15">
        <v>0</v>
      </c>
      <c r="M30" s="15">
        <v>0</v>
      </c>
      <c r="N30" s="15">
        <v>0</v>
      </c>
      <c r="O30" s="15">
        <v>0</v>
      </c>
      <c r="P30" s="15">
        <v>0.11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353.75</v>
      </c>
      <c r="X30" s="15">
        <v>2203</v>
      </c>
    </row>
    <row r="31" spans="1:24">
      <c r="A31" s="2" t="s">
        <v>71</v>
      </c>
      <c r="B31" s="1" t="s">
        <v>72</v>
      </c>
      <c r="C31" s="15">
        <v>4000.02</v>
      </c>
      <c r="D31" s="15">
        <v>666.67</v>
      </c>
      <c r="E31" s="15">
        <v>6366.21</v>
      </c>
      <c r="F31" s="15">
        <v>11032.9</v>
      </c>
      <c r="G31" s="15">
        <v>0</v>
      </c>
      <c r="H31" s="15">
        <v>0</v>
      </c>
      <c r="I31" s="15">
        <v>0</v>
      </c>
      <c r="J31" s="15">
        <v>2462.71</v>
      </c>
      <c r="K31" s="15">
        <v>351.32</v>
      </c>
      <c r="L31" s="15">
        <v>0</v>
      </c>
      <c r="M31" s="15">
        <v>0</v>
      </c>
      <c r="N31" s="15">
        <v>0</v>
      </c>
      <c r="O31" s="15">
        <v>0</v>
      </c>
      <c r="P31" s="15">
        <v>7.0000000000000007E-2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2814.1</v>
      </c>
      <c r="X31" s="15">
        <v>8218.7999999999993</v>
      </c>
    </row>
    <row r="32" spans="1:24">
      <c r="A32" s="2" t="s">
        <v>73</v>
      </c>
      <c r="B32" s="1" t="s">
        <v>74</v>
      </c>
      <c r="C32" s="15">
        <v>880.02</v>
      </c>
      <c r="D32" s="15">
        <v>146.66999999999999</v>
      </c>
      <c r="E32" s="15">
        <v>0</v>
      </c>
      <c r="F32" s="15">
        <v>1026.69</v>
      </c>
      <c r="G32" s="15">
        <v>250</v>
      </c>
      <c r="H32" s="15">
        <v>0</v>
      </c>
      <c r="I32" s="16">
        <v>-18.41</v>
      </c>
      <c r="J32" s="15">
        <v>0</v>
      </c>
      <c r="K32" s="15">
        <v>25.48</v>
      </c>
      <c r="L32" s="15">
        <v>0</v>
      </c>
      <c r="M32" s="15">
        <v>0</v>
      </c>
      <c r="N32" s="15">
        <v>0</v>
      </c>
      <c r="O32" s="15">
        <v>0</v>
      </c>
      <c r="P32" s="15">
        <v>0.02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257.08999999999997</v>
      </c>
      <c r="X32" s="15">
        <v>769.6</v>
      </c>
    </row>
    <row r="33" spans="1:24">
      <c r="A33" s="2" t="s">
        <v>75</v>
      </c>
      <c r="B33" s="1" t="s">
        <v>76</v>
      </c>
      <c r="C33" s="15">
        <v>733.35</v>
      </c>
      <c r="D33" s="15">
        <v>122.22</v>
      </c>
      <c r="E33" s="15">
        <v>2301.19</v>
      </c>
      <c r="F33" s="15">
        <v>3156.76</v>
      </c>
      <c r="G33" s="15">
        <v>0</v>
      </c>
      <c r="H33" s="15">
        <v>0</v>
      </c>
      <c r="I33" s="15">
        <v>0</v>
      </c>
      <c r="J33" s="15">
        <v>418.89</v>
      </c>
      <c r="K33" s="15">
        <v>91.42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33.049999999999997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543.36</v>
      </c>
      <c r="X33" s="15">
        <v>2613.4</v>
      </c>
    </row>
    <row r="34" spans="1:24">
      <c r="A34" s="2" t="s">
        <v>77</v>
      </c>
      <c r="B34" s="1" t="s">
        <v>78</v>
      </c>
      <c r="C34" s="15">
        <v>733.35</v>
      </c>
      <c r="D34" s="15">
        <v>122.22</v>
      </c>
      <c r="E34" s="15">
        <v>7926.13</v>
      </c>
      <c r="F34" s="15">
        <v>8781.7000000000007</v>
      </c>
      <c r="G34" s="15">
        <v>0</v>
      </c>
      <c r="H34" s="15">
        <v>0</v>
      </c>
      <c r="I34" s="15">
        <v>0</v>
      </c>
      <c r="J34" s="15">
        <v>1787.35</v>
      </c>
      <c r="K34" s="15">
        <v>22.8</v>
      </c>
      <c r="L34" s="15">
        <v>0</v>
      </c>
      <c r="M34" s="15">
        <v>0</v>
      </c>
      <c r="N34" s="15">
        <v>0</v>
      </c>
      <c r="O34" s="15">
        <v>0</v>
      </c>
      <c r="P34" s="15">
        <v>0.1</v>
      </c>
      <c r="Q34" s="15">
        <v>33.049999999999997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1843.3</v>
      </c>
      <c r="X34" s="15">
        <v>6938.4</v>
      </c>
    </row>
    <row r="35" spans="1:24">
      <c r="A35" s="2" t="s">
        <v>79</v>
      </c>
      <c r="B35" s="1" t="s">
        <v>80</v>
      </c>
      <c r="C35" s="15">
        <v>880.02</v>
      </c>
      <c r="D35" s="15">
        <v>146.66999999999999</v>
      </c>
      <c r="E35" s="15">
        <v>0</v>
      </c>
      <c r="F35" s="15">
        <v>1026.69</v>
      </c>
      <c r="G35" s="15">
        <v>0</v>
      </c>
      <c r="H35" s="15">
        <v>0</v>
      </c>
      <c r="I35" s="16">
        <v>-18.41</v>
      </c>
      <c r="J35" s="15">
        <v>0</v>
      </c>
      <c r="K35" s="15">
        <v>108.21</v>
      </c>
      <c r="L35" s="15">
        <v>0</v>
      </c>
      <c r="M35" s="15">
        <v>0</v>
      </c>
      <c r="N35" s="15">
        <v>0</v>
      </c>
      <c r="O35" s="15">
        <v>0</v>
      </c>
      <c r="P35" s="15">
        <v>0.04</v>
      </c>
      <c r="Q35" s="15">
        <v>33.049999999999997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122.89</v>
      </c>
      <c r="X35" s="15">
        <v>903.8</v>
      </c>
    </row>
    <row r="36" spans="1:24">
      <c r="A36" s="2" t="s">
        <v>81</v>
      </c>
      <c r="B36" s="1" t="s">
        <v>82</v>
      </c>
      <c r="C36" s="15">
        <v>880.02</v>
      </c>
      <c r="D36" s="15">
        <v>146.66999999999999</v>
      </c>
      <c r="E36" s="15">
        <v>284.7</v>
      </c>
      <c r="F36" s="15">
        <v>1311.39</v>
      </c>
      <c r="G36" s="15">
        <v>0</v>
      </c>
      <c r="H36" s="15">
        <v>0</v>
      </c>
      <c r="I36" s="15">
        <v>0</v>
      </c>
      <c r="J36" s="15">
        <v>26.28</v>
      </c>
      <c r="K36" s="15">
        <v>73.31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99.59</v>
      </c>
      <c r="X36" s="15">
        <v>1211.8</v>
      </c>
    </row>
    <row r="37" spans="1:24">
      <c r="A37" s="2" t="s">
        <v>83</v>
      </c>
      <c r="B37" s="1" t="s">
        <v>84</v>
      </c>
      <c r="C37" s="15">
        <v>1800</v>
      </c>
      <c r="D37" s="15">
        <v>300</v>
      </c>
      <c r="E37" s="15">
        <v>0</v>
      </c>
      <c r="F37" s="15">
        <v>2100</v>
      </c>
      <c r="G37" s="15">
        <v>0</v>
      </c>
      <c r="H37" s="15">
        <v>0</v>
      </c>
      <c r="I37" s="15">
        <v>0</v>
      </c>
      <c r="J37" s="15">
        <v>202.51</v>
      </c>
      <c r="K37" s="15">
        <v>58.06</v>
      </c>
      <c r="L37" s="15">
        <v>0</v>
      </c>
      <c r="M37" s="15">
        <v>0</v>
      </c>
      <c r="N37" s="15">
        <v>0</v>
      </c>
      <c r="O37" s="15">
        <v>0</v>
      </c>
      <c r="P37" s="15">
        <v>0.03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260.60000000000002</v>
      </c>
      <c r="X37" s="15">
        <v>1839.4</v>
      </c>
    </row>
    <row r="38" spans="1:24">
      <c r="A38" s="2" t="s">
        <v>85</v>
      </c>
      <c r="B38" s="1" t="s">
        <v>86</v>
      </c>
      <c r="C38" s="15">
        <v>880.02</v>
      </c>
      <c r="D38" s="15">
        <v>146.66999999999999</v>
      </c>
      <c r="E38" s="15">
        <v>1267.54</v>
      </c>
      <c r="F38" s="15">
        <v>2294.23</v>
      </c>
      <c r="G38" s="15">
        <v>0</v>
      </c>
      <c r="H38" s="15">
        <v>0</v>
      </c>
      <c r="I38" s="15">
        <v>0</v>
      </c>
      <c r="J38" s="15">
        <v>237.31</v>
      </c>
      <c r="K38" s="15">
        <v>128.83000000000001</v>
      </c>
      <c r="L38" s="15">
        <v>0</v>
      </c>
      <c r="M38" s="15">
        <v>0</v>
      </c>
      <c r="N38" s="15">
        <v>0</v>
      </c>
      <c r="O38" s="15">
        <v>0</v>
      </c>
      <c r="P38" s="16">
        <v>-0.16</v>
      </c>
      <c r="Q38" s="15">
        <v>33.049999999999997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399.03</v>
      </c>
      <c r="X38" s="15">
        <v>1895.2</v>
      </c>
    </row>
    <row r="39" spans="1:24">
      <c r="A39" s="2" t="s">
        <v>87</v>
      </c>
      <c r="B39" s="1" t="s">
        <v>88</v>
      </c>
      <c r="C39" s="15">
        <v>586.67999999999995</v>
      </c>
      <c r="D39" s="15">
        <v>97.78</v>
      </c>
      <c r="E39" s="15">
        <v>2500</v>
      </c>
      <c r="F39" s="15">
        <v>3184.46</v>
      </c>
      <c r="G39" s="15">
        <v>0</v>
      </c>
      <c r="H39" s="15">
        <v>0</v>
      </c>
      <c r="I39" s="15">
        <v>0</v>
      </c>
      <c r="J39" s="15">
        <v>424.81</v>
      </c>
      <c r="K39" s="15">
        <v>101.64</v>
      </c>
      <c r="L39" s="15">
        <v>0</v>
      </c>
      <c r="M39" s="15">
        <v>0</v>
      </c>
      <c r="N39" s="15">
        <v>0</v>
      </c>
      <c r="O39" s="15">
        <v>0</v>
      </c>
      <c r="P39" s="16">
        <v>-0.04</v>
      </c>
      <c r="Q39" s="15">
        <v>33.049999999999997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559.46</v>
      </c>
      <c r="X39" s="15">
        <v>2625</v>
      </c>
    </row>
    <row r="40" spans="1:24">
      <c r="A40" s="2" t="s">
        <v>89</v>
      </c>
      <c r="B40" s="1" t="s">
        <v>90</v>
      </c>
      <c r="C40" s="15">
        <v>733.35</v>
      </c>
      <c r="D40" s="15">
        <v>122.22</v>
      </c>
      <c r="E40" s="15">
        <v>7556.34</v>
      </c>
      <c r="F40" s="15">
        <v>8411.91</v>
      </c>
      <c r="G40" s="15">
        <v>0</v>
      </c>
      <c r="H40" s="15">
        <v>0</v>
      </c>
      <c r="I40" s="15">
        <v>0</v>
      </c>
      <c r="J40" s="15">
        <v>1676.41</v>
      </c>
      <c r="K40" s="15">
        <v>128.08000000000001</v>
      </c>
      <c r="L40" s="15">
        <v>0</v>
      </c>
      <c r="M40" s="15">
        <v>0</v>
      </c>
      <c r="N40" s="15">
        <v>0</v>
      </c>
      <c r="O40" s="15">
        <v>0</v>
      </c>
      <c r="P40" s="16">
        <v>-0.03</v>
      </c>
      <c r="Q40" s="15">
        <v>33.049999999999997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1837.51</v>
      </c>
      <c r="X40" s="15">
        <v>6574.4</v>
      </c>
    </row>
    <row r="41" spans="1:24">
      <c r="A41" s="2" t="s">
        <v>91</v>
      </c>
      <c r="B41" s="1" t="s">
        <v>92</v>
      </c>
      <c r="C41" s="15">
        <v>1399.98</v>
      </c>
      <c r="D41" s="15">
        <v>233.33</v>
      </c>
      <c r="E41" s="15">
        <v>4475.5</v>
      </c>
      <c r="F41" s="15">
        <v>6108.81</v>
      </c>
      <c r="G41" s="15">
        <v>0</v>
      </c>
      <c r="H41" s="15">
        <v>0</v>
      </c>
      <c r="I41" s="15">
        <v>0</v>
      </c>
      <c r="J41" s="15">
        <v>1078.0999999999999</v>
      </c>
      <c r="K41" s="15">
        <v>165.27</v>
      </c>
      <c r="L41" s="15">
        <v>0</v>
      </c>
      <c r="M41" s="15">
        <v>0</v>
      </c>
      <c r="N41" s="15">
        <v>0</v>
      </c>
      <c r="O41" s="15">
        <v>0</v>
      </c>
      <c r="P41" s="15">
        <v>0.04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1243.4100000000001</v>
      </c>
      <c r="X41" s="15">
        <v>4865.3999999999996</v>
      </c>
    </row>
    <row r="42" spans="1:24">
      <c r="A42" s="2" t="s">
        <v>93</v>
      </c>
      <c r="B42" s="1" t="s">
        <v>94</v>
      </c>
      <c r="C42" s="15">
        <v>733.35</v>
      </c>
      <c r="D42" s="15">
        <v>122.22</v>
      </c>
      <c r="E42" s="15">
        <v>1130.73</v>
      </c>
      <c r="F42" s="15">
        <v>1986.3</v>
      </c>
      <c r="G42" s="15">
        <v>672</v>
      </c>
      <c r="H42" s="15">
        <v>0</v>
      </c>
      <c r="I42" s="15">
        <v>0</v>
      </c>
      <c r="J42" s="15">
        <v>182.13</v>
      </c>
      <c r="K42" s="15">
        <v>95.05</v>
      </c>
      <c r="L42" s="15">
        <v>0</v>
      </c>
      <c r="M42" s="15">
        <v>0</v>
      </c>
      <c r="N42" s="15">
        <v>0</v>
      </c>
      <c r="O42" s="15">
        <v>0</v>
      </c>
      <c r="P42" s="15">
        <v>7.0000000000000007E-2</v>
      </c>
      <c r="Q42" s="15">
        <v>33.049999999999997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982.3</v>
      </c>
      <c r="X42" s="15">
        <v>1004</v>
      </c>
    </row>
    <row r="43" spans="1:24">
      <c r="A43" s="2" t="s">
        <v>95</v>
      </c>
      <c r="B43" s="1" t="s">
        <v>96</v>
      </c>
      <c r="C43" s="15">
        <v>733.35</v>
      </c>
      <c r="D43" s="15">
        <v>122.22</v>
      </c>
      <c r="E43" s="15">
        <v>0</v>
      </c>
      <c r="F43" s="15">
        <v>855.57</v>
      </c>
      <c r="G43" s="15">
        <v>0</v>
      </c>
      <c r="H43" s="15">
        <v>0</v>
      </c>
      <c r="I43" s="16">
        <v>-38.43</v>
      </c>
      <c r="J43" s="15">
        <v>0</v>
      </c>
      <c r="K43" s="15">
        <v>78.61</v>
      </c>
      <c r="L43" s="15">
        <v>0</v>
      </c>
      <c r="M43" s="15">
        <v>0</v>
      </c>
      <c r="N43" s="15">
        <v>0</v>
      </c>
      <c r="O43" s="15">
        <v>0</v>
      </c>
      <c r="P43" s="15">
        <v>0.14000000000000001</v>
      </c>
      <c r="Q43" s="15">
        <v>54.05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94.37</v>
      </c>
      <c r="X43" s="15">
        <v>761.2</v>
      </c>
    </row>
    <row r="44" spans="1:24">
      <c r="A44" s="2" t="s">
        <v>97</v>
      </c>
      <c r="B44" s="1" t="s">
        <v>98</v>
      </c>
      <c r="C44" s="15">
        <v>733.35</v>
      </c>
      <c r="D44" s="15">
        <v>122.22</v>
      </c>
      <c r="E44" s="15">
        <v>9996.77</v>
      </c>
      <c r="F44" s="15">
        <v>10852.34</v>
      </c>
      <c r="G44" s="15">
        <v>0</v>
      </c>
      <c r="H44" s="15">
        <v>0</v>
      </c>
      <c r="I44" s="15">
        <v>0</v>
      </c>
      <c r="J44" s="15">
        <v>2408.54</v>
      </c>
      <c r="K44" s="15">
        <v>88.59</v>
      </c>
      <c r="L44" s="15">
        <v>0</v>
      </c>
      <c r="M44" s="15">
        <v>0</v>
      </c>
      <c r="N44" s="15">
        <v>0</v>
      </c>
      <c r="O44" s="15">
        <v>0</v>
      </c>
      <c r="P44" s="16">
        <v>-0.04</v>
      </c>
      <c r="Q44" s="15">
        <v>33.049999999999997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2530.14</v>
      </c>
      <c r="X44" s="15">
        <v>8322.2000000000007</v>
      </c>
    </row>
    <row r="45" spans="1:24">
      <c r="A45" s="2" t="s">
        <v>99</v>
      </c>
      <c r="B45" s="1" t="s">
        <v>100</v>
      </c>
      <c r="C45" s="15">
        <v>733.35</v>
      </c>
      <c r="D45" s="15">
        <v>122.22</v>
      </c>
      <c r="E45" s="15">
        <v>4399.18</v>
      </c>
      <c r="F45" s="15">
        <v>5254.75</v>
      </c>
      <c r="G45" s="15">
        <v>0</v>
      </c>
      <c r="H45" s="15">
        <v>0</v>
      </c>
      <c r="I45" s="15">
        <v>0</v>
      </c>
      <c r="J45" s="15">
        <v>877.22</v>
      </c>
      <c r="K45" s="15">
        <v>158.69</v>
      </c>
      <c r="L45" s="15">
        <v>0</v>
      </c>
      <c r="M45" s="15">
        <v>0</v>
      </c>
      <c r="N45" s="15">
        <v>0</v>
      </c>
      <c r="O45" s="15">
        <v>0</v>
      </c>
      <c r="P45" s="15">
        <v>0.04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1035.95</v>
      </c>
      <c r="X45" s="15">
        <v>4218.8</v>
      </c>
    </row>
    <row r="46" spans="1:24">
      <c r="A46" s="2" t="s">
        <v>101</v>
      </c>
      <c r="B46" s="1" t="s">
        <v>102</v>
      </c>
      <c r="C46" s="15">
        <v>880.02</v>
      </c>
      <c r="D46" s="15">
        <v>146.66999999999999</v>
      </c>
      <c r="E46" s="15">
        <v>3336.92</v>
      </c>
      <c r="F46" s="15">
        <v>4363.6099999999997</v>
      </c>
      <c r="G46" s="15">
        <v>0</v>
      </c>
      <c r="H46" s="15">
        <v>0</v>
      </c>
      <c r="I46" s="15">
        <v>0</v>
      </c>
      <c r="J46" s="15">
        <v>676.68</v>
      </c>
      <c r="K46" s="15">
        <v>123.26</v>
      </c>
      <c r="L46" s="15">
        <v>0</v>
      </c>
      <c r="M46" s="15">
        <v>0</v>
      </c>
      <c r="N46" s="15">
        <v>0</v>
      </c>
      <c r="O46" s="15">
        <v>0</v>
      </c>
      <c r="P46" s="16">
        <v>-0.18</v>
      </c>
      <c r="Q46" s="15">
        <v>33.049999999999997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832.81</v>
      </c>
      <c r="X46" s="15">
        <v>3530.8</v>
      </c>
    </row>
    <row r="47" spans="1:24">
      <c r="A47" s="2" t="s">
        <v>103</v>
      </c>
      <c r="B47" s="1" t="s">
        <v>104</v>
      </c>
      <c r="C47" s="15">
        <v>733.35</v>
      </c>
      <c r="D47" s="15">
        <v>122.22</v>
      </c>
      <c r="E47" s="15">
        <v>7540.97</v>
      </c>
      <c r="F47" s="15">
        <v>8396.5400000000009</v>
      </c>
      <c r="G47" s="15">
        <v>0</v>
      </c>
      <c r="H47" s="15">
        <v>0</v>
      </c>
      <c r="I47" s="15">
        <v>0</v>
      </c>
      <c r="J47" s="15">
        <v>1671.8</v>
      </c>
      <c r="K47" s="15">
        <v>327.23</v>
      </c>
      <c r="L47" s="15">
        <v>0</v>
      </c>
      <c r="M47" s="15">
        <v>0</v>
      </c>
      <c r="N47" s="15">
        <v>0</v>
      </c>
      <c r="O47" s="15">
        <v>0</v>
      </c>
      <c r="P47" s="15">
        <v>0.06</v>
      </c>
      <c r="Q47" s="15">
        <v>33.049999999999997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2032.14</v>
      </c>
      <c r="X47" s="15">
        <v>6364.4</v>
      </c>
    </row>
    <row r="48" spans="1:24">
      <c r="A48" s="2" t="s">
        <v>105</v>
      </c>
      <c r="B48" s="1" t="s">
        <v>106</v>
      </c>
      <c r="C48" s="15">
        <v>880.02</v>
      </c>
      <c r="D48" s="15">
        <v>146.66999999999999</v>
      </c>
      <c r="E48" s="15">
        <v>9406.82</v>
      </c>
      <c r="F48" s="15">
        <v>10433.51</v>
      </c>
      <c r="G48" s="15">
        <v>0</v>
      </c>
      <c r="H48" s="15">
        <v>848.48</v>
      </c>
      <c r="I48" s="15">
        <v>0</v>
      </c>
      <c r="J48" s="15">
        <v>2282.89</v>
      </c>
      <c r="K48" s="15">
        <v>195.06</v>
      </c>
      <c r="L48" s="15">
        <v>0</v>
      </c>
      <c r="M48" s="15">
        <v>0</v>
      </c>
      <c r="N48" s="15">
        <v>0</v>
      </c>
      <c r="O48" s="15">
        <v>0</v>
      </c>
      <c r="P48" s="15">
        <v>0.03</v>
      </c>
      <c r="Q48" s="15">
        <v>33.049999999999997</v>
      </c>
      <c r="R48" s="15">
        <v>0</v>
      </c>
      <c r="S48" s="15">
        <v>0</v>
      </c>
      <c r="T48" s="15">
        <v>0</v>
      </c>
      <c r="U48" s="15">
        <v>0</v>
      </c>
      <c r="V48" s="15">
        <v>400</v>
      </c>
      <c r="W48" s="15">
        <v>3759.51</v>
      </c>
      <c r="X48" s="15">
        <v>6674</v>
      </c>
    </row>
    <row r="49" spans="1:24">
      <c r="A49" s="2" t="s">
        <v>107</v>
      </c>
      <c r="B49" s="1" t="s">
        <v>108</v>
      </c>
      <c r="C49" s="15">
        <v>733.35</v>
      </c>
      <c r="D49" s="15">
        <v>122.22</v>
      </c>
      <c r="E49" s="15">
        <v>14750.84</v>
      </c>
      <c r="F49" s="15">
        <v>15606.41</v>
      </c>
      <c r="G49" s="15">
        <v>0</v>
      </c>
      <c r="H49" s="15">
        <v>0</v>
      </c>
      <c r="I49" s="15">
        <v>0</v>
      </c>
      <c r="J49" s="15">
        <v>3859.06</v>
      </c>
      <c r="K49" s="15">
        <v>161.21</v>
      </c>
      <c r="L49" s="15">
        <v>0</v>
      </c>
      <c r="M49" s="15">
        <v>257.3</v>
      </c>
      <c r="N49" s="15">
        <v>0</v>
      </c>
      <c r="O49" s="15">
        <v>0</v>
      </c>
      <c r="P49" s="15">
        <v>0</v>
      </c>
      <c r="Q49" s="15">
        <v>26.44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4304.01</v>
      </c>
      <c r="X49" s="15">
        <v>11302.4</v>
      </c>
    </row>
    <row r="50" spans="1:24">
      <c r="A50" s="2" t="s">
        <v>109</v>
      </c>
      <c r="B50" s="1" t="s">
        <v>110</v>
      </c>
      <c r="C50" s="15">
        <v>586.67999999999995</v>
      </c>
      <c r="D50" s="15">
        <v>97.78</v>
      </c>
      <c r="E50" s="15">
        <v>2637.71</v>
      </c>
      <c r="F50" s="15">
        <v>3322.17</v>
      </c>
      <c r="G50" s="15">
        <v>0</v>
      </c>
      <c r="H50" s="15">
        <v>0</v>
      </c>
      <c r="I50" s="15">
        <v>0</v>
      </c>
      <c r="J50" s="15">
        <v>454.23</v>
      </c>
      <c r="K50" s="15">
        <v>125.14</v>
      </c>
      <c r="L50" s="15">
        <v>0</v>
      </c>
      <c r="M50" s="15">
        <v>0</v>
      </c>
      <c r="N50" s="15">
        <v>0</v>
      </c>
      <c r="O50" s="15">
        <v>0</v>
      </c>
      <c r="P50" s="16">
        <v>-0.05</v>
      </c>
      <c r="Q50" s="15">
        <v>33.049999999999997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612.37</v>
      </c>
      <c r="X50" s="15">
        <v>2709.8</v>
      </c>
    </row>
    <row r="51" spans="1:24">
      <c r="A51" s="2" t="s">
        <v>111</v>
      </c>
      <c r="B51" s="1" t="s">
        <v>112</v>
      </c>
      <c r="C51" s="15">
        <v>880.02</v>
      </c>
      <c r="D51" s="15">
        <v>146.66999999999999</v>
      </c>
      <c r="E51" s="15">
        <v>3633.43</v>
      </c>
      <c r="F51" s="15">
        <v>4660.12</v>
      </c>
      <c r="G51" s="15">
        <v>0</v>
      </c>
      <c r="H51" s="15">
        <v>0</v>
      </c>
      <c r="I51" s="15">
        <v>0</v>
      </c>
      <c r="J51" s="15">
        <v>740.01</v>
      </c>
      <c r="K51" s="15">
        <v>86.23</v>
      </c>
      <c r="L51" s="15">
        <v>0</v>
      </c>
      <c r="M51" s="15">
        <v>0</v>
      </c>
      <c r="N51" s="15">
        <v>0</v>
      </c>
      <c r="O51" s="15">
        <v>0</v>
      </c>
      <c r="P51" s="15">
        <v>0.08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826.32</v>
      </c>
      <c r="X51" s="15">
        <v>3833.8</v>
      </c>
    </row>
    <row r="52" spans="1:24">
      <c r="A52" s="2" t="s">
        <v>113</v>
      </c>
      <c r="B52" s="1" t="s">
        <v>114</v>
      </c>
      <c r="C52" s="15">
        <v>880.02</v>
      </c>
      <c r="D52" s="15">
        <v>146.66999999999999</v>
      </c>
      <c r="E52" s="15">
        <v>0</v>
      </c>
      <c r="F52" s="15">
        <v>1026.69</v>
      </c>
      <c r="G52" s="15">
        <v>0</v>
      </c>
      <c r="H52" s="15">
        <v>0</v>
      </c>
      <c r="I52" s="16">
        <v>-18.41</v>
      </c>
      <c r="J52" s="15">
        <v>0</v>
      </c>
      <c r="K52" s="15">
        <v>50.18</v>
      </c>
      <c r="L52" s="15">
        <v>0</v>
      </c>
      <c r="M52" s="15">
        <v>0</v>
      </c>
      <c r="N52" s="15">
        <v>0</v>
      </c>
      <c r="O52" s="15">
        <v>0</v>
      </c>
      <c r="P52" s="16">
        <v>-0.08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31.69</v>
      </c>
      <c r="X52" s="15">
        <v>995</v>
      </c>
    </row>
    <row r="53" spans="1:24">
      <c r="A53" s="2" t="s">
        <v>115</v>
      </c>
      <c r="B53" s="1" t="s">
        <v>116</v>
      </c>
      <c r="C53" s="15">
        <v>1300.02</v>
      </c>
      <c r="D53" s="15">
        <v>216.67</v>
      </c>
      <c r="E53" s="15">
        <v>300</v>
      </c>
      <c r="F53" s="15">
        <v>1816.69</v>
      </c>
      <c r="G53" s="15">
        <v>0</v>
      </c>
      <c r="H53" s="15">
        <v>0</v>
      </c>
      <c r="I53" s="15">
        <v>0</v>
      </c>
      <c r="J53" s="15">
        <v>154.88</v>
      </c>
      <c r="K53" s="15">
        <v>40.33</v>
      </c>
      <c r="L53" s="15">
        <v>0</v>
      </c>
      <c r="M53" s="15">
        <v>0</v>
      </c>
      <c r="N53" s="15">
        <v>0</v>
      </c>
      <c r="O53" s="15">
        <v>0</v>
      </c>
      <c r="P53" s="15">
        <v>0.08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195.29</v>
      </c>
      <c r="X53" s="15">
        <v>1621.4</v>
      </c>
    </row>
    <row r="54" spans="1:24">
      <c r="A54" s="2" t="s">
        <v>117</v>
      </c>
      <c r="B54" s="1" t="s">
        <v>118</v>
      </c>
      <c r="C54" s="15">
        <v>880.02</v>
      </c>
      <c r="D54" s="15">
        <v>146.66999999999999</v>
      </c>
      <c r="E54" s="15">
        <v>0</v>
      </c>
      <c r="F54" s="15">
        <v>1026.69</v>
      </c>
      <c r="G54" s="15">
        <v>0</v>
      </c>
      <c r="H54" s="15">
        <v>0</v>
      </c>
      <c r="I54" s="16">
        <v>-18.41</v>
      </c>
      <c r="J54" s="15">
        <v>0</v>
      </c>
      <c r="K54" s="15">
        <v>75.88</v>
      </c>
      <c r="L54" s="15">
        <v>0</v>
      </c>
      <c r="M54" s="15">
        <v>0</v>
      </c>
      <c r="N54" s="15">
        <v>0</v>
      </c>
      <c r="O54" s="15">
        <v>0</v>
      </c>
      <c r="P54" s="16">
        <v>-0.03</v>
      </c>
      <c r="Q54" s="15">
        <v>33.049999999999997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90.49</v>
      </c>
      <c r="X54" s="15">
        <v>936.2</v>
      </c>
    </row>
    <row r="55" spans="1:24">
      <c r="A55" s="2" t="s">
        <v>119</v>
      </c>
      <c r="B55" s="1" t="s">
        <v>120</v>
      </c>
      <c r="C55" s="15">
        <v>999.66</v>
      </c>
      <c r="D55" s="15">
        <v>166.61</v>
      </c>
      <c r="E55" s="15">
        <v>1723.45</v>
      </c>
      <c r="F55" s="15">
        <v>2889.72</v>
      </c>
      <c r="G55" s="15">
        <v>0</v>
      </c>
      <c r="H55" s="15">
        <v>0</v>
      </c>
      <c r="I55" s="15">
        <v>0</v>
      </c>
      <c r="J55" s="15">
        <v>361.85</v>
      </c>
      <c r="K55" s="15">
        <v>86.8</v>
      </c>
      <c r="L55" s="15">
        <v>0</v>
      </c>
      <c r="M55" s="15">
        <v>0</v>
      </c>
      <c r="N55" s="15">
        <v>0</v>
      </c>
      <c r="O55" s="15">
        <v>0</v>
      </c>
      <c r="P55" s="15">
        <v>7.0000000000000007E-2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448.72</v>
      </c>
      <c r="X55" s="15">
        <v>2441</v>
      </c>
    </row>
    <row r="56" spans="1:24">
      <c r="A56" s="2" t="s">
        <v>121</v>
      </c>
      <c r="B56" s="1" t="s">
        <v>122</v>
      </c>
      <c r="C56" s="15">
        <v>732.85</v>
      </c>
      <c r="D56" s="15">
        <v>122.14</v>
      </c>
      <c r="E56" s="15">
        <v>0</v>
      </c>
      <c r="F56" s="15">
        <v>854.99</v>
      </c>
      <c r="G56" s="15">
        <v>0</v>
      </c>
      <c r="H56" s="15">
        <v>0</v>
      </c>
      <c r="I56" s="16">
        <v>-38.47</v>
      </c>
      <c r="J56" s="15">
        <v>0</v>
      </c>
      <c r="K56" s="15">
        <v>139.85</v>
      </c>
      <c r="L56" s="15">
        <v>0</v>
      </c>
      <c r="M56" s="15">
        <v>0</v>
      </c>
      <c r="N56" s="15">
        <v>0</v>
      </c>
      <c r="O56" s="15">
        <v>0</v>
      </c>
      <c r="P56" s="15">
        <v>0.01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101.39</v>
      </c>
      <c r="X56" s="15">
        <v>753.6</v>
      </c>
    </row>
    <row r="57" spans="1:24">
      <c r="A57" s="2" t="s">
        <v>123</v>
      </c>
      <c r="B57" s="1" t="s">
        <v>124</v>
      </c>
      <c r="C57" s="15">
        <v>880.02</v>
      </c>
      <c r="D57" s="15">
        <v>146.66999999999999</v>
      </c>
      <c r="E57" s="15">
        <v>6003.55</v>
      </c>
      <c r="F57" s="15">
        <v>7030.24</v>
      </c>
      <c r="G57" s="15">
        <v>0</v>
      </c>
      <c r="H57" s="15">
        <v>0</v>
      </c>
      <c r="I57" s="15">
        <v>0</v>
      </c>
      <c r="J57" s="15">
        <v>1294.82</v>
      </c>
      <c r="K57" s="15">
        <v>133.34</v>
      </c>
      <c r="L57" s="15">
        <v>0</v>
      </c>
      <c r="M57" s="15">
        <v>0</v>
      </c>
      <c r="N57" s="15">
        <v>0</v>
      </c>
      <c r="O57" s="15">
        <v>0</v>
      </c>
      <c r="P57" s="15">
        <v>0.08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1428.24</v>
      </c>
      <c r="X57" s="15">
        <v>5602</v>
      </c>
    </row>
    <row r="58" spans="1:24">
      <c r="A58" s="2" t="s">
        <v>125</v>
      </c>
      <c r="B58" s="1" t="s">
        <v>126</v>
      </c>
      <c r="C58" s="15">
        <v>733.35</v>
      </c>
      <c r="D58" s="15">
        <v>122.22</v>
      </c>
      <c r="E58" s="15">
        <v>890.2</v>
      </c>
      <c r="F58" s="15">
        <v>1745.77</v>
      </c>
      <c r="G58" s="15">
        <v>0</v>
      </c>
      <c r="H58" s="15">
        <v>0</v>
      </c>
      <c r="I58" s="15">
        <v>0</v>
      </c>
      <c r="J58" s="15">
        <v>143.54</v>
      </c>
      <c r="K58" s="15">
        <v>83.95</v>
      </c>
      <c r="L58" s="15">
        <v>0</v>
      </c>
      <c r="M58" s="15">
        <v>0</v>
      </c>
      <c r="N58" s="15">
        <v>0</v>
      </c>
      <c r="O58" s="15">
        <v>0</v>
      </c>
      <c r="P58" s="15">
        <v>0.03</v>
      </c>
      <c r="Q58" s="15">
        <v>33.049999999999997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260.57</v>
      </c>
      <c r="X58" s="15">
        <v>1485.2</v>
      </c>
    </row>
    <row r="59" spans="1:24">
      <c r="A59" s="2" t="s">
        <v>127</v>
      </c>
      <c r="B59" s="1" t="s">
        <v>128</v>
      </c>
      <c r="C59" s="15">
        <v>733.35</v>
      </c>
      <c r="D59" s="15">
        <v>122.22</v>
      </c>
      <c r="E59" s="15">
        <v>3150.36</v>
      </c>
      <c r="F59" s="15">
        <v>4005.93</v>
      </c>
      <c r="G59" s="15">
        <v>300</v>
      </c>
      <c r="H59" s="15">
        <v>0</v>
      </c>
      <c r="I59" s="15">
        <v>0</v>
      </c>
      <c r="J59" s="15">
        <v>600.28</v>
      </c>
      <c r="K59" s="15">
        <v>22.8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54.05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977.13</v>
      </c>
      <c r="X59" s="15">
        <v>3028.8</v>
      </c>
    </row>
    <row r="60" spans="1:24">
      <c r="A60" s="2" t="s">
        <v>129</v>
      </c>
      <c r="B60" s="1" t="s">
        <v>130</v>
      </c>
      <c r="C60" s="15">
        <v>1299.78</v>
      </c>
      <c r="D60" s="15">
        <v>216.63</v>
      </c>
      <c r="E60" s="15">
        <v>0</v>
      </c>
      <c r="F60" s="15">
        <v>1516.41</v>
      </c>
      <c r="G60" s="15">
        <v>0</v>
      </c>
      <c r="H60" s="15">
        <v>0</v>
      </c>
      <c r="I60" s="15">
        <v>0</v>
      </c>
      <c r="J60" s="15">
        <v>58.05</v>
      </c>
      <c r="K60" s="15">
        <v>44.4</v>
      </c>
      <c r="L60" s="15">
        <v>0</v>
      </c>
      <c r="M60" s="15">
        <v>0</v>
      </c>
      <c r="N60" s="15">
        <v>0</v>
      </c>
      <c r="O60" s="15">
        <v>0</v>
      </c>
      <c r="P60" s="16">
        <v>-0.04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102.41</v>
      </c>
      <c r="X60" s="15">
        <v>1414</v>
      </c>
    </row>
    <row r="61" spans="1:24">
      <c r="A61" s="2" t="s">
        <v>131</v>
      </c>
      <c r="B61" s="1" t="s">
        <v>132</v>
      </c>
      <c r="C61" s="15">
        <v>833.05</v>
      </c>
      <c r="D61" s="15">
        <v>138.84</v>
      </c>
      <c r="E61" s="15">
        <v>1791.17</v>
      </c>
      <c r="F61" s="15">
        <v>2763.06</v>
      </c>
      <c r="G61" s="15">
        <v>0</v>
      </c>
      <c r="H61" s="15">
        <v>0</v>
      </c>
      <c r="I61" s="15">
        <v>0</v>
      </c>
      <c r="J61" s="15">
        <v>334.8</v>
      </c>
      <c r="K61" s="15">
        <v>53.06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300</v>
      </c>
      <c r="T61" s="15">
        <v>0</v>
      </c>
      <c r="U61" s="15">
        <v>0</v>
      </c>
      <c r="V61" s="15">
        <v>0</v>
      </c>
      <c r="W61" s="15">
        <v>687.86</v>
      </c>
      <c r="X61" s="15">
        <v>2075.1999999999998</v>
      </c>
    </row>
    <row r="62" spans="1:24">
      <c r="A62" s="2" t="s">
        <v>133</v>
      </c>
      <c r="B62" s="1" t="s">
        <v>134</v>
      </c>
      <c r="C62" s="15">
        <v>999.66</v>
      </c>
      <c r="D62" s="15">
        <v>166.61</v>
      </c>
      <c r="E62" s="15">
        <v>919.92</v>
      </c>
      <c r="F62" s="15">
        <v>2086.19</v>
      </c>
      <c r="G62" s="15">
        <v>0</v>
      </c>
      <c r="H62" s="15">
        <v>0</v>
      </c>
      <c r="I62" s="15">
        <v>0</v>
      </c>
      <c r="J62" s="15">
        <v>200.03</v>
      </c>
      <c r="K62" s="15">
        <v>74.680000000000007</v>
      </c>
      <c r="L62" s="15">
        <v>0</v>
      </c>
      <c r="M62" s="15">
        <v>0</v>
      </c>
      <c r="N62" s="15">
        <v>0</v>
      </c>
      <c r="O62" s="15">
        <v>0</v>
      </c>
      <c r="P62" s="15">
        <v>0.08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274.79000000000002</v>
      </c>
      <c r="X62" s="15">
        <v>1811.4</v>
      </c>
    </row>
    <row r="63" spans="1:24">
      <c r="A63" s="2" t="s">
        <v>135</v>
      </c>
      <c r="B63" s="1" t="s">
        <v>136</v>
      </c>
      <c r="C63" s="15">
        <v>733.35</v>
      </c>
      <c r="D63" s="15">
        <v>122.22</v>
      </c>
      <c r="E63" s="15">
        <v>3641.71</v>
      </c>
      <c r="F63" s="15">
        <v>4497.28</v>
      </c>
      <c r="G63" s="15">
        <v>0</v>
      </c>
      <c r="H63" s="15">
        <v>0</v>
      </c>
      <c r="I63" s="15">
        <v>0</v>
      </c>
      <c r="J63" s="15">
        <v>705.23</v>
      </c>
      <c r="K63" s="15">
        <v>103.76</v>
      </c>
      <c r="L63" s="15">
        <v>0</v>
      </c>
      <c r="M63" s="15">
        <v>0</v>
      </c>
      <c r="N63" s="15">
        <v>0</v>
      </c>
      <c r="O63" s="15">
        <v>0</v>
      </c>
      <c r="P63" s="15">
        <v>0.04</v>
      </c>
      <c r="Q63" s="15">
        <v>40.049999999999997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849.08</v>
      </c>
      <c r="X63" s="15">
        <v>3648.2</v>
      </c>
    </row>
    <row r="64" spans="1:24">
      <c r="A64" s="2" t="s">
        <v>137</v>
      </c>
      <c r="B64" s="1" t="s">
        <v>138</v>
      </c>
      <c r="C64" s="15">
        <v>1285.74</v>
      </c>
      <c r="D64" s="15">
        <v>214.29</v>
      </c>
      <c r="E64" s="15">
        <v>0</v>
      </c>
      <c r="F64" s="15">
        <v>1500.03</v>
      </c>
      <c r="G64" s="15">
        <v>0</v>
      </c>
      <c r="H64" s="15">
        <v>0</v>
      </c>
      <c r="I64" s="15">
        <v>0</v>
      </c>
      <c r="J64" s="15">
        <v>56.27</v>
      </c>
      <c r="K64" s="15">
        <v>61.91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54.05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172.23</v>
      </c>
      <c r="X64" s="15">
        <v>1327.8</v>
      </c>
    </row>
    <row r="65" spans="1:24">
      <c r="A65" s="2" t="s">
        <v>139</v>
      </c>
      <c r="B65" s="1" t="s">
        <v>140</v>
      </c>
      <c r="C65" s="15">
        <v>1300.02</v>
      </c>
      <c r="D65" s="15">
        <v>216.67</v>
      </c>
      <c r="E65" s="15">
        <v>400</v>
      </c>
      <c r="F65" s="15">
        <v>1916.69</v>
      </c>
      <c r="G65" s="15">
        <v>297.95</v>
      </c>
      <c r="H65" s="15">
        <v>0</v>
      </c>
      <c r="I65" s="15">
        <v>0</v>
      </c>
      <c r="J65" s="15">
        <v>170.88</v>
      </c>
      <c r="K65" s="15">
        <v>42.11</v>
      </c>
      <c r="L65" s="15">
        <v>0</v>
      </c>
      <c r="M65" s="15">
        <v>0</v>
      </c>
      <c r="N65" s="15">
        <v>0</v>
      </c>
      <c r="O65" s="15">
        <v>0</v>
      </c>
      <c r="P65" s="16">
        <v>-0.05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510.89</v>
      </c>
      <c r="X65" s="15">
        <v>1405.8</v>
      </c>
    </row>
    <row r="66" spans="1:24">
      <c r="A66" s="2" t="s">
        <v>141</v>
      </c>
      <c r="B66" s="1" t="s">
        <v>142</v>
      </c>
      <c r="C66" s="15">
        <v>733.35</v>
      </c>
      <c r="D66" s="15">
        <v>122.22</v>
      </c>
      <c r="E66" s="15">
        <v>1499.53</v>
      </c>
      <c r="F66" s="15">
        <v>2355.1</v>
      </c>
      <c r="G66" s="15">
        <v>0</v>
      </c>
      <c r="H66" s="15">
        <v>0</v>
      </c>
      <c r="I66" s="15">
        <v>0</v>
      </c>
      <c r="J66" s="15">
        <v>248.22</v>
      </c>
      <c r="K66" s="15">
        <v>154.33000000000001</v>
      </c>
      <c r="L66" s="15">
        <v>0</v>
      </c>
      <c r="M66" s="15">
        <v>0</v>
      </c>
      <c r="N66" s="15">
        <v>0</v>
      </c>
      <c r="O66" s="15">
        <v>0</v>
      </c>
      <c r="P66" s="16">
        <v>-0.1</v>
      </c>
      <c r="Q66" s="15">
        <v>33.049999999999997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435.5</v>
      </c>
      <c r="X66" s="15">
        <v>1919.6</v>
      </c>
    </row>
    <row r="67" spans="1:24">
      <c r="A67" s="2" t="s">
        <v>143</v>
      </c>
      <c r="B67" s="1" t="s">
        <v>144</v>
      </c>
      <c r="C67" s="15">
        <v>733.35</v>
      </c>
      <c r="D67" s="15">
        <v>122.22</v>
      </c>
      <c r="E67" s="15">
        <v>0</v>
      </c>
      <c r="F67" s="15">
        <v>855.57</v>
      </c>
      <c r="G67" s="15">
        <v>435.75</v>
      </c>
      <c r="H67" s="15">
        <v>0</v>
      </c>
      <c r="I67" s="16">
        <v>-38.43</v>
      </c>
      <c r="J67" s="15">
        <v>0</v>
      </c>
      <c r="K67" s="15">
        <v>148.72</v>
      </c>
      <c r="L67" s="15">
        <v>0</v>
      </c>
      <c r="M67" s="15">
        <v>0</v>
      </c>
      <c r="N67" s="15">
        <v>0</v>
      </c>
      <c r="O67" s="15">
        <v>176.34</v>
      </c>
      <c r="P67" s="16">
        <v>-0.06</v>
      </c>
      <c r="Q67" s="15">
        <v>33.049999999999997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755.37</v>
      </c>
      <c r="X67" s="15">
        <v>100.2</v>
      </c>
    </row>
    <row r="68" spans="1:24">
      <c r="A68" s="2" t="s">
        <v>145</v>
      </c>
      <c r="B68" s="1" t="s">
        <v>146</v>
      </c>
      <c r="C68" s="15">
        <v>4000.02</v>
      </c>
      <c r="D68" s="15">
        <v>666.67</v>
      </c>
      <c r="E68" s="15">
        <v>1436.89</v>
      </c>
      <c r="F68" s="15">
        <v>6103.58</v>
      </c>
      <c r="G68" s="15">
        <v>0</v>
      </c>
      <c r="H68" s="15">
        <v>0</v>
      </c>
      <c r="I68" s="15">
        <v>0</v>
      </c>
      <c r="J68" s="15">
        <v>1076.8699999999999</v>
      </c>
      <c r="K68" s="15">
        <v>289.88</v>
      </c>
      <c r="L68" s="15">
        <v>0</v>
      </c>
      <c r="M68" s="15">
        <v>0</v>
      </c>
      <c r="N68" s="15">
        <v>0</v>
      </c>
      <c r="O68" s="15">
        <v>0</v>
      </c>
      <c r="P68" s="15">
        <v>0.03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1366.78</v>
      </c>
      <c r="X68" s="15">
        <v>4736.8</v>
      </c>
    </row>
    <row r="69" spans="1:24">
      <c r="A69" s="2" t="s">
        <v>147</v>
      </c>
      <c r="B69" s="1" t="s">
        <v>148</v>
      </c>
      <c r="C69" s="15">
        <v>733.35</v>
      </c>
      <c r="D69" s="15">
        <v>122.22</v>
      </c>
      <c r="E69" s="15">
        <v>10318.5</v>
      </c>
      <c r="F69" s="15">
        <v>11174.07</v>
      </c>
      <c r="G69" s="15">
        <v>0</v>
      </c>
      <c r="H69" s="15">
        <v>196</v>
      </c>
      <c r="I69" s="15">
        <v>0</v>
      </c>
      <c r="J69" s="15">
        <v>2505.06</v>
      </c>
      <c r="K69" s="15">
        <v>169.89</v>
      </c>
      <c r="L69" s="15">
        <v>0</v>
      </c>
      <c r="M69" s="15">
        <v>0</v>
      </c>
      <c r="N69" s="15">
        <v>0</v>
      </c>
      <c r="O69" s="15">
        <v>0</v>
      </c>
      <c r="P69" s="15">
        <v>7.0000000000000007E-2</v>
      </c>
      <c r="Q69" s="15">
        <v>33.049999999999997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2904.07</v>
      </c>
      <c r="X69" s="15">
        <v>8270</v>
      </c>
    </row>
    <row r="70" spans="1:24">
      <c r="A70" s="2" t="s">
        <v>149</v>
      </c>
      <c r="B70" s="1" t="s">
        <v>150</v>
      </c>
      <c r="C70" s="15">
        <v>1099.98</v>
      </c>
      <c r="D70" s="15">
        <v>183.33</v>
      </c>
      <c r="E70" s="15">
        <v>0</v>
      </c>
      <c r="F70" s="15">
        <v>1283.31</v>
      </c>
      <c r="G70" s="15">
        <v>0</v>
      </c>
      <c r="H70" s="15">
        <v>0</v>
      </c>
      <c r="I70" s="15">
        <v>0</v>
      </c>
      <c r="J70" s="15">
        <v>23.23</v>
      </c>
      <c r="K70" s="15">
        <v>31.85</v>
      </c>
      <c r="L70" s="15">
        <v>0</v>
      </c>
      <c r="M70" s="15">
        <v>0</v>
      </c>
      <c r="N70" s="15">
        <v>0</v>
      </c>
      <c r="O70" s="15">
        <v>0</v>
      </c>
      <c r="P70" s="15">
        <v>0.03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55.11</v>
      </c>
      <c r="X70" s="15">
        <v>1228.2</v>
      </c>
    </row>
    <row r="71" spans="1:24">
      <c r="A71" s="2" t="s">
        <v>151</v>
      </c>
      <c r="B71" s="1" t="s">
        <v>152</v>
      </c>
      <c r="C71" s="15">
        <v>666.65</v>
      </c>
      <c r="D71" s="15">
        <v>111.11</v>
      </c>
      <c r="E71" s="15">
        <v>2600</v>
      </c>
      <c r="F71" s="15">
        <v>3377.76</v>
      </c>
      <c r="G71" s="15">
        <v>0</v>
      </c>
      <c r="H71" s="15">
        <v>0</v>
      </c>
      <c r="I71" s="15">
        <v>0</v>
      </c>
      <c r="J71" s="15">
        <v>466.1</v>
      </c>
      <c r="K71" s="15">
        <v>51.01</v>
      </c>
      <c r="L71" s="15">
        <v>0</v>
      </c>
      <c r="M71" s="15">
        <v>0</v>
      </c>
      <c r="N71" s="15">
        <v>0</v>
      </c>
      <c r="O71" s="15">
        <v>0</v>
      </c>
      <c r="P71" s="15">
        <v>0.05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517.16</v>
      </c>
      <c r="X71" s="15">
        <v>2860.6</v>
      </c>
    </row>
    <row r="72" spans="1:24">
      <c r="A72" s="2" t="s">
        <v>153</v>
      </c>
      <c r="B72" s="1" t="s">
        <v>154</v>
      </c>
      <c r="C72" s="15">
        <v>999.66</v>
      </c>
      <c r="D72" s="15">
        <v>166.61</v>
      </c>
      <c r="E72" s="15">
        <v>2093.0100000000002</v>
      </c>
      <c r="F72" s="15">
        <v>3259.28</v>
      </c>
      <c r="G72" s="15">
        <v>0</v>
      </c>
      <c r="H72" s="15">
        <v>0</v>
      </c>
      <c r="I72" s="15">
        <v>0</v>
      </c>
      <c r="J72" s="15">
        <v>440.79</v>
      </c>
      <c r="K72" s="15">
        <v>73.88</v>
      </c>
      <c r="L72" s="15">
        <v>0</v>
      </c>
      <c r="M72" s="15">
        <v>0</v>
      </c>
      <c r="N72" s="15">
        <v>0</v>
      </c>
      <c r="O72" s="15">
        <v>0</v>
      </c>
      <c r="P72" s="15">
        <v>0.01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514.67999999999995</v>
      </c>
      <c r="X72" s="15">
        <v>2744.6</v>
      </c>
    </row>
    <row r="73" spans="1:24">
      <c r="A73" s="2" t="s">
        <v>155</v>
      </c>
      <c r="B73" s="1" t="s">
        <v>156</v>
      </c>
      <c r="C73" s="15">
        <v>733.35</v>
      </c>
      <c r="D73" s="15">
        <v>122.22</v>
      </c>
      <c r="E73" s="15">
        <v>1253.67</v>
      </c>
      <c r="F73" s="15">
        <v>2109.2399999999998</v>
      </c>
      <c r="G73" s="15">
        <v>0</v>
      </c>
      <c r="H73" s="15">
        <v>0</v>
      </c>
      <c r="I73" s="15">
        <v>0</v>
      </c>
      <c r="J73" s="15">
        <v>204.16</v>
      </c>
      <c r="K73" s="15">
        <v>103.2</v>
      </c>
      <c r="L73" s="15">
        <v>0</v>
      </c>
      <c r="M73" s="15">
        <v>0</v>
      </c>
      <c r="N73" s="15">
        <v>0</v>
      </c>
      <c r="O73" s="15">
        <v>0</v>
      </c>
      <c r="P73" s="15">
        <v>0.08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307.44</v>
      </c>
      <c r="X73" s="15">
        <v>1801.8</v>
      </c>
    </row>
    <row r="74" spans="1:24" s="8" customFormat="1">
      <c r="A74" s="18" t="s">
        <v>157</v>
      </c>
      <c r="C74" s="8" t="s">
        <v>158</v>
      </c>
      <c r="D74" s="8" t="s">
        <v>158</v>
      </c>
      <c r="E74" s="8" t="s">
        <v>158</v>
      </c>
      <c r="F74" s="8" t="s">
        <v>158</v>
      </c>
      <c r="G74" s="8" t="s">
        <v>158</v>
      </c>
      <c r="H74" s="8" t="s">
        <v>158</v>
      </c>
      <c r="I74" s="8" t="s">
        <v>158</v>
      </c>
      <c r="J74" s="8" t="s">
        <v>158</v>
      </c>
      <c r="K74" s="8" t="s">
        <v>158</v>
      </c>
      <c r="L74" s="8" t="s">
        <v>158</v>
      </c>
      <c r="M74" s="8" t="s">
        <v>158</v>
      </c>
      <c r="N74" s="8" t="s">
        <v>158</v>
      </c>
      <c r="O74" s="8" t="s">
        <v>158</v>
      </c>
      <c r="P74" s="8" t="s">
        <v>158</v>
      </c>
      <c r="Q74" s="8" t="s">
        <v>158</v>
      </c>
      <c r="R74" s="8" t="s">
        <v>158</v>
      </c>
      <c r="S74" s="8" t="s">
        <v>158</v>
      </c>
      <c r="T74" s="8" t="s">
        <v>158</v>
      </c>
      <c r="U74" s="8" t="s">
        <v>158</v>
      </c>
      <c r="V74" s="8" t="s">
        <v>158</v>
      </c>
      <c r="W74" s="8" t="s">
        <v>158</v>
      </c>
      <c r="X74" s="8" t="s">
        <v>158</v>
      </c>
    </row>
    <row r="75" spans="1:24">
      <c r="C75" s="20">
        <v>71529.820000000007</v>
      </c>
      <c r="D75" s="20">
        <v>11921.53</v>
      </c>
      <c r="E75" s="20">
        <v>179809.88</v>
      </c>
      <c r="F75" s="20">
        <v>263261.23</v>
      </c>
      <c r="G75" s="20">
        <v>4124.95</v>
      </c>
      <c r="H75" s="20">
        <v>3644.22</v>
      </c>
      <c r="I75" s="21">
        <v>-265.83</v>
      </c>
      <c r="J75" s="20">
        <v>45805.65</v>
      </c>
      <c r="K75" s="20">
        <v>7119.39</v>
      </c>
      <c r="L75" s="20">
        <v>0</v>
      </c>
      <c r="M75" s="20">
        <v>257.3</v>
      </c>
      <c r="N75" s="20">
        <v>0</v>
      </c>
      <c r="O75" s="20">
        <v>176.34</v>
      </c>
      <c r="P75" s="20">
        <v>0.35</v>
      </c>
      <c r="Q75" s="20">
        <v>1066.57</v>
      </c>
      <c r="R75" s="20">
        <v>711.09</v>
      </c>
      <c r="S75" s="20">
        <v>300</v>
      </c>
      <c r="T75" s="20">
        <v>0</v>
      </c>
      <c r="U75" s="20">
        <v>1300</v>
      </c>
      <c r="V75" s="20">
        <v>400</v>
      </c>
      <c r="W75" s="20">
        <v>64640.03</v>
      </c>
      <c r="X75" s="20">
        <v>198621.2</v>
      </c>
    </row>
    <row r="77" spans="1:24">
      <c r="A77" s="13" t="s">
        <v>159</v>
      </c>
    </row>
    <row r="78" spans="1:24">
      <c r="A78" s="2" t="s">
        <v>160</v>
      </c>
      <c r="B78" s="1" t="s">
        <v>161</v>
      </c>
      <c r="C78" s="15">
        <v>572.46</v>
      </c>
      <c r="D78" s="15">
        <v>95.41</v>
      </c>
      <c r="E78" s="15">
        <v>2633.29</v>
      </c>
      <c r="F78" s="15">
        <v>3301.16</v>
      </c>
      <c r="G78" s="15">
        <v>0</v>
      </c>
      <c r="H78" s="15">
        <v>0</v>
      </c>
      <c r="I78" s="15">
        <v>0</v>
      </c>
      <c r="J78" s="15">
        <v>449.74</v>
      </c>
      <c r="K78" s="15">
        <v>56.2</v>
      </c>
      <c r="L78" s="15">
        <v>33.01</v>
      </c>
      <c r="M78" s="15">
        <v>0</v>
      </c>
      <c r="N78" s="15">
        <v>161.76</v>
      </c>
      <c r="O78" s="15">
        <v>0</v>
      </c>
      <c r="P78" s="16">
        <v>-0.02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134.66999999999999</v>
      </c>
      <c r="W78" s="15">
        <v>835.36</v>
      </c>
      <c r="X78" s="15">
        <v>2465.8000000000002</v>
      </c>
    </row>
    <row r="79" spans="1:24">
      <c r="A79" s="2" t="s">
        <v>162</v>
      </c>
      <c r="B79" s="1" t="s">
        <v>163</v>
      </c>
      <c r="C79" s="15">
        <v>537.54</v>
      </c>
      <c r="D79" s="15">
        <v>89.59</v>
      </c>
      <c r="E79" s="15">
        <v>4882.38</v>
      </c>
      <c r="F79" s="15">
        <v>5509.51</v>
      </c>
      <c r="G79" s="15">
        <v>0</v>
      </c>
      <c r="H79" s="15">
        <v>0</v>
      </c>
      <c r="I79" s="15">
        <v>0</v>
      </c>
      <c r="J79" s="15">
        <v>937.14</v>
      </c>
      <c r="K79" s="15">
        <v>148.31</v>
      </c>
      <c r="L79" s="15">
        <v>55.1</v>
      </c>
      <c r="M79" s="15">
        <v>0</v>
      </c>
      <c r="N79" s="15">
        <v>269.97000000000003</v>
      </c>
      <c r="O79" s="15">
        <v>0</v>
      </c>
      <c r="P79" s="16">
        <v>-0.16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372.75</v>
      </c>
      <c r="W79" s="15">
        <v>1783.11</v>
      </c>
      <c r="X79" s="15">
        <v>3726.4</v>
      </c>
    </row>
    <row r="80" spans="1:24">
      <c r="A80" s="2" t="s">
        <v>164</v>
      </c>
      <c r="B80" s="1" t="s">
        <v>165</v>
      </c>
      <c r="C80" s="15">
        <v>633.41999999999996</v>
      </c>
      <c r="D80" s="15">
        <v>105.57</v>
      </c>
      <c r="E80" s="15">
        <v>1647.34</v>
      </c>
      <c r="F80" s="15">
        <v>2386.33</v>
      </c>
      <c r="G80" s="15">
        <v>0</v>
      </c>
      <c r="H80" s="15">
        <v>0</v>
      </c>
      <c r="I80" s="15">
        <v>0</v>
      </c>
      <c r="J80" s="15">
        <v>254.33</v>
      </c>
      <c r="K80" s="15">
        <v>76.900000000000006</v>
      </c>
      <c r="L80" s="15">
        <v>0</v>
      </c>
      <c r="M80" s="15">
        <v>0</v>
      </c>
      <c r="N80" s="15">
        <v>0</v>
      </c>
      <c r="O80" s="15">
        <v>0</v>
      </c>
      <c r="P80" s="15">
        <v>0.1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331.33</v>
      </c>
      <c r="X80" s="15">
        <v>2055</v>
      </c>
    </row>
    <row r="81" spans="1:24">
      <c r="A81" s="2" t="s">
        <v>166</v>
      </c>
      <c r="B81" s="1" t="s">
        <v>167</v>
      </c>
      <c r="C81" s="15">
        <v>537.54</v>
      </c>
      <c r="D81" s="15">
        <v>89.59</v>
      </c>
      <c r="E81" s="15">
        <v>2153.7800000000002</v>
      </c>
      <c r="F81" s="15">
        <v>2780.91</v>
      </c>
      <c r="G81" s="15">
        <v>0</v>
      </c>
      <c r="H81" s="15">
        <v>0</v>
      </c>
      <c r="I81" s="15">
        <v>0</v>
      </c>
      <c r="J81" s="15">
        <v>338.61</v>
      </c>
      <c r="K81" s="15">
        <v>74.25</v>
      </c>
      <c r="L81" s="15">
        <v>27.81</v>
      </c>
      <c r="M81" s="15">
        <v>0</v>
      </c>
      <c r="N81" s="15">
        <v>136.26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300</v>
      </c>
      <c r="V81" s="15">
        <v>275.38</v>
      </c>
      <c r="W81" s="15">
        <v>1152.31</v>
      </c>
      <c r="X81" s="15">
        <v>1628.6</v>
      </c>
    </row>
    <row r="82" spans="1:24">
      <c r="A82" s="2" t="s">
        <v>168</v>
      </c>
      <c r="B82" s="1" t="s">
        <v>169</v>
      </c>
      <c r="C82" s="15">
        <v>480.24</v>
      </c>
      <c r="D82" s="15">
        <v>80.040000000000006</v>
      </c>
      <c r="E82" s="15">
        <v>963.9</v>
      </c>
      <c r="F82" s="15">
        <v>1524.18</v>
      </c>
      <c r="G82" s="15">
        <v>0</v>
      </c>
      <c r="H82" s="15">
        <v>0</v>
      </c>
      <c r="I82" s="15">
        <v>0</v>
      </c>
      <c r="J82" s="15">
        <v>58.9</v>
      </c>
      <c r="K82" s="15">
        <v>35.26</v>
      </c>
      <c r="L82" s="15">
        <v>0</v>
      </c>
      <c r="M82" s="15">
        <v>0</v>
      </c>
      <c r="N82" s="15">
        <v>0</v>
      </c>
      <c r="O82" s="15">
        <v>0</v>
      </c>
      <c r="P82" s="15">
        <v>0.02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94.18</v>
      </c>
      <c r="X82" s="15">
        <v>1430</v>
      </c>
    </row>
    <row r="83" spans="1:24">
      <c r="A83" s="2" t="s">
        <v>170</v>
      </c>
      <c r="B83" s="1" t="s">
        <v>171</v>
      </c>
      <c r="C83" s="15">
        <v>480.24</v>
      </c>
      <c r="D83" s="15">
        <v>80.040000000000006</v>
      </c>
      <c r="E83" s="15">
        <v>364.55</v>
      </c>
      <c r="F83" s="15">
        <v>924.83</v>
      </c>
      <c r="G83" s="15">
        <v>0</v>
      </c>
      <c r="H83" s="15">
        <v>0</v>
      </c>
      <c r="I83" s="16">
        <v>-34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0.03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-33.97</v>
      </c>
      <c r="X83" s="15">
        <v>958.8</v>
      </c>
    </row>
    <row r="84" spans="1:24">
      <c r="A84" s="2" t="s">
        <v>172</v>
      </c>
      <c r="B84" s="1" t="s">
        <v>173</v>
      </c>
      <c r="C84" s="15">
        <v>480.24</v>
      </c>
      <c r="D84" s="15">
        <v>80.040000000000006</v>
      </c>
      <c r="E84" s="15">
        <v>2173.94</v>
      </c>
      <c r="F84" s="15">
        <v>2734.22</v>
      </c>
      <c r="G84" s="15">
        <v>0</v>
      </c>
      <c r="H84" s="15">
        <v>0</v>
      </c>
      <c r="I84" s="15">
        <v>0</v>
      </c>
      <c r="J84" s="15">
        <v>328.64</v>
      </c>
      <c r="K84" s="15">
        <v>120.69</v>
      </c>
      <c r="L84" s="15">
        <v>27.34</v>
      </c>
      <c r="M84" s="15">
        <v>0</v>
      </c>
      <c r="N84" s="15">
        <v>133.97999999999999</v>
      </c>
      <c r="O84" s="15">
        <v>0</v>
      </c>
      <c r="P84" s="16">
        <v>-0.03</v>
      </c>
      <c r="Q84" s="15">
        <v>0</v>
      </c>
      <c r="R84" s="15">
        <v>0</v>
      </c>
      <c r="S84" s="15">
        <v>0</v>
      </c>
      <c r="T84" s="15">
        <v>0</v>
      </c>
      <c r="U84" s="15">
        <v>700</v>
      </c>
      <c r="V84" s="15">
        <v>0</v>
      </c>
      <c r="W84" s="15">
        <v>1310.6199999999999</v>
      </c>
      <c r="X84" s="15">
        <v>1423.6</v>
      </c>
    </row>
    <row r="85" spans="1:24">
      <c r="A85" s="2" t="s">
        <v>174</v>
      </c>
      <c r="B85" s="1" t="s">
        <v>175</v>
      </c>
      <c r="C85" s="15">
        <v>480.24</v>
      </c>
      <c r="D85" s="15">
        <v>80.040000000000006</v>
      </c>
      <c r="E85" s="15">
        <v>34.409999999999997</v>
      </c>
      <c r="F85" s="15">
        <v>594.69000000000005</v>
      </c>
      <c r="G85" s="15">
        <v>0</v>
      </c>
      <c r="H85" s="15">
        <v>0</v>
      </c>
      <c r="I85" s="16">
        <v>-60.74</v>
      </c>
      <c r="J85" s="15">
        <v>0</v>
      </c>
      <c r="K85" s="15">
        <v>26.87</v>
      </c>
      <c r="L85" s="15">
        <v>5.95</v>
      </c>
      <c r="M85" s="15">
        <v>0</v>
      </c>
      <c r="N85" s="15">
        <v>29.14</v>
      </c>
      <c r="O85" s="15">
        <v>0</v>
      </c>
      <c r="P85" s="16">
        <v>-0.13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1.0900000000000001</v>
      </c>
      <c r="X85" s="15">
        <v>593.6</v>
      </c>
    </row>
    <row r="86" spans="1:24">
      <c r="A86" s="2" t="s">
        <v>176</v>
      </c>
      <c r="B86" s="1" t="s">
        <v>177</v>
      </c>
      <c r="C86" s="15">
        <v>633.6</v>
      </c>
      <c r="D86" s="15">
        <v>105.6</v>
      </c>
      <c r="E86" s="15">
        <v>2132.75</v>
      </c>
      <c r="F86" s="15">
        <v>2871.95</v>
      </c>
      <c r="G86" s="15">
        <v>0</v>
      </c>
      <c r="H86" s="15">
        <v>0</v>
      </c>
      <c r="I86" s="15">
        <v>0</v>
      </c>
      <c r="J86" s="15">
        <v>358.06</v>
      </c>
      <c r="K86" s="15">
        <v>57.86</v>
      </c>
      <c r="L86" s="15">
        <v>0</v>
      </c>
      <c r="M86" s="15">
        <v>0</v>
      </c>
      <c r="N86" s="15">
        <v>0</v>
      </c>
      <c r="O86" s="15">
        <v>0</v>
      </c>
      <c r="P86" s="15">
        <v>0.03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415.95</v>
      </c>
      <c r="X86" s="15">
        <v>2456</v>
      </c>
    </row>
    <row r="87" spans="1:24">
      <c r="A87" s="2" t="s">
        <v>178</v>
      </c>
      <c r="B87" s="1" t="s">
        <v>179</v>
      </c>
      <c r="C87" s="15">
        <v>480.24</v>
      </c>
      <c r="D87" s="15">
        <v>80.040000000000006</v>
      </c>
      <c r="E87" s="15">
        <v>59.69</v>
      </c>
      <c r="F87" s="15">
        <v>619.97</v>
      </c>
      <c r="G87" s="15">
        <v>0</v>
      </c>
      <c r="H87" s="15">
        <v>0</v>
      </c>
      <c r="I87" s="16">
        <v>-59.07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6">
        <v>-0.16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-59.23</v>
      </c>
      <c r="X87" s="15">
        <v>679.2</v>
      </c>
    </row>
    <row r="88" spans="1:24">
      <c r="A88" s="2" t="s">
        <v>180</v>
      </c>
      <c r="B88" s="1" t="s">
        <v>181</v>
      </c>
      <c r="C88" s="15">
        <v>633.41999999999996</v>
      </c>
      <c r="D88" s="15">
        <v>105.57</v>
      </c>
      <c r="E88" s="15">
        <v>2752.78</v>
      </c>
      <c r="F88" s="15">
        <v>3491.77</v>
      </c>
      <c r="G88" s="15">
        <v>0</v>
      </c>
      <c r="H88" s="15">
        <v>0</v>
      </c>
      <c r="I88" s="15">
        <v>0</v>
      </c>
      <c r="J88" s="15">
        <v>490.45</v>
      </c>
      <c r="K88" s="15">
        <v>93.69</v>
      </c>
      <c r="L88" s="15">
        <v>0</v>
      </c>
      <c r="M88" s="15">
        <v>0</v>
      </c>
      <c r="N88" s="15">
        <v>0</v>
      </c>
      <c r="O88" s="15">
        <v>0</v>
      </c>
      <c r="P88" s="16">
        <v>-0.17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583.97</v>
      </c>
      <c r="X88" s="15">
        <v>2907.8</v>
      </c>
    </row>
    <row r="89" spans="1:24">
      <c r="A89" s="2" t="s">
        <v>182</v>
      </c>
      <c r="B89" s="1" t="s">
        <v>183</v>
      </c>
      <c r="C89" s="15">
        <v>537.54</v>
      </c>
      <c r="D89" s="15">
        <v>89.59</v>
      </c>
      <c r="E89" s="15">
        <v>610.51</v>
      </c>
      <c r="F89" s="15">
        <v>1237.6400000000001</v>
      </c>
      <c r="G89" s="15">
        <v>0</v>
      </c>
      <c r="H89" s="15">
        <v>0</v>
      </c>
      <c r="I89" s="15">
        <v>0</v>
      </c>
      <c r="J89" s="15">
        <v>18.260000000000002</v>
      </c>
      <c r="K89" s="15">
        <v>68.69</v>
      </c>
      <c r="L89" s="15">
        <v>12.38</v>
      </c>
      <c r="M89" s="15">
        <v>0</v>
      </c>
      <c r="N89" s="15">
        <v>60.64</v>
      </c>
      <c r="O89" s="15">
        <v>0</v>
      </c>
      <c r="P89" s="15">
        <v>0.06</v>
      </c>
      <c r="Q89" s="15">
        <v>0</v>
      </c>
      <c r="R89" s="15">
        <v>0</v>
      </c>
      <c r="S89" s="15">
        <v>0</v>
      </c>
      <c r="T89" s="15">
        <v>0</v>
      </c>
      <c r="U89" s="15">
        <v>500</v>
      </c>
      <c r="V89" s="15">
        <v>199.21</v>
      </c>
      <c r="W89" s="15">
        <v>859.24</v>
      </c>
      <c r="X89" s="15">
        <v>378.4</v>
      </c>
    </row>
    <row r="90" spans="1:24">
      <c r="A90" s="2" t="s">
        <v>184</v>
      </c>
      <c r="B90" s="1" t="s">
        <v>185</v>
      </c>
      <c r="C90" s="15">
        <v>537.54</v>
      </c>
      <c r="D90" s="15">
        <v>89.59</v>
      </c>
      <c r="E90" s="15">
        <v>5369.67</v>
      </c>
      <c r="F90" s="15">
        <v>5996.8</v>
      </c>
      <c r="G90" s="15">
        <v>0</v>
      </c>
      <c r="H90" s="15">
        <v>0</v>
      </c>
      <c r="I90" s="15">
        <v>0</v>
      </c>
      <c r="J90" s="15">
        <v>1051.75</v>
      </c>
      <c r="K90" s="15">
        <v>149.06</v>
      </c>
      <c r="L90" s="15">
        <v>59.97</v>
      </c>
      <c r="M90" s="15">
        <v>0</v>
      </c>
      <c r="N90" s="15">
        <v>293.83999999999997</v>
      </c>
      <c r="O90" s="15">
        <v>0</v>
      </c>
      <c r="P90" s="16">
        <v>-0.02</v>
      </c>
      <c r="Q90" s="15">
        <v>0</v>
      </c>
      <c r="R90" s="15">
        <v>0</v>
      </c>
      <c r="S90" s="15">
        <v>0</v>
      </c>
      <c r="T90" s="15">
        <v>0</v>
      </c>
      <c r="U90" s="15">
        <v>700</v>
      </c>
      <c r="V90" s="15">
        <v>0</v>
      </c>
      <c r="W90" s="15">
        <v>2254.6</v>
      </c>
      <c r="X90" s="15">
        <v>3742.2</v>
      </c>
    </row>
    <row r="91" spans="1:24">
      <c r="A91" s="2" t="s">
        <v>186</v>
      </c>
      <c r="B91" s="1" t="s">
        <v>187</v>
      </c>
      <c r="C91" s="15">
        <v>1030.3800000000001</v>
      </c>
      <c r="D91" s="15">
        <v>171.73</v>
      </c>
      <c r="E91" s="15">
        <v>0</v>
      </c>
      <c r="F91" s="15">
        <v>1202.1099999999999</v>
      </c>
      <c r="G91" s="15">
        <v>0</v>
      </c>
      <c r="H91" s="15">
        <v>0</v>
      </c>
      <c r="I91" s="15">
        <v>0</v>
      </c>
      <c r="J91" s="15">
        <v>7.43</v>
      </c>
      <c r="K91" s="15">
        <v>29.84</v>
      </c>
      <c r="L91" s="15">
        <v>0</v>
      </c>
      <c r="M91" s="15">
        <v>0</v>
      </c>
      <c r="N91" s="15">
        <v>0</v>
      </c>
      <c r="O91" s="15">
        <v>0</v>
      </c>
      <c r="P91" s="15">
        <v>0.04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37.31</v>
      </c>
      <c r="X91" s="15">
        <v>1164.8</v>
      </c>
    </row>
    <row r="92" spans="1:24">
      <c r="A92" s="2" t="s">
        <v>188</v>
      </c>
      <c r="B92" s="1" t="s">
        <v>189</v>
      </c>
      <c r="C92" s="15">
        <v>480.24</v>
      </c>
      <c r="D92" s="15">
        <v>80.040000000000006</v>
      </c>
      <c r="E92" s="15">
        <v>414.05</v>
      </c>
      <c r="F92" s="15">
        <v>974.33</v>
      </c>
      <c r="G92" s="15">
        <v>0</v>
      </c>
      <c r="H92" s="15">
        <v>0</v>
      </c>
      <c r="I92" s="16">
        <v>-30.61</v>
      </c>
      <c r="J92" s="15">
        <v>0</v>
      </c>
      <c r="K92" s="15">
        <v>23.69</v>
      </c>
      <c r="L92" s="15">
        <v>0</v>
      </c>
      <c r="M92" s="15">
        <v>0</v>
      </c>
      <c r="N92" s="15">
        <v>0</v>
      </c>
      <c r="O92" s="15">
        <v>0</v>
      </c>
      <c r="P92" s="15">
        <v>0.05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-6.87</v>
      </c>
      <c r="X92" s="15">
        <v>981.2</v>
      </c>
    </row>
    <row r="93" spans="1:24">
      <c r="A93" s="2" t="s">
        <v>190</v>
      </c>
      <c r="B93" s="1" t="s">
        <v>191</v>
      </c>
      <c r="C93" s="15">
        <v>633.6</v>
      </c>
      <c r="D93" s="15">
        <v>105.6</v>
      </c>
      <c r="E93" s="15">
        <v>2389.92</v>
      </c>
      <c r="F93" s="15">
        <v>3129.12</v>
      </c>
      <c r="G93" s="15">
        <v>0</v>
      </c>
      <c r="H93" s="15">
        <v>0</v>
      </c>
      <c r="I93" s="15">
        <v>0</v>
      </c>
      <c r="J93" s="15">
        <v>412.99</v>
      </c>
      <c r="K93" s="15">
        <v>103.78</v>
      </c>
      <c r="L93" s="15">
        <v>0</v>
      </c>
      <c r="M93" s="15">
        <v>0</v>
      </c>
      <c r="N93" s="15">
        <v>0</v>
      </c>
      <c r="O93" s="15">
        <v>0</v>
      </c>
      <c r="P93" s="16">
        <v>-0.05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516.72</v>
      </c>
      <c r="X93" s="15">
        <v>2612.4</v>
      </c>
    </row>
    <row r="94" spans="1:24">
      <c r="A94" s="2" t="s">
        <v>192</v>
      </c>
      <c r="B94" s="1" t="s">
        <v>193</v>
      </c>
      <c r="C94" s="15">
        <v>1028.58</v>
      </c>
      <c r="D94" s="15">
        <v>171.43</v>
      </c>
      <c r="E94" s="15">
        <v>0</v>
      </c>
      <c r="F94" s="15">
        <v>1200.01</v>
      </c>
      <c r="G94" s="15">
        <v>0</v>
      </c>
      <c r="H94" s="15">
        <v>0</v>
      </c>
      <c r="I94" s="15">
        <v>0</v>
      </c>
      <c r="J94" s="15">
        <v>7.2</v>
      </c>
      <c r="K94" s="15">
        <v>29.79</v>
      </c>
      <c r="L94" s="15">
        <v>0</v>
      </c>
      <c r="M94" s="15">
        <v>0</v>
      </c>
      <c r="N94" s="15">
        <v>0</v>
      </c>
      <c r="O94" s="15">
        <v>0</v>
      </c>
      <c r="P94" s="15">
        <v>0.02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37.01</v>
      </c>
      <c r="X94" s="15">
        <v>1163</v>
      </c>
    </row>
    <row r="95" spans="1:24">
      <c r="A95" s="2" t="s">
        <v>194</v>
      </c>
      <c r="B95" s="1" t="s">
        <v>195</v>
      </c>
      <c r="C95" s="15">
        <v>480.24</v>
      </c>
      <c r="D95" s="15">
        <v>80.040000000000006</v>
      </c>
      <c r="E95" s="15">
        <v>1102.9000000000001</v>
      </c>
      <c r="F95" s="15">
        <v>1663.18</v>
      </c>
      <c r="G95" s="15">
        <v>0</v>
      </c>
      <c r="H95" s="15">
        <v>0</v>
      </c>
      <c r="I95" s="15">
        <v>0</v>
      </c>
      <c r="J95" s="15">
        <v>82.29</v>
      </c>
      <c r="K95" s="15">
        <v>40.630000000000003</v>
      </c>
      <c r="L95" s="15">
        <v>16.63</v>
      </c>
      <c r="M95" s="15">
        <v>0</v>
      </c>
      <c r="N95" s="15">
        <v>81.5</v>
      </c>
      <c r="O95" s="15">
        <v>0</v>
      </c>
      <c r="P95" s="16">
        <v>-7.0000000000000007E-2</v>
      </c>
      <c r="Q95" s="15">
        <v>0</v>
      </c>
      <c r="R95" s="15">
        <v>0</v>
      </c>
      <c r="S95" s="15">
        <v>0</v>
      </c>
      <c r="T95" s="15">
        <v>0</v>
      </c>
      <c r="U95" s="15">
        <v>300</v>
      </c>
      <c r="V95" s="15">
        <v>0</v>
      </c>
      <c r="W95" s="15">
        <v>520.98</v>
      </c>
      <c r="X95" s="15">
        <v>1142.2</v>
      </c>
    </row>
    <row r="96" spans="1:24">
      <c r="A96" s="2" t="s">
        <v>196</v>
      </c>
      <c r="B96" s="1" t="s">
        <v>197</v>
      </c>
      <c r="C96" s="15">
        <v>537.54</v>
      </c>
      <c r="D96" s="15">
        <v>89.59</v>
      </c>
      <c r="E96" s="15">
        <v>2913.04</v>
      </c>
      <c r="F96" s="15">
        <v>3540.17</v>
      </c>
      <c r="G96" s="15">
        <v>0</v>
      </c>
      <c r="H96" s="15">
        <v>0</v>
      </c>
      <c r="I96" s="15">
        <v>0</v>
      </c>
      <c r="J96" s="15">
        <v>500.79</v>
      </c>
      <c r="K96" s="15">
        <v>103.2</v>
      </c>
      <c r="L96" s="15">
        <v>35.4</v>
      </c>
      <c r="M96" s="15">
        <v>0</v>
      </c>
      <c r="N96" s="15">
        <v>173.47</v>
      </c>
      <c r="O96" s="15">
        <v>0</v>
      </c>
      <c r="P96" s="15">
        <v>0.08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246.63</v>
      </c>
      <c r="W96" s="15">
        <v>1059.57</v>
      </c>
      <c r="X96" s="15">
        <v>2480.6</v>
      </c>
    </row>
    <row r="97" spans="1:24">
      <c r="A97" s="2" t="s">
        <v>198</v>
      </c>
      <c r="B97" s="1" t="s">
        <v>199</v>
      </c>
      <c r="C97" s="15">
        <v>537.54</v>
      </c>
      <c r="D97" s="15">
        <v>89.59</v>
      </c>
      <c r="E97" s="15">
        <v>2138.64</v>
      </c>
      <c r="F97" s="15">
        <v>2765.77</v>
      </c>
      <c r="G97" s="15">
        <v>0</v>
      </c>
      <c r="H97" s="15">
        <v>0</v>
      </c>
      <c r="I97" s="15">
        <v>0</v>
      </c>
      <c r="J97" s="15">
        <v>335.38</v>
      </c>
      <c r="K97" s="15">
        <v>77.97</v>
      </c>
      <c r="L97" s="15">
        <v>27.66</v>
      </c>
      <c r="M97" s="15">
        <v>0</v>
      </c>
      <c r="N97" s="15">
        <v>135.52000000000001</v>
      </c>
      <c r="O97" s="15">
        <v>0</v>
      </c>
      <c r="P97" s="16">
        <v>-0.09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307.93</v>
      </c>
      <c r="W97" s="15">
        <v>884.37</v>
      </c>
      <c r="X97" s="15">
        <v>1881.4</v>
      </c>
    </row>
    <row r="98" spans="1:24">
      <c r="A98" s="2" t="s">
        <v>200</v>
      </c>
      <c r="B98" s="1" t="s">
        <v>201</v>
      </c>
      <c r="C98" s="15">
        <v>633.6</v>
      </c>
      <c r="D98" s="15">
        <v>105.6</v>
      </c>
      <c r="E98" s="15">
        <v>3542.47</v>
      </c>
      <c r="F98" s="15">
        <v>4281.67</v>
      </c>
      <c r="G98" s="15">
        <v>0</v>
      </c>
      <c r="H98" s="15">
        <v>0</v>
      </c>
      <c r="I98" s="15">
        <v>0</v>
      </c>
      <c r="J98" s="15">
        <v>659.18</v>
      </c>
      <c r="K98" s="15">
        <v>118.7</v>
      </c>
      <c r="L98" s="15">
        <v>0</v>
      </c>
      <c r="M98" s="15">
        <v>0</v>
      </c>
      <c r="N98" s="15">
        <v>0</v>
      </c>
      <c r="O98" s="15">
        <v>0</v>
      </c>
      <c r="P98" s="16">
        <v>-0.01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777.87</v>
      </c>
      <c r="X98" s="15">
        <v>3503.8</v>
      </c>
    </row>
    <row r="99" spans="1:24">
      <c r="A99" s="2" t="s">
        <v>202</v>
      </c>
      <c r="B99" s="1" t="s">
        <v>203</v>
      </c>
      <c r="C99" s="15">
        <v>480.24</v>
      </c>
      <c r="D99" s="15">
        <v>80.040000000000006</v>
      </c>
      <c r="E99" s="15">
        <v>565.35</v>
      </c>
      <c r="F99" s="15">
        <v>1125.6300000000001</v>
      </c>
      <c r="G99" s="15">
        <v>0</v>
      </c>
      <c r="H99" s="15">
        <v>0</v>
      </c>
      <c r="I99" s="16">
        <v>-0.89</v>
      </c>
      <c r="J99" s="15">
        <v>0</v>
      </c>
      <c r="K99" s="15">
        <v>52.04</v>
      </c>
      <c r="L99" s="15">
        <v>11.26</v>
      </c>
      <c r="M99" s="15">
        <v>0</v>
      </c>
      <c r="N99" s="15">
        <v>55.16</v>
      </c>
      <c r="O99" s="15">
        <v>0</v>
      </c>
      <c r="P99" s="15">
        <v>0.06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117.63</v>
      </c>
      <c r="X99" s="15">
        <v>1008</v>
      </c>
    </row>
    <row r="100" spans="1:24">
      <c r="A100" s="2" t="s">
        <v>204</v>
      </c>
      <c r="B100" s="1" t="s">
        <v>205</v>
      </c>
      <c r="C100" s="15">
        <v>1392.9</v>
      </c>
      <c r="D100" s="15">
        <v>232.15</v>
      </c>
      <c r="E100" s="15">
        <v>400</v>
      </c>
      <c r="F100" s="15">
        <v>2025.05</v>
      </c>
      <c r="G100" s="15">
        <v>0</v>
      </c>
      <c r="H100" s="15">
        <v>0</v>
      </c>
      <c r="I100" s="15">
        <v>0</v>
      </c>
      <c r="J100" s="15">
        <v>189.07</v>
      </c>
      <c r="K100" s="15">
        <v>44.47</v>
      </c>
      <c r="L100" s="15">
        <v>0</v>
      </c>
      <c r="M100" s="15">
        <v>0</v>
      </c>
      <c r="N100" s="15">
        <v>0</v>
      </c>
      <c r="O100" s="15">
        <v>0</v>
      </c>
      <c r="P100" s="16">
        <v>-0.09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233.45</v>
      </c>
      <c r="X100" s="15">
        <v>1791.6</v>
      </c>
    </row>
    <row r="101" spans="1:24">
      <c r="A101" s="2" t="s">
        <v>206</v>
      </c>
      <c r="B101" s="1" t="s">
        <v>207</v>
      </c>
      <c r="C101" s="15">
        <v>1028.58</v>
      </c>
      <c r="D101" s="15">
        <v>171.43</v>
      </c>
      <c r="E101" s="15">
        <v>0</v>
      </c>
      <c r="F101" s="15">
        <v>1200.01</v>
      </c>
      <c r="G101" s="15">
        <v>0</v>
      </c>
      <c r="H101" s="15">
        <v>263.26</v>
      </c>
      <c r="I101" s="15">
        <v>0</v>
      </c>
      <c r="J101" s="15">
        <v>7.2</v>
      </c>
      <c r="K101" s="15">
        <v>30.25</v>
      </c>
      <c r="L101" s="15">
        <v>0</v>
      </c>
      <c r="M101" s="15">
        <v>0</v>
      </c>
      <c r="N101" s="15">
        <v>0</v>
      </c>
      <c r="O101" s="15">
        <v>0</v>
      </c>
      <c r="P101" s="15">
        <v>0.1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300.81</v>
      </c>
      <c r="X101" s="15">
        <v>899.2</v>
      </c>
    </row>
    <row r="102" spans="1:24">
      <c r="A102" s="2" t="s">
        <v>208</v>
      </c>
      <c r="B102" s="1" t="s">
        <v>209</v>
      </c>
      <c r="C102" s="15">
        <v>528</v>
      </c>
      <c r="D102" s="15">
        <v>88</v>
      </c>
      <c r="E102" s="15">
        <v>822.21</v>
      </c>
      <c r="F102" s="15">
        <v>1438.21</v>
      </c>
      <c r="G102" s="15">
        <v>0</v>
      </c>
      <c r="H102" s="15">
        <v>0</v>
      </c>
      <c r="I102" s="15">
        <v>0</v>
      </c>
      <c r="J102" s="15">
        <v>49.54</v>
      </c>
      <c r="K102" s="15">
        <v>71.819999999999993</v>
      </c>
      <c r="L102" s="15">
        <v>0</v>
      </c>
      <c r="M102" s="15">
        <v>0</v>
      </c>
      <c r="N102" s="15">
        <v>0</v>
      </c>
      <c r="O102" s="15">
        <v>0</v>
      </c>
      <c r="P102" s="15">
        <v>0.05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121.41</v>
      </c>
      <c r="X102" s="15">
        <v>1316.8</v>
      </c>
    </row>
    <row r="103" spans="1:24">
      <c r="A103" s="2" t="s">
        <v>210</v>
      </c>
      <c r="B103" s="1" t="s">
        <v>211</v>
      </c>
      <c r="C103" s="15">
        <v>537.54</v>
      </c>
      <c r="D103" s="15">
        <v>89.59</v>
      </c>
      <c r="E103" s="15">
        <v>477.89</v>
      </c>
      <c r="F103" s="15">
        <v>1105.02</v>
      </c>
      <c r="G103" s="15">
        <v>0</v>
      </c>
      <c r="H103" s="15">
        <v>0</v>
      </c>
      <c r="I103" s="16">
        <v>-3.13</v>
      </c>
      <c r="J103" s="15">
        <v>0</v>
      </c>
      <c r="K103" s="15">
        <v>77.89</v>
      </c>
      <c r="L103" s="15">
        <v>11.05</v>
      </c>
      <c r="M103" s="15">
        <v>0</v>
      </c>
      <c r="N103" s="15">
        <v>54.15</v>
      </c>
      <c r="O103" s="15">
        <v>0</v>
      </c>
      <c r="P103" s="16">
        <v>-0.05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236.31</v>
      </c>
      <c r="W103" s="15">
        <v>376.22</v>
      </c>
      <c r="X103" s="15">
        <v>728.8</v>
      </c>
    </row>
    <row r="104" spans="1:24">
      <c r="A104" s="2" t="s">
        <v>212</v>
      </c>
      <c r="B104" s="1" t="s">
        <v>213</v>
      </c>
      <c r="C104" s="15">
        <v>480.24</v>
      </c>
      <c r="D104" s="15">
        <v>80.040000000000006</v>
      </c>
      <c r="E104" s="15">
        <v>2730.83</v>
      </c>
      <c r="F104" s="15">
        <v>3291.11</v>
      </c>
      <c r="G104" s="15">
        <v>0</v>
      </c>
      <c r="H104" s="15">
        <v>0</v>
      </c>
      <c r="I104" s="15">
        <v>0</v>
      </c>
      <c r="J104" s="15">
        <v>447.59</v>
      </c>
      <c r="K104" s="15">
        <v>119.26</v>
      </c>
      <c r="L104" s="15">
        <v>32.909999999999997</v>
      </c>
      <c r="M104" s="15">
        <v>0</v>
      </c>
      <c r="N104" s="15">
        <v>161.26</v>
      </c>
      <c r="O104" s="15">
        <v>0</v>
      </c>
      <c r="P104" s="15">
        <v>0.09</v>
      </c>
      <c r="Q104" s="15">
        <v>0</v>
      </c>
      <c r="R104" s="15">
        <v>0</v>
      </c>
      <c r="S104" s="15">
        <v>0</v>
      </c>
      <c r="T104" s="15">
        <v>0</v>
      </c>
      <c r="U104" s="15">
        <v>250</v>
      </c>
      <c r="V104" s="15">
        <v>0</v>
      </c>
      <c r="W104" s="15">
        <v>1011.11</v>
      </c>
      <c r="X104" s="15">
        <v>2280</v>
      </c>
    </row>
    <row r="105" spans="1:24">
      <c r="A105" s="2" t="s">
        <v>214</v>
      </c>
      <c r="B105" s="1" t="s">
        <v>215</v>
      </c>
      <c r="C105" s="15">
        <v>1028.52</v>
      </c>
      <c r="D105" s="15">
        <v>171.42</v>
      </c>
      <c r="E105" s="15">
        <v>0</v>
      </c>
      <c r="F105" s="15">
        <v>1199.94</v>
      </c>
      <c r="G105" s="15">
        <v>0</v>
      </c>
      <c r="H105" s="15">
        <v>0</v>
      </c>
      <c r="I105" s="15">
        <v>0</v>
      </c>
      <c r="J105" s="15">
        <v>7.2</v>
      </c>
      <c r="K105" s="15">
        <v>29.79</v>
      </c>
      <c r="L105" s="15">
        <v>0</v>
      </c>
      <c r="M105" s="15">
        <v>0</v>
      </c>
      <c r="N105" s="15">
        <v>0</v>
      </c>
      <c r="O105" s="15">
        <v>0</v>
      </c>
      <c r="P105" s="16">
        <v>-0.05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36.94</v>
      </c>
      <c r="X105" s="15">
        <v>1163</v>
      </c>
    </row>
    <row r="106" spans="1:24">
      <c r="A106" s="2" t="s">
        <v>216</v>
      </c>
      <c r="B106" s="1" t="s">
        <v>217</v>
      </c>
      <c r="C106" s="15">
        <v>633.6</v>
      </c>
      <c r="D106" s="15">
        <v>105.6</v>
      </c>
      <c r="E106" s="15">
        <v>3725.82</v>
      </c>
      <c r="F106" s="15">
        <v>4465.0200000000004</v>
      </c>
      <c r="G106" s="15">
        <v>0</v>
      </c>
      <c r="H106" s="15">
        <v>0</v>
      </c>
      <c r="I106" s="15">
        <v>0</v>
      </c>
      <c r="J106" s="15">
        <v>698.34</v>
      </c>
      <c r="K106" s="15">
        <v>177.16</v>
      </c>
      <c r="L106" s="15">
        <v>0</v>
      </c>
      <c r="M106" s="15">
        <v>0</v>
      </c>
      <c r="N106" s="15">
        <v>0</v>
      </c>
      <c r="O106" s="15">
        <v>0</v>
      </c>
      <c r="P106" s="15">
        <v>0.12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875.62</v>
      </c>
      <c r="X106" s="15">
        <v>3589.4</v>
      </c>
    </row>
    <row r="107" spans="1:24">
      <c r="A107" s="2" t="s">
        <v>218</v>
      </c>
      <c r="B107" s="1" t="s">
        <v>219</v>
      </c>
      <c r="C107" s="15">
        <v>528</v>
      </c>
      <c r="D107" s="15">
        <v>88</v>
      </c>
      <c r="E107" s="15">
        <v>3123.4</v>
      </c>
      <c r="F107" s="15">
        <v>3739.4</v>
      </c>
      <c r="G107" s="15">
        <v>0</v>
      </c>
      <c r="H107" s="15">
        <v>0</v>
      </c>
      <c r="I107" s="15">
        <v>0</v>
      </c>
      <c r="J107" s="15">
        <v>543.35</v>
      </c>
      <c r="K107" s="15">
        <v>143.07</v>
      </c>
      <c r="L107" s="15">
        <v>0</v>
      </c>
      <c r="M107" s="15">
        <v>0</v>
      </c>
      <c r="N107" s="15">
        <v>0</v>
      </c>
      <c r="O107" s="15">
        <v>0</v>
      </c>
      <c r="P107" s="15">
        <v>0.18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686.6</v>
      </c>
      <c r="X107" s="15">
        <v>3052.8</v>
      </c>
    </row>
    <row r="108" spans="1:24">
      <c r="A108" s="2" t="s">
        <v>220</v>
      </c>
      <c r="B108" s="1" t="s">
        <v>221</v>
      </c>
      <c r="C108" s="15">
        <v>537.54</v>
      </c>
      <c r="D108" s="15">
        <v>89.59</v>
      </c>
      <c r="E108" s="15">
        <v>616.4</v>
      </c>
      <c r="F108" s="15">
        <v>1243.53</v>
      </c>
      <c r="G108" s="15">
        <v>0</v>
      </c>
      <c r="H108" s="15">
        <v>0</v>
      </c>
      <c r="I108" s="15">
        <v>0</v>
      </c>
      <c r="J108" s="15">
        <v>18.899999999999999</v>
      </c>
      <c r="K108" s="15">
        <v>86.33</v>
      </c>
      <c r="L108" s="15">
        <v>12.44</v>
      </c>
      <c r="M108" s="15">
        <v>0</v>
      </c>
      <c r="N108" s="15">
        <v>60.93</v>
      </c>
      <c r="O108" s="15">
        <v>0</v>
      </c>
      <c r="P108" s="16">
        <v>-0.14000000000000001</v>
      </c>
      <c r="Q108" s="15">
        <v>0</v>
      </c>
      <c r="R108" s="15">
        <v>0</v>
      </c>
      <c r="S108" s="15">
        <v>0</v>
      </c>
      <c r="T108" s="15">
        <v>343.11</v>
      </c>
      <c r="U108" s="15">
        <v>400</v>
      </c>
      <c r="V108" s="15">
        <v>209.76</v>
      </c>
      <c r="W108" s="15">
        <v>1131.33</v>
      </c>
      <c r="X108" s="15">
        <v>112.2</v>
      </c>
    </row>
    <row r="109" spans="1:24">
      <c r="A109" s="2" t="s">
        <v>222</v>
      </c>
      <c r="B109" s="1" t="s">
        <v>223</v>
      </c>
      <c r="C109" s="15">
        <v>480.24</v>
      </c>
      <c r="D109" s="15">
        <v>80.040000000000006</v>
      </c>
      <c r="E109" s="15">
        <v>422.66</v>
      </c>
      <c r="F109" s="15">
        <v>982.94</v>
      </c>
      <c r="G109" s="15">
        <v>0</v>
      </c>
      <c r="H109" s="15">
        <v>0</v>
      </c>
      <c r="I109" s="16">
        <v>-29.67</v>
      </c>
      <c r="J109" s="15">
        <v>0</v>
      </c>
      <c r="K109" s="15">
        <v>31.05</v>
      </c>
      <c r="L109" s="15">
        <v>0</v>
      </c>
      <c r="M109" s="15">
        <v>0</v>
      </c>
      <c r="N109" s="15">
        <v>0</v>
      </c>
      <c r="O109" s="15">
        <v>0</v>
      </c>
      <c r="P109" s="16">
        <v>-0.04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1.34</v>
      </c>
      <c r="X109" s="15">
        <v>981.6</v>
      </c>
    </row>
    <row r="110" spans="1:24">
      <c r="A110" s="2" t="s">
        <v>224</v>
      </c>
      <c r="B110" s="1" t="s">
        <v>225</v>
      </c>
      <c r="C110" s="15">
        <v>480.24</v>
      </c>
      <c r="D110" s="15">
        <v>80.040000000000006</v>
      </c>
      <c r="E110" s="15">
        <v>848</v>
      </c>
      <c r="F110" s="15">
        <v>1408.28</v>
      </c>
      <c r="G110" s="15">
        <v>0</v>
      </c>
      <c r="H110" s="15">
        <v>0</v>
      </c>
      <c r="I110" s="15">
        <v>0</v>
      </c>
      <c r="J110" s="15">
        <v>36.83</v>
      </c>
      <c r="K110" s="15">
        <v>31.81</v>
      </c>
      <c r="L110" s="15">
        <v>0</v>
      </c>
      <c r="M110" s="15">
        <v>0</v>
      </c>
      <c r="N110" s="15">
        <v>0</v>
      </c>
      <c r="O110" s="15">
        <v>0</v>
      </c>
      <c r="P110" s="15">
        <v>0.04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68.680000000000007</v>
      </c>
      <c r="X110" s="15">
        <v>1339.6</v>
      </c>
    </row>
    <row r="111" spans="1:24">
      <c r="A111" s="2" t="s">
        <v>226</v>
      </c>
      <c r="B111" s="1" t="s">
        <v>227</v>
      </c>
      <c r="C111" s="15">
        <v>534.29999999999995</v>
      </c>
      <c r="D111" s="15">
        <v>89.05</v>
      </c>
      <c r="E111" s="15">
        <v>956.43</v>
      </c>
      <c r="F111" s="15">
        <v>1579.78</v>
      </c>
      <c r="G111" s="15">
        <v>0</v>
      </c>
      <c r="H111" s="15">
        <v>0</v>
      </c>
      <c r="I111" s="15">
        <v>0</v>
      </c>
      <c r="J111" s="15">
        <v>64.95</v>
      </c>
      <c r="K111" s="15">
        <v>40.409999999999997</v>
      </c>
      <c r="L111" s="15">
        <v>15.8</v>
      </c>
      <c r="M111" s="15">
        <v>0</v>
      </c>
      <c r="N111" s="15">
        <v>77.41</v>
      </c>
      <c r="O111" s="15">
        <v>0</v>
      </c>
      <c r="P111" s="15">
        <v>0.01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198.58</v>
      </c>
      <c r="X111" s="15">
        <v>1381.2</v>
      </c>
    </row>
    <row r="112" spans="1:24">
      <c r="A112" s="2" t="s">
        <v>228</v>
      </c>
      <c r="B112" s="1" t="s">
        <v>229</v>
      </c>
      <c r="C112" s="15">
        <v>480.24</v>
      </c>
      <c r="D112" s="15">
        <v>80.040000000000006</v>
      </c>
      <c r="E112" s="15">
        <v>1449.23</v>
      </c>
      <c r="F112" s="15">
        <v>2009.51</v>
      </c>
      <c r="G112" s="15">
        <v>0</v>
      </c>
      <c r="H112" s="15">
        <v>0</v>
      </c>
      <c r="I112" s="15">
        <v>0</v>
      </c>
      <c r="J112" s="15">
        <v>186.29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0.02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186.31</v>
      </c>
      <c r="X112" s="15">
        <v>1823.2</v>
      </c>
    </row>
    <row r="113" spans="1:24">
      <c r="A113" s="2" t="s">
        <v>230</v>
      </c>
      <c r="B113" s="1" t="s">
        <v>231</v>
      </c>
      <c r="C113" s="15">
        <v>537.54</v>
      </c>
      <c r="D113" s="15">
        <v>89.59</v>
      </c>
      <c r="E113" s="15">
        <v>3108.59</v>
      </c>
      <c r="F113" s="15">
        <v>3735.72</v>
      </c>
      <c r="G113" s="15">
        <v>0</v>
      </c>
      <c r="H113" s="15">
        <v>0</v>
      </c>
      <c r="I113" s="15">
        <v>0</v>
      </c>
      <c r="J113" s="15">
        <v>542.55999999999995</v>
      </c>
      <c r="K113" s="15">
        <v>90.61</v>
      </c>
      <c r="L113" s="15">
        <v>37.36</v>
      </c>
      <c r="M113" s="15">
        <v>0</v>
      </c>
      <c r="N113" s="15">
        <v>183.05</v>
      </c>
      <c r="O113" s="15">
        <v>0</v>
      </c>
      <c r="P113" s="15">
        <v>0.12</v>
      </c>
      <c r="Q113" s="15">
        <v>0</v>
      </c>
      <c r="R113" s="15">
        <v>0</v>
      </c>
      <c r="S113" s="15">
        <v>0</v>
      </c>
      <c r="T113" s="15">
        <v>343.11</v>
      </c>
      <c r="U113" s="15">
        <v>200</v>
      </c>
      <c r="V113" s="15">
        <v>216.71</v>
      </c>
      <c r="W113" s="15">
        <v>1613.52</v>
      </c>
      <c r="X113" s="15">
        <v>2122.1999999999998</v>
      </c>
    </row>
    <row r="114" spans="1:24">
      <c r="A114" s="2" t="s">
        <v>232</v>
      </c>
      <c r="B114" s="1" t="s">
        <v>233</v>
      </c>
      <c r="C114" s="15">
        <v>633.6</v>
      </c>
      <c r="D114" s="15">
        <v>105.6</v>
      </c>
      <c r="E114" s="15">
        <v>2624.03</v>
      </c>
      <c r="F114" s="15">
        <v>3363.23</v>
      </c>
      <c r="G114" s="15">
        <v>0</v>
      </c>
      <c r="H114" s="15">
        <v>0</v>
      </c>
      <c r="I114" s="15">
        <v>0</v>
      </c>
      <c r="J114" s="15">
        <v>463</v>
      </c>
      <c r="K114" s="15">
        <v>96.14</v>
      </c>
      <c r="L114" s="15">
        <v>0</v>
      </c>
      <c r="M114" s="15">
        <v>0</v>
      </c>
      <c r="N114" s="15">
        <v>0</v>
      </c>
      <c r="O114" s="15">
        <v>0</v>
      </c>
      <c r="P114" s="16">
        <v>-0.11</v>
      </c>
      <c r="Q114" s="15">
        <v>0</v>
      </c>
      <c r="R114" s="15">
        <v>0</v>
      </c>
      <c r="S114" s="15">
        <v>0</v>
      </c>
      <c r="T114" s="15">
        <v>0</v>
      </c>
      <c r="U114" s="15">
        <v>200</v>
      </c>
      <c r="V114" s="15">
        <v>0</v>
      </c>
      <c r="W114" s="15">
        <v>759.03</v>
      </c>
      <c r="X114" s="15">
        <v>2604.1999999999998</v>
      </c>
    </row>
    <row r="115" spans="1:24">
      <c r="A115" s="2" t="s">
        <v>234</v>
      </c>
      <c r="B115" s="1" t="s">
        <v>235</v>
      </c>
      <c r="C115" s="15">
        <v>480.24</v>
      </c>
      <c r="D115" s="15">
        <v>80.040000000000006</v>
      </c>
      <c r="E115" s="15">
        <v>1912.02</v>
      </c>
      <c r="F115" s="15">
        <v>2472.3000000000002</v>
      </c>
      <c r="G115" s="15">
        <v>0</v>
      </c>
      <c r="H115" s="15">
        <v>0</v>
      </c>
      <c r="I115" s="15">
        <v>0</v>
      </c>
      <c r="J115" s="15">
        <v>272.69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0.01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272.7</v>
      </c>
      <c r="X115" s="15">
        <v>2199.6</v>
      </c>
    </row>
    <row r="116" spans="1:24">
      <c r="A116" s="2" t="s">
        <v>236</v>
      </c>
      <c r="B116" s="1" t="s">
        <v>237</v>
      </c>
      <c r="C116" s="15">
        <v>480.24</v>
      </c>
      <c r="D116" s="15">
        <v>80.040000000000006</v>
      </c>
      <c r="E116" s="15">
        <v>239.2</v>
      </c>
      <c r="F116" s="15">
        <v>799.48</v>
      </c>
      <c r="G116" s="15">
        <v>0</v>
      </c>
      <c r="H116" s="15">
        <v>0</v>
      </c>
      <c r="I116" s="16">
        <v>-47.58</v>
      </c>
      <c r="J116" s="15">
        <v>0</v>
      </c>
      <c r="K116" s="15">
        <v>26.59</v>
      </c>
      <c r="L116" s="15">
        <v>0</v>
      </c>
      <c r="M116" s="15">
        <v>0</v>
      </c>
      <c r="N116" s="15">
        <v>0</v>
      </c>
      <c r="O116" s="15">
        <v>0</v>
      </c>
      <c r="P116" s="15">
        <v>7.0000000000000007E-2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-20.92</v>
      </c>
      <c r="X116" s="15">
        <v>820.4</v>
      </c>
    </row>
    <row r="117" spans="1:24">
      <c r="A117" s="2" t="s">
        <v>238</v>
      </c>
      <c r="B117" s="1" t="s">
        <v>239</v>
      </c>
      <c r="C117" s="15">
        <v>537.54</v>
      </c>
      <c r="D117" s="15">
        <v>89.59</v>
      </c>
      <c r="E117" s="15">
        <v>1805.98</v>
      </c>
      <c r="F117" s="15">
        <v>2433.11</v>
      </c>
      <c r="G117" s="15">
        <v>0</v>
      </c>
      <c r="H117" s="15">
        <v>0</v>
      </c>
      <c r="I117" s="15">
        <v>0</v>
      </c>
      <c r="J117" s="15">
        <v>264.32</v>
      </c>
      <c r="K117" s="15">
        <v>82.21</v>
      </c>
      <c r="L117" s="15">
        <v>24.33</v>
      </c>
      <c r="M117" s="15">
        <v>0</v>
      </c>
      <c r="N117" s="15">
        <v>119.22</v>
      </c>
      <c r="O117" s="15">
        <v>0</v>
      </c>
      <c r="P117" s="15">
        <v>0.03</v>
      </c>
      <c r="Q117" s="15">
        <v>0</v>
      </c>
      <c r="R117" s="15">
        <v>0</v>
      </c>
      <c r="S117" s="15">
        <v>0</v>
      </c>
      <c r="T117" s="15">
        <v>0</v>
      </c>
      <c r="U117" s="15">
        <v>50</v>
      </c>
      <c r="V117" s="15">
        <v>470.2</v>
      </c>
      <c r="W117" s="15">
        <v>1010.31</v>
      </c>
      <c r="X117" s="15">
        <v>1422.8</v>
      </c>
    </row>
    <row r="118" spans="1:24">
      <c r="A118" s="2" t="s">
        <v>240</v>
      </c>
      <c r="B118" s="1" t="s">
        <v>241</v>
      </c>
      <c r="C118" s="15">
        <v>480.24</v>
      </c>
      <c r="D118" s="15">
        <v>80.040000000000006</v>
      </c>
      <c r="E118" s="15">
        <v>360.45</v>
      </c>
      <c r="F118" s="15">
        <v>920.73</v>
      </c>
      <c r="G118" s="15">
        <v>0</v>
      </c>
      <c r="H118" s="15">
        <v>0</v>
      </c>
      <c r="I118" s="16">
        <v>-34.26</v>
      </c>
      <c r="J118" s="15">
        <v>0</v>
      </c>
      <c r="K118" s="15">
        <v>21.92</v>
      </c>
      <c r="L118" s="15">
        <v>0</v>
      </c>
      <c r="M118" s="15">
        <v>0</v>
      </c>
      <c r="N118" s="15">
        <v>0</v>
      </c>
      <c r="O118" s="15">
        <v>0</v>
      </c>
      <c r="P118" s="16">
        <v>-0.13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-12.47</v>
      </c>
      <c r="X118" s="15">
        <v>933.2</v>
      </c>
    </row>
    <row r="119" spans="1:24">
      <c r="A119" s="2" t="s">
        <v>242</v>
      </c>
      <c r="B119" s="1" t="s">
        <v>243</v>
      </c>
      <c r="C119" s="15">
        <v>633.6</v>
      </c>
      <c r="D119" s="15">
        <v>105.6</v>
      </c>
      <c r="E119" s="15">
        <v>2504.59</v>
      </c>
      <c r="F119" s="15">
        <v>3243.79</v>
      </c>
      <c r="G119" s="15">
        <v>0</v>
      </c>
      <c r="H119" s="15">
        <v>0</v>
      </c>
      <c r="I119" s="15">
        <v>0</v>
      </c>
      <c r="J119" s="15">
        <v>437.48</v>
      </c>
      <c r="K119" s="15">
        <v>72.819999999999993</v>
      </c>
      <c r="L119" s="15">
        <v>0</v>
      </c>
      <c r="M119" s="15">
        <v>0</v>
      </c>
      <c r="N119" s="15">
        <v>0</v>
      </c>
      <c r="O119" s="15">
        <v>0</v>
      </c>
      <c r="P119" s="15">
        <v>0.09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510.39</v>
      </c>
      <c r="X119" s="15">
        <v>2733.4</v>
      </c>
    </row>
    <row r="120" spans="1:24">
      <c r="A120" s="2" t="s">
        <v>244</v>
      </c>
      <c r="B120" s="1" t="s">
        <v>245</v>
      </c>
      <c r="C120" s="15">
        <v>633.6</v>
      </c>
      <c r="D120" s="15">
        <v>105.6</v>
      </c>
      <c r="E120" s="15">
        <v>5351.03</v>
      </c>
      <c r="F120" s="15">
        <v>6090.23</v>
      </c>
      <c r="G120" s="15">
        <v>0</v>
      </c>
      <c r="H120" s="15">
        <v>0</v>
      </c>
      <c r="I120" s="15">
        <v>0</v>
      </c>
      <c r="J120" s="15">
        <v>1073.73</v>
      </c>
      <c r="K120" s="15">
        <v>179.18</v>
      </c>
      <c r="L120" s="15">
        <v>0</v>
      </c>
      <c r="M120" s="15">
        <v>0</v>
      </c>
      <c r="N120" s="15">
        <v>0</v>
      </c>
      <c r="O120" s="15">
        <v>0</v>
      </c>
      <c r="P120" s="15">
        <v>0.12</v>
      </c>
      <c r="Q120" s="15">
        <v>0</v>
      </c>
      <c r="R120" s="15">
        <v>0</v>
      </c>
      <c r="S120" s="15">
        <v>0</v>
      </c>
      <c r="T120" s="15">
        <v>0</v>
      </c>
      <c r="U120" s="15">
        <v>500</v>
      </c>
      <c r="V120" s="15">
        <v>0</v>
      </c>
      <c r="W120" s="15">
        <v>1753.03</v>
      </c>
      <c r="X120" s="15">
        <v>4337.2</v>
      </c>
    </row>
    <row r="121" spans="1:24" s="8" customFormat="1">
      <c r="A121" s="18" t="s">
        <v>157</v>
      </c>
      <c r="C121" s="8" t="s">
        <v>158</v>
      </c>
      <c r="D121" s="8" t="s">
        <v>158</v>
      </c>
      <c r="E121" s="8" t="s">
        <v>158</v>
      </c>
      <c r="F121" s="8" t="s">
        <v>158</v>
      </c>
      <c r="G121" s="8" t="s">
        <v>158</v>
      </c>
      <c r="H121" s="8" t="s">
        <v>158</v>
      </c>
      <c r="I121" s="8" t="s">
        <v>158</v>
      </c>
      <c r="J121" s="8" t="s">
        <v>158</v>
      </c>
      <c r="K121" s="8" t="s">
        <v>158</v>
      </c>
      <c r="L121" s="8" t="s">
        <v>158</v>
      </c>
      <c r="M121" s="8" t="s">
        <v>158</v>
      </c>
      <c r="N121" s="8" t="s">
        <v>158</v>
      </c>
      <c r="O121" s="8" t="s">
        <v>158</v>
      </c>
      <c r="P121" s="8" t="s">
        <v>158</v>
      </c>
      <c r="Q121" s="8" t="s">
        <v>158</v>
      </c>
      <c r="R121" s="8" t="s">
        <v>158</v>
      </c>
      <c r="S121" s="8" t="s">
        <v>158</v>
      </c>
      <c r="T121" s="8" t="s">
        <v>158</v>
      </c>
      <c r="U121" s="8" t="s">
        <v>158</v>
      </c>
      <c r="V121" s="8" t="s">
        <v>158</v>
      </c>
      <c r="W121" s="8" t="s">
        <v>158</v>
      </c>
      <c r="X121" s="8" t="s">
        <v>158</v>
      </c>
    </row>
    <row r="122" spans="1:24">
      <c r="C122" s="20">
        <v>25952.76</v>
      </c>
      <c r="D122" s="20">
        <v>4325.46</v>
      </c>
      <c r="E122" s="20">
        <v>72324.12</v>
      </c>
      <c r="F122" s="20">
        <v>102602.34</v>
      </c>
      <c r="G122" s="20">
        <v>0</v>
      </c>
      <c r="H122" s="20">
        <v>263.26</v>
      </c>
      <c r="I122" s="21">
        <v>-299.95</v>
      </c>
      <c r="J122" s="20">
        <v>11594.18</v>
      </c>
      <c r="K122" s="20">
        <v>2940.2</v>
      </c>
      <c r="L122" s="20">
        <v>446.4</v>
      </c>
      <c r="M122" s="20">
        <v>0</v>
      </c>
      <c r="N122" s="20">
        <v>2187.2600000000002</v>
      </c>
      <c r="O122" s="20">
        <v>0</v>
      </c>
      <c r="P122" s="20">
        <v>0.02</v>
      </c>
      <c r="Q122" s="20">
        <v>0</v>
      </c>
      <c r="R122" s="20">
        <v>0</v>
      </c>
      <c r="S122" s="20">
        <v>0</v>
      </c>
      <c r="T122" s="20">
        <v>686.22</v>
      </c>
      <c r="U122" s="20">
        <v>4100</v>
      </c>
      <c r="V122" s="20">
        <v>2669.55</v>
      </c>
      <c r="W122" s="20">
        <v>24587.14</v>
      </c>
      <c r="X122" s="20">
        <v>78015.199999999997</v>
      </c>
    </row>
    <row r="124" spans="1:24" s="8" customFormat="1">
      <c r="A124" s="17"/>
      <c r="C124" s="8" t="s">
        <v>246</v>
      </c>
      <c r="D124" s="8" t="s">
        <v>246</v>
      </c>
      <c r="E124" s="8" t="s">
        <v>246</v>
      </c>
      <c r="F124" s="8" t="s">
        <v>246</v>
      </c>
      <c r="G124" s="8" t="s">
        <v>246</v>
      </c>
      <c r="H124" s="8" t="s">
        <v>246</v>
      </c>
      <c r="I124" s="8" t="s">
        <v>246</v>
      </c>
      <c r="J124" s="8" t="s">
        <v>246</v>
      </c>
      <c r="K124" s="8" t="s">
        <v>246</v>
      </c>
      <c r="L124" s="8" t="s">
        <v>246</v>
      </c>
      <c r="M124" s="8" t="s">
        <v>246</v>
      </c>
      <c r="N124" s="8" t="s">
        <v>246</v>
      </c>
      <c r="O124" s="8" t="s">
        <v>246</v>
      </c>
      <c r="P124" s="8" t="s">
        <v>246</v>
      </c>
      <c r="Q124" s="8" t="s">
        <v>246</v>
      </c>
      <c r="R124" s="8" t="s">
        <v>246</v>
      </c>
      <c r="S124" s="8" t="s">
        <v>246</v>
      </c>
      <c r="T124" s="8" t="s">
        <v>246</v>
      </c>
      <c r="U124" s="8" t="s">
        <v>246</v>
      </c>
      <c r="V124" s="8" t="s">
        <v>246</v>
      </c>
      <c r="W124" s="8" t="s">
        <v>246</v>
      </c>
      <c r="X124" s="8" t="s">
        <v>246</v>
      </c>
    </row>
    <row r="125" spans="1:24">
      <c r="A125" s="18" t="s">
        <v>247</v>
      </c>
      <c r="B125" s="1" t="s">
        <v>248</v>
      </c>
      <c r="C125" s="20">
        <v>97482.58</v>
      </c>
      <c r="D125" s="20">
        <v>16246.99</v>
      </c>
      <c r="E125" s="20">
        <v>252134</v>
      </c>
      <c r="F125" s="20">
        <v>365863.57</v>
      </c>
      <c r="G125" s="20">
        <v>4124.95</v>
      </c>
      <c r="H125" s="20">
        <v>3907.48</v>
      </c>
      <c r="I125" s="21">
        <v>-565.78</v>
      </c>
      <c r="J125" s="20">
        <v>57399.83</v>
      </c>
      <c r="K125" s="20">
        <v>10059.59</v>
      </c>
      <c r="L125" s="20">
        <v>446.4</v>
      </c>
      <c r="M125" s="20">
        <v>257.3</v>
      </c>
      <c r="N125" s="20">
        <v>2187.2600000000002</v>
      </c>
      <c r="O125" s="20">
        <v>176.34</v>
      </c>
      <c r="P125" s="20">
        <v>0.37</v>
      </c>
      <c r="Q125" s="20">
        <v>1066.57</v>
      </c>
      <c r="R125" s="20">
        <v>711.09</v>
      </c>
      <c r="S125" s="20">
        <v>300</v>
      </c>
      <c r="T125" s="20">
        <v>686.22</v>
      </c>
      <c r="U125" s="20">
        <v>5400</v>
      </c>
      <c r="V125" s="20">
        <v>3069.55</v>
      </c>
      <c r="W125" s="20">
        <v>89227.17</v>
      </c>
      <c r="X125" s="20">
        <v>276636.40000000002</v>
      </c>
    </row>
    <row r="127" spans="1:24">
      <c r="C127" s="1" t="s">
        <v>248</v>
      </c>
      <c r="D127" s="1" t="s">
        <v>248</v>
      </c>
      <c r="E127" s="1" t="s">
        <v>248</v>
      </c>
      <c r="F127" s="1" t="s">
        <v>248</v>
      </c>
      <c r="G127" s="1" t="s">
        <v>248</v>
      </c>
      <c r="H127" s="1" t="s">
        <v>248</v>
      </c>
      <c r="I127" s="1" t="s">
        <v>248</v>
      </c>
      <c r="J127" s="1" t="s">
        <v>248</v>
      </c>
      <c r="K127" s="1" t="s">
        <v>248</v>
      </c>
      <c r="L127" s="1" t="s">
        <v>248</v>
      </c>
      <c r="M127" s="1" t="s">
        <v>248</v>
      </c>
      <c r="N127" s="1" t="s">
        <v>248</v>
      </c>
      <c r="O127" s="1" t="s">
        <v>248</v>
      </c>
      <c r="P127" s="1" t="s">
        <v>248</v>
      </c>
      <c r="Q127" s="1" t="s">
        <v>248</v>
      </c>
      <c r="R127" s="1" t="s">
        <v>248</v>
      </c>
      <c r="S127" s="1" t="s">
        <v>248</v>
      </c>
      <c r="T127" s="1" t="s">
        <v>248</v>
      </c>
      <c r="U127" s="1" t="s">
        <v>248</v>
      </c>
      <c r="V127" s="1" t="s">
        <v>248</v>
      </c>
      <c r="W127" s="1" t="s">
        <v>248</v>
      </c>
      <c r="X127" s="1" t="s">
        <v>248</v>
      </c>
    </row>
    <row r="128" spans="1:24">
      <c r="A128" s="2" t="s">
        <v>248</v>
      </c>
      <c r="B128" s="1" t="s">
        <v>248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6"/>
  <sheetViews>
    <sheetView workbookViewId="0">
      <selection activeCell="E15" sqref="E15"/>
    </sheetView>
  </sheetViews>
  <sheetFormatPr baseColWidth="10" defaultRowHeight="15"/>
  <cols>
    <col min="3" max="3" width="19.7109375" customWidth="1"/>
    <col min="4" max="4" width="17.42578125" bestFit="1" customWidth="1"/>
    <col min="5" max="5" width="36.140625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3.25">
      <c r="A3" s="31" t="s">
        <v>2</v>
      </c>
      <c r="B3" s="30"/>
      <c r="C3" s="32"/>
      <c r="D3" s="30"/>
      <c r="E3" s="30"/>
      <c r="F3" s="27"/>
      <c r="G3" s="27"/>
      <c r="H3" s="27"/>
      <c r="I3" s="27"/>
      <c r="J3" s="27"/>
    </row>
    <row r="4" spans="1:10" ht="15.75">
      <c r="A4" s="33" t="s">
        <v>249</v>
      </c>
      <c r="B4" s="30"/>
      <c r="C4" s="30"/>
      <c r="D4" s="30"/>
      <c r="E4" s="30"/>
      <c r="F4" s="27"/>
      <c r="G4" s="27"/>
      <c r="H4" s="27"/>
      <c r="I4" s="27"/>
      <c r="J4" s="27"/>
    </row>
    <row r="6" spans="1:10">
      <c r="A6" s="34"/>
      <c r="B6" s="34"/>
      <c r="C6" s="34"/>
      <c r="D6" s="34"/>
      <c r="E6" s="34"/>
      <c r="F6" s="34"/>
      <c r="G6" s="34"/>
      <c r="H6" s="34"/>
      <c r="I6" s="27"/>
      <c r="J6" s="27"/>
    </row>
    <row r="7" spans="1:10">
      <c r="A7" s="35"/>
      <c r="B7" s="35"/>
      <c r="C7" s="35"/>
      <c r="D7" s="35"/>
      <c r="E7" s="35"/>
      <c r="F7" s="35"/>
      <c r="G7" s="35"/>
      <c r="H7" s="35"/>
      <c r="I7" s="27"/>
      <c r="J7" s="27"/>
    </row>
    <row r="8" spans="1:10">
      <c r="A8" s="37" t="s">
        <v>250</v>
      </c>
      <c r="B8" s="37" t="s">
        <v>251</v>
      </c>
      <c r="C8" s="37" t="s">
        <v>252</v>
      </c>
      <c r="D8" s="38" t="s">
        <v>253</v>
      </c>
      <c r="E8" s="37" t="s">
        <v>254</v>
      </c>
      <c r="F8" s="36"/>
      <c r="G8" s="36"/>
      <c r="H8" s="36"/>
      <c r="I8" s="36"/>
      <c r="J8" s="36"/>
    </row>
    <row r="9" spans="1:10">
      <c r="A9" s="39" t="s">
        <v>160</v>
      </c>
      <c r="B9" s="27">
        <v>2929047026</v>
      </c>
      <c r="C9" s="27" t="s">
        <v>255</v>
      </c>
      <c r="D9" s="27">
        <v>2465.8000000000002</v>
      </c>
      <c r="E9" s="27" t="s">
        <v>161</v>
      </c>
      <c r="F9" s="27"/>
      <c r="G9" s="27"/>
      <c r="H9" s="27"/>
      <c r="I9" s="27"/>
      <c r="J9" s="27"/>
    </row>
    <row r="10" spans="1:10">
      <c r="A10" s="39" t="s">
        <v>162</v>
      </c>
      <c r="B10" s="27">
        <v>2958467625</v>
      </c>
      <c r="C10" s="27" t="s">
        <v>255</v>
      </c>
      <c r="D10" s="27">
        <v>3726.4</v>
      </c>
      <c r="E10" s="27" t="s">
        <v>163</v>
      </c>
      <c r="F10" s="27"/>
      <c r="G10" s="27"/>
      <c r="H10" s="27"/>
      <c r="I10" s="27"/>
      <c r="J10" s="27"/>
    </row>
    <row r="11" spans="1:10">
      <c r="A11" s="39" t="s">
        <v>45</v>
      </c>
      <c r="B11" s="27">
        <v>2648514356</v>
      </c>
      <c r="C11" s="27" t="s">
        <v>255</v>
      </c>
      <c r="D11" s="27">
        <v>15031.800000000001</v>
      </c>
      <c r="E11" s="27" t="s">
        <v>46</v>
      </c>
      <c r="F11" s="27"/>
      <c r="G11" s="27"/>
      <c r="H11" s="27"/>
      <c r="I11" s="27"/>
      <c r="J11" s="27"/>
    </row>
    <row r="12" spans="1:10">
      <c r="A12" s="39" t="s">
        <v>172</v>
      </c>
      <c r="B12" s="27">
        <v>2695890349</v>
      </c>
      <c r="C12" s="27" t="s">
        <v>255</v>
      </c>
      <c r="D12" s="27">
        <v>1423.6000000000001</v>
      </c>
      <c r="E12" s="27" t="s">
        <v>173</v>
      </c>
      <c r="F12" s="27"/>
      <c r="G12" s="27"/>
      <c r="H12" s="27"/>
      <c r="I12" s="27"/>
      <c r="J12" s="27"/>
    </row>
    <row r="13" spans="1:10">
      <c r="A13" s="39" t="s">
        <v>53</v>
      </c>
      <c r="B13" s="27">
        <v>2648514364</v>
      </c>
      <c r="C13" s="27" t="s">
        <v>255</v>
      </c>
      <c r="D13" s="27">
        <v>6287</v>
      </c>
      <c r="E13" s="27" t="s">
        <v>54</v>
      </c>
      <c r="F13" s="27"/>
      <c r="G13" s="27"/>
      <c r="H13" s="27"/>
      <c r="I13" s="27"/>
      <c r="J13" s="27"/>
    </row>
    <row r="14" spans="1:10">
      <c r="A14" s="39" t="s">
        <v>182</v>
      </c>
      <c r="B14" s="27">
        <v>2759588027</v>
      </c>
      <c r="C14" s="27" t="s">
        <v>255</v>
      </c>
      <c r="D14" s="27">
        <v>378.40000000000003</v>
      </c>
      <c r="E14" s="27" t="s">
        <v>183</v>
      </c>
      <c r="F14" s="27"/>
      <c r="G14" s="27"/>
      <c r="H14" s="27"/>
      <c r="I14" s="27"/>
      <c r="J14" s="27"/>
    </row>
    <row r="15" spans="1:10">
      <c r="A15" s="39" t="s">
        <v>184</v>
      </c>
      <c r="B15" s="27">
        <v>2717650620</v>
      </c>
      <c r="C15" s="27" t="s">
        <v>255</v>
      </c>
      <c r="D15" s="27">
        <v>3742.2000000000003</v>
      </c>
      <c r="E15" s="27" t="s">
        <v>185</v>
      </c>
      <c r="F15" s="27"/>
      <c r="G15" s="27"/>
      <c r="H15" s="27"/>
      <c r="I15" s="27"/>
      <c r="J15" s="27"/>
    </row>
    <row r="16" spans="1:10">
      <c r="A16" s="39" t="s">
        <v>89</v>
      </c>
      <c r="B16" s="27">
        <v>2970888893</v>
      </c>
      <c r="C16" s="27" t="s">
        <v>255</v>
      </c>
      <c r="D16" s="27">
        <v>6574.4000000000005</v>
      </c>
      <c r="E16" s="27" t="s">
        <v>90</v>
      </c>
      <c r="F16" s="27"/>
      <c r="G16" s="27"/>
      <c r="H16" s="27"/>
      <c r="I16" s="27"/>
      <c r="J16" s="27"/>
    </row>
    <row r="17" spans="1:5">
      <c r="A17" s="39" t="s">
        <v>91</v>
      </c>
      <c r="B17" s="27">
        <v>2659973974</v>
      </c>
      <c r="C17" s="27" t="s">
        <v>255</v>
      </c>
      <c r="D17" s="27">
        <v>4865.4000000000005</v>
      </c>
      <c r="E17" s="27" t="s">
        <v>92</v>
      </c>
    </row>
    <row r="18" spans="1:5">
      <c r="A18" s="39" t="s">
        <v>196</v>
      </c>
      <c r="B18" s="27">
        <v>2948910731</v>
      </c>
      <c r="C18" s="27" t="s">
        <v>255</v>
      </c>
      <c r="D18" s="27">
        <v>2480.6000000000004</v>
      </c>
      <c r="E18" s="27" t="s">
        <v>197</v>
      </c>
    </row>
    <row r="19" spans="1:5">
      <c r="A19" s="39" t="s">
        <v>198</v>
      </c>
      <c r="B19" s="27">
        <v>2695890233</v>
      </c>
      <c r="C19" s="27" t="s">
        <v>255</v>
      </c>
      <c r="D19" s="27">
        <v>1881.4</v>
      </c>
      <c r="E19" s="27" t="s">
        <v>199</v>
      </c>
    </row>
    <row r="20" spans="1:5">
      <c r="A20" s="39" t="s">
        <v>200</v>
      </c>
      <c r="B20" s="27">
        <v>2919443924</v>
      </c>
      <c r="C20" s="27" t="s">
        <v>255</v>
      </c>
      <c r="D20" s="27">
        <v>3503.8</v>
      </c>
      <c r="E20" s="27" t="s">
        <v>201</v>
      </c>
    </row>
    <row r="21" spans="1:5">
      <c r="A21" s="39" t="s">
        <v>101</v>
      </c>
      <c r="B21" s="27">
        <v>2758594368</v>
      </c>
      <c r="C21" s="27" t="s">
        <v>255</v>
      </c>
      <c r="D21" s="27">
        <v>3530.8</v>
      </c>
      <c r="E21" s="27" t="s">
        <v>102</v>
      </c>
    </row>
    <row r="22" spans="1:5">
      <c r="A22" s="39" t="s">
        <v>103</v>
      </c>
      <c r="B22" s="27">
        <v>2650346748</v>
      </c>
      <c r="C22" s="27" t="s">
        <v>255</v>
      </c>
      <c r="D22" s="27">
        <v>6364.4000000000005</v>
      </c>
      <c r="E22" s="27" t="s">
        <v>104</v>
      </c>
    </row>
    <row r="23" spans="1:5">
      <c r="A23" s="39" t="s">
        <v>210</v>
      </c>
      <c r="B23" s="27">
        <v>2695890268</v>
      </c>
      <c r="C23" s="27" t="s">
        <v>255</v>
      </c>
      <c r="D23" s="27">
        <v>728.80000000000007</v>
      </c>
      <c r="E23" s="27" t="s">
        <v>211</v>
      </c>
    </row>
    <row r="24" spans="1:5">
      <c r="A24" s="39" t="s">
        <v>220</v>
      </c>
      <c r="B24" s="27">
        <v>2754185048</v>
      </c>
      <c r="C24" s="27" t="s">
        <v>255</v>
      </c>
      <c r="D24" s="27">
        <v>112.2</v>
      </c>
      <c r="E24" s="27" t="s">
        <v>221</v>
      </c>
    </row>
    <row r="25" spans="1:5">
      <c r="A25" s="39" t="s">
        <v>135</v>
      </c>
      <c r="B25" s="27">
        <v>2940159670</v>
      </c>
      <c r="C25" s="27" t="s">
        <v>255</v>
      </c>
      <c r="D25" s="27">
        <v>3648.2000000000003</v>
      </c>
      <c r="E25" s="27" t="s">
        <v>136</v>
      </c>
    </row>
    <row r="26" spans="1:5">
      <c r="A26" s="39" t="s">
        <v>230</v>
      </c>
      <c r="B26" s="27">
        <v>2765753341</v>
      </c>
      <c r="C26" s="27" t="s">
        <v>255</v>
      </c>
      <c r="D26" s="27">
        <v>2122.2000000000003</v>
      </c>
      <c r="E26" s="27" t="s">
        <v>231</v>
      </c>
    </row>
    <row r="27" spans="1:5">
      <c r="A27" s="39" t="s">
        <v>238</v>
      </c>
      <c r="B27" s="27">
        <v>2695890284</v>
      </c>
      <c r="C27" s="27" t="s">
        <v>255</v>
      </c>
      <c r="D27" s="27">
        <v>1422.8000000000002</v>
      </c>
      <c r="E27" s="27" t="s">
        <v>239</v>
      </c>
    </row>
    <row r="28" spans="1:5">
      <c r="A28" s="39" t="s">
        <v>244</v>
      </c>
      <c r="B28" s="27">
        <v>2951732641</v>
      </c>
      <c r="C28" s="27" t="s">
        <v>255</v>
      </c>
      <c r="D28" s="27">
        <v>4337.2</v>
      </c>
      <c r="E28" s="27" t="s">
        <v>245</v>
      </c>
    </row>
    <row r="29" spans="1:5">
      <c r="A29" s="39" t="s">
        <v>232</v>
      </c>
      <c r="B29" s="27">
        <v>2996093906</v>
      </c>
      <c r="C29" s="27" t="s">
        <v>255</v>
      </c>
      <c r="D29" s="27">
        <v>2604.2000000000003</v>
      </c>
      <c r="E29" s="27" t="s">
        <v>233</v>
      </c>
    </row>
    <row r="30" spans="1:5">
      <c r="A30" s="39" t="s">
        <v>226</v>
      </c>
      <c r="B30" s="27">
        <v>2837433751</v>
      </c>
      <c r="C30" s="27" t="s">
        <v>255</v>
      </c>
      <c r="D30" s="27">
        <v>1381.2</v>
      </c>
      <c r="E30" s="27" t="s">
        <v>227</v>
      </c>
    </row>
    <row r="31" spans="1:5">
      <c r="A31" s="39" t="s">
        <v>166</v>
      </c>
      <c r="B31" s="27">
        <v>2838464278</v>
      </c>
      <c r="C31" s="27" t="s">
        <v>255</v>
      </c>
      <c r="D31" s="27">
        <v>1628.6000000000001</v>
      </c>
      <c r="E31" s="27" t="s">
        <v>167</v>
      </c>
    </row>
    <row r="32" spans="1:5">
      <c r="A32" s="39" t="s">
        <v>37</v>
      </c>
      <c r="B32" s="27">
        <v>2848478236</v>
      </c>
      <c r="C32" s="27" t="s">
        <v>255</v>
      </c>
      <c r="D32" s="27">
        <v>3565</v>
      </c>
      <c r="E32" s="27" t="s">
        <v>38</v>
      </c>
    </row>
    <row r="33" spans="1:5">
      <c r="A33" s="39" t="s">
        <v>51</v>
      </c>
      <c r="B33" s="27">
        <v>2854221494</v>
      </c>
      <c r="C33" s="27" t="s">
        <v>255</v>
      </c>
      <c r="D33" s="27">
        <v>31.8</v>
      </c>
      <c r="E33" s="27" t="s">
        <v>52</v>
      </c>
    </row>
    <row r="34" spans="1:5">
      <c r="A34" s="39" t="s">
        <v>212</v>
      </c>
      <c r="B34" s="27">
        <v>2880995371</v>
      </c>
      <c r="C34" s="27" t="s">
        <v>255</v>
      </c>
      <c r="D34" s="27">
        <v>2280</v>
      </c>
      <c r="E34" s="27" t="s">
        <v>213</v>
      </c>
    </row>
    <row r="35" spans="1:5">
      <c r="A35" s="39" t="s">
        <v>194</v>
      </c>
      <c r="B35" s="27">
        <v>2878931011</v>
      </c>
      <c r="C35" s="27" t="s">
        <v>255</v>
      </c>
      <c r="D35" s="27">
        <v>1142.2</v>
      </c>
      <c r="E35" s="27" t="s">
        <v>195</v>
      </c>
    </row>
    <row r="36" spans="1:5">
      <c r="A36" s="39" t="s">
        <v>35</v>
      </c>
      <c r="B36" s="27">
        <v>2889514104</v>
      </c>
      <c r="C36" s="27" t="s">
        <v>255</v>
      </c>
      <c r="D36" s="27">
        <v>2506.8000000000002</v>
      </c>
      <c r="E36" s="27" t="s">
        <v>36</v>
      </c>
    </row>
    <row r="37" spans="1:5">
      <c r="A37" s="39" t="s">
        <v>133</v>
      </c>
      <c r="B37" s="27">
        <v>2889511164</v>
      </c>
      <c r="C37" s="27" t="s">
        <v>255</v>
      </c>
      <c r="D37" s="27">
        <v>1811.4</v>
      </c>
      <c r="E37" s="27" t="s">
        <v>134</v>
      </c>
    </row>
    <row r="38" spans="1:5">
      <c r="A38" s="39" t="s">
        <v>216</v>
      </c>
      <c r="B38" s="27">
        <v>2898414041</v>
      </c>
      <c r="C38" s="27" t="s">
        <v>255</v>
      </c>
      <c r="D38" s="27">
        <v>3589.4</v>
      </c>
      <c r="E38" s="27" t="s">
        <v>217</v>
      </c>
    </row>
    <row r="39" spans="1:5">
      <c r="A39" s="39" t="s">
        <v>208</v>
      </c>
      <c r="B39" s="27">
        <v>1438110301</v>
      </c>
      <c r="C39" s="27" t="s">
        <v>255</v>
      </c>
      <c r="D39" s="27">
        <v>1316.8000000000002</v>
      </c>
      <c r="E39" s="27" t="s">
        <v>209</v>
      </c>
    </row>
    <row r="40" spans="1:5">
      <c r="A40" s="39" t="s">
        <v>145</v>
      </c>
      <c r="B40" s="27">
        <v>1444665376</v>
      </c>
      <c r="C40" s="27" t="s">
        <v>255</v>
      </c>
      <c r="D40" s="27">
        <v>4736.8</v>
      </c>
      <c r="E40" s="27" t="s">
        <v>146</v>
      </c>
    </row>
    <row r="41" spans="1:5">
      <c r="A41" s="39" t="s">
        <v>125</v>
      </c>
      <c r="B41" s="27">
        <v>2952708604</v>
      </c>
      <c r="C41" s="27" t="s">
        <v>255</v>
      </c>
      <c r="D41" s="27">
        <v>1485.2</v>
      </c>
      <c r="E41" s="27" t="s">
        <v>126</v>
      </c>
    </row>
    <row r="42" spans="1:5">
      <c r="A42" s="39" t="s">
        <v>95</v>
      </c>
      <c r="B42" s="27">
        <v>2714474562</v>
      </c>
      <c r="C42" s="27" t="s">
        <v>255</v>
      </c>
      <c r="D42" s="27">
        <v>761.2</v>
      </c>
      <c r="E42" s="27" t="s">
        <v>96</v>
      </c>
    </row>
    <row r="43" spans="1:5">
      <c r="A43" s="39" t="s">
        <v>61</v>
      </c>
      <c r="B43" s="27">
        <v>1415043352</v>
      </c>
      <c r="C43" s="27" t="s">
        <v>255</v>
      </c>
      <c r="D43" s="27">
        <v>773.40000000000009</v>
      </c>
      <c r="E43" s="27" t="s">
        <v>62</v>
      </c>
    </row>
    <row r="44" spans="1:5">
      <c r="A44" s="39" t="s">
        <v>85</v>
      </c>
      <c r="B44" s="27">
        <v>2987413327</v>
      </c>
      <c r="C44" s="27" t="s">
        <v>255</v>
      </c>
      <c r="D44" s="27">
        <v>1895.2</v>
      </c>
      <c r="E44" s="27" t="s">
        <v>86</v>
      </c>
    </row>
    <row r="45" spans="1:5">
      <c r="A45" s="39" t="s">
        <v>137</v>
      </c>
      <c r="B45" s="27">
        <v>2965106850</v>
      </c>
      <c r="C45" s="27" t="s">
        <v>255</v>
      </c>
      <c r="D45" s="27">
        <v>1327.8000000000002</v>
      </c>
      <c r="E45" s="27" t="s">
        <v>138</v>
      </c>
    </row>
    <row r="46" spans="1:5">
      <c r="A46" s="39" t="s">
        <v>174</v>
      </c>
      <c r="B46" s="27">
        <v>2616790135</v>
      </c>
      <c r="C46" s="27" t="s">
        <v>255</v>
      </c>
      <c r="D46" s="27">
        <v>593.6</v>
      </c>
      <c r="E46" s="27" t="s">
        <v>175</v>
      </c>
    </row>
    <row r="47" spans="1:5">
      <c r="A47" s="39" t="s">
        <v>143</v>
      </c>
      <c r="B47" s="27">
        <v>2950612421</v>
      </c>
      <c r="C47" s="27" t="s">
        <v>255</v>
      </c>
      <c r="D47" s="27">
        <v>100.2</v>
      </c>
      <c r="E47" s="27" t="s">
        <v>144</v>
      </c>
    </row>
    <row r="48" spans="1:5">
      <c r="A48" s="39" t="s">
        <v>117</v>
      </c>
      <c r="B48" s="27">
        <v>2859704213</v>
      </c>
      <c r="C48" s="27" t="s">
        <v>255</v>
      </c>
      <c r="D48" s="27">
        <v>936.2</v>
      </c>
      <c r="E48" s="27" t="s">
        <v>118</v>
      </c>
    </row>
    <row r="49" spans="1:5">
      <c r="A49" s="39" t="s">
        <v>93</v>
      </c>
      <c r="B49" s="27">
        <v>2893708187</v>
      </c>
      <c r="C49" s="27" t="s">
        <v>255</v>
      </c>
      <c r="D49" s="27">
        <v>1004</v>
      </c>
      <c r="E49" s="27" t="s">
        <v>94</v>
      </c>
    </row>
    <row r="50" spans="1:5">
      <c r="A50" s="39" t="s">
        <v>190</v>
      </c>
      <c r="B50" s="27">
        <v>2947375638</v>
      </c>
      <c r="C50" s="27" t="s">
        <v>255</v>
      </c>
      <c r="D50" s="27">
        <v>2612.4</v>
      </c>
      <c r="E50" s="27" t="s">
        <v>191</v>
      </c>
    </row>
    <row r="51" spans="1:5">
      <c r="A51" s="39" t="s">
        <v>129</v>
      </c>
      <c r="B51" s="27">
        <v>2947520190</v>
      </c>
      <c r="C51" s="27" t="s">
        <v>255</v>
      </c>
      <c r="D51" s="27">
        <v>1414</v>
      </c>
      <c r="E51" s="27" t="s">
        <v>130</v>
      </c>
    </row>
    <row r="52" spans="1:5">
      <c r="A52" s="39" t="s">
        <v>57</v>
      </c>
      <c r="B52" s="27">
        <v>2935582334</v>
      </c>
      <c r="C52" s="27" t="s">
        <v>255</v>
      </c>
      <c r="D52" s="27">
        <v>702</v>
      </c>
      <c r="E52" s="27" t="s">
        <v>58</v>
      </c>
    </row>
    <row r="53" spans="1:5">
      <c r="A53" s="39" t="s">
        <v>176</v>
      </c>
      <c r="B53" s="27">
        <v>2923627098</v>
      </c>
      <c r="C53" s="27" t="s">
        <v>255</v>
      </c>
      <c r="D53" s="27">
        <v>2456</v>
      </c>
      <c r="E53" s="27" t="s">
        <v>177</v>
      </c>
    </row>
    <row r="54" spans="1:5">
      <c r="A54" s="39" t="s">
        <v>139</v>
      </c>
      <c r="B54" s="27">
        <v>2932879395</v>
      </c>
      <c r="C54" s="27" t="s">
        <v>255</v>
      </c>
      <c r="D54" s="27">
        <v>1405.8000000000002</v>
      </c>
      <c r="E54" s="27" t="s">
        <v>140</v>
      </c>
    </row>
    <row r="55" spans="1:5">
      <c r="A55" s="39" t="s">
        <v>107</v>
      </c>
      <c r="B55" s="27">
        <v>2918873607</v>
      </c>
      <c r="C55" s="27" t="s">
        <v>255</v>
      </c>
      <c r="D55" s="27">
        <v>11302.400000000001</v>
      </c>
      <c r="E55" s="27" t="s">
        <v>108</v>
      </c>
    </row>
    <row r="56" spans="1:5">
      <c r="A56" s="39" t="s">
        <v>242</v>
      </c>
      <c r="B56" s="27">
        <v>2836087213</v>
      </c>
      <c r="C56" s="27" t="s">
        <v>255</v>
      </c>
      <c r="D56" s="27">
        <v>2733.4</v>
      </c>
      <c r="E56" s="27" t="s">
        <v>243</v>
      </c>
    </row>
    <row r="57" spans="1:5">
      <c r="A57" s="39" t="s">
        <v>47</v>
      </c>
      <c r="B57" s="27">
        <v>2915275539</v>
      </c>
      <c r="C57" s="27" t="s">
        <v>255</v>
      </c>
      <c r="D57" s="27">
        <v>5554</v>
      </c>
      <c r="E57" s="27" t="s">
        <v>48</v>
      </c>
    </row>
    <row r="58" spans="1:5">
      <c r="A58" s="39" t="s">
        <v>105</v>
      </c>
      <c r="B58" s="27">
        <v>2967093632</v>
      </c>
      <c r="C58" s="27" t="s">
        <v>255</v>
      </c>
      <c r="D58" s="27">
        <v>6674</v>
      </c>
      <c r="E58" s="27" t="s">
        <v>106</v>
      </c>
    </row>
    <row r="59" spans="1:5">
      <c r="A59" s="39" t="s">
        <v>127</v>
      </c>
      <c r="B59" s="27">
        <v>2995318777</v>
      </c>
      <c r="C59" s="27" t="s">
        <v>255</v>
      </c>
      <c r="D59" s="27">
        <v>3028.8</v>
      </c>
      <c r="E59" s="27" t="s">
        <v>128</v>
      </c>
    </row>
    <row r="60" spans="1:5">
      <c r="A60" s="39" t="s">
        <v>49</v>
      </c>
      <c r="B60" s="27">
        <v>2959161945</v>
      </c>
      <c r="C60" s="27" t="s">
        <v>255</v>
      </c>
      <c r="D60" s="27">
        <v>1713.2</v>
      </c>
      <c r="E60" s="27" t="s">
        <v>50</v>
      </c>
    </row>
    <row r="61" spans="1:5">
      <c r="A61" s="39" t="s">
        <v>75</v>
      </c>
      <c r="B61" s="27">
        <v>2861674129</v>
      </c>
      <c r="C61" s="27" t="s">
        <v>255</v>
      </c>
      <c r="D61" s="27">
        <v>2613.4</v>
      </c>
      <c r="E61" s="27" t="s">
        <v>76</v>
      </c>
    </row>
    <row r="62" spans="1:5">
      <c r="A62" s="39" t="s">
        <v>218</v>
      </c>
      <c r="B62" s="27">
        <v>1133093700</v>
      </c>
      <c r="C62" s="27" t="s">
        <v>255</v>
      </c>
      <c r="D62" s="27">
        <v>3052.8</v>
      </c>
      <c r="E62" s="27" t="s">
        <v>219</v>
      </c>
    </row>
    <row r="63" spans="1:5">
      <c r="A63" s="39" t="s">
        <v>59</v>
      </c>
      <c r="B63" s="27">
        <v>1166421253</v>
      </c>
      <c r="C63" s="27" t="s">
        <v>255</v>
      </c>
      <c r="D63" s="27">
        <v>7613.4000000000005</v>
      </c>
      <c r="E63" s="27" t="s">
        <v>60</v>
      </c>
    </row>
    <row r="64" spans="1:5">
      <c r="A64" s="39" t="s">
        <v>141</v>
      </c>
      <c r="B64" s="27">
        <v>1144007808</v>
      </c>
      <c r="C64" s="27" t="s">
        <v>255</v>
      </c>
      <c r="D64" s="27">
        <v>1919.6000000000001</v>
      </c>
      <c r="E64" s="27" t="s">
        <v>142</v>
      </c>
    </row>
    <row r="65" spans="1:5">
      <c r="A65" s="39" t="s">
        <v>63</v>
      </c>
      <c r="B65" s="27">
        <v>2919685839</v>
      </c>
      <c r="C65" s="27" t="s">
        <v>255</v>
      </c>
      <c r="D65" s="27">
        <v>1705.6000000000001</v>
      </c>
      <c r="E65" s="27" t="s">
        <v>64</v>
      </c>
    </row>
    <row r="66" spans="1:5">
      <c r="A66" s="39" t="s">
        <v>204</v>
      </c>
      <c r="B66" s="27">
        <v>2631133012</v>
      </c>
      <c r="C66" s="27" t="s">
        <v>255</v>
      </c>
      <c r="D66" s="27">
        <v>1791.6000000000001</v>
      </c>
      <c r="E66" s="27" t="s">
        <v>205</v>
      </c>
    </row>
    <row r="67" spans="1:5">
      <c r="A67" s="39" t="s">
        <v>202</v>
      </c>
      <c r="B67" s="27">
        <v>1293502899</v>
      </c>
      <c r="C67" s="27" t="s">
        <v>255</v>
      </c>
      <c r="D67" s="27">
        <v>1008</v>
      </c>
      <c r="E67" s="27" t="s">
        <v>203</v>
      </c>
    </row>
    <row r="68" spans="1:5">
      <c r="A68" s="39" t="s">
        <v>83</v>
      </c>
      <c r="B68" s="27">
        <v>1116618499</v>
      </c>
      <c r="C68" s="27" t="s">
        <v>255</v>
      </c>
      <c r="D68" s="27">
        <v>1839.4</v>
      </c>
      <c r="E68" s="27" t="s">
        <v>84</v>
      </c>
    </row>
    <row r="69" spans="1:5">
      <c r="A69" s="39" t="s">
        <v>119</v>
      </c>
      <c r="B69" s="27">
        <v>2928860106</v>
      </c>
      <c r="C69" s="27" t="s">
        <v>255</v>
      </c>
      <c r="D69" s="27">
        <v>2441</v>
      </c>
      <c r="E69" s="27" t="s">
        <v>120</v>
      </c>
    </row>
    <row r="70" spans="1:5">
      <c r="A70" s="39" t="s">
        <v>147</v>
      </c>
      <c r="B70" s="27">
        <v>1179675078</v>
      </c>
      <c r="C70" s="27" t="s">
        <v>255</v>
      </c>
      <c r="D70" s="27">
        <v>8270</v>
      </c>
      <c r="E70" s="27" t="s">
        <v>148</v>
      </c>
    </row>
    <row r="71" spans="1:5">
      <c r="A71" s="39" t="s">
        <v>69</v>
      </c>
      <c r="B71" s="27">
        <v>2747910657</v>
      </c>
      <c r="C71" s="27" t="s">
        <v>255</v>
      </c>
      <c r="D71" s="27">
        <v>2203</v>
      </c>
      <c r="E71" s="27" t="s">
        <v>70</v>
      </c>
    </row>
    <row r="72" spans="1:5">
      <c r="A72" s="39" t="s">
        <v>79</v>
      </c>
      <c r="B72" s="27">
        <v>1175437504</v>
      </c>
      <c r="C72" s="27" t="s">
        <v>255</v>
      </c>
      <c r="D72" s="27">
        <v>903.80000000000007</v>
      </c>
      <c r="E72" s="27" t="s">
        <v>80</v>
      </c>
    </row>
    <row r="73" spans="1:5">
      <c r="A73" s="39" t="s">
        <v>77</v>
      </c>
      <c r="B73" s="27">
        <v>1171646753</v>
      </c>
      <c r="C73" s="27" t="s">
        <v>255</v>
      </c>
      <c r="D73" s="27">
        <v>6938.4000000000005</v>
      </c>
      <c r="E73" s="27" t="s">
        <v>78</v>
      </c>
    </row>
    <row r="74" spans="1:5">
      <c r="A74" s="39" t="s">
        <v>99</v>
      </c>
      <c r="B74" s="27">
        <v>2960710474</v>
      </c>
      <c r="C74" s="27" t="s">
        <v>255</v>
      </c>
      <c r="D74" s="27">
        <v>4218.8</v>
      </c>
      <c r="E74" s="27" t="s">
        <v>100</v>
      </c>
    </row>
    <row r="75" spans="1:5">
      <c r="A75" s="39" t="s">
        <v>115</v>
      </c>
      <c r="B75" s="27">
        <v>2836126510</v>
      </c>
      <c r="C75" s="27" t="s">
        <v>255</v>
      </c>
      <c r="D75" s="27">
        <v>1621.4</v>
      </c>
      <c r="E75" s="27" t="s">
        <v>116</v>
      </c>
    </row>
    <row r="76" spans="1:5">
      <c r="A76" s="39" t="s">
        <v>151</v>
      </c>
      <c r="B76" s="27">
        <v>2983558908</v>
      </c>
      <c r="C76" s="27" t="s">
        <v>255</v>
      </c>
      <c r="D76" s="27">
        <v>2860.6000000000004</v>
      </c>
      <c r="E76" s="27" t="s">
        <v>152</v>
      </c>
    </row>
    <row r="77" spans="1:5">
      <c r="A77" s="39" t="s">
        <v>188</v>
      </c>
      <c r="B77" s="27">
        <v>1258728658</v>
      </c>
      <c r="C77" s="27" t="s">
        <v>255</v>
      </c>
      <c r="D77" s="27">
        <v>981.2</v>
      </c>
      <c r="E77" s="27" t="s">
        <v>189</v>
      </c>
    </row>
    <row r="78" spans="1:5">
      <c r="A78" s="39" t="s">
        <v>240</v>
      </c>
      <c r="B78" s="27">
        <v>1258728771</v>
      </c>
      <c r="C78" s="27" t="s">
        <v>255</v>
      </c>
      <c r="D78" s="27">
        <v>933.2</v>
      </c>
      <c r="E78" s="27" t="s">
        <v>241</v>
      </c>
    </row>
    <row r="79" spans="1:5">
      <c r="A79" s="39" t="s">
        <v>155</v>
      </c>
      <c r="B79" s="27">
        <v>2856562434</v>
      </c>
      <c r="C79" s="27" t="s">
        <v>255</v>
      </c>
      <c r="D79" s="27">
        <v>1801.8000000000002</v>
      </c>
      <c r="E79" s="27" t="s">
        <v>156</v>
      </c>
    </row>
    <row r="80" spans="1:5">
      <c r="A80" s="39" t="s">
        <v>224</v>
      </c>
      <c r="B80" s="27">
        <v>1133340031</v>
      </c>
      <c r="C80" s="27" t="s">
        <v>255</v>
      </c>
      <c r="D80" s="27">
        <v>1339.6000000000001</v>
      </c>
      <c r="E80" s="27" t="s">
        <v>225</v>
      </c>
    </row>
    <row r="81" spans="1:5">
      <c r="A81" s="39" t="s">
        <v>71</v>
      </c>
      <c r="B81" s="27">
        <v>2928980233</v>
      </c>
      <c r="C81" s="27" t="s">
        <v>255</v>
      </c>
      <c r="D81" s="27">
        <v>8218.8000000000011</v>
      </c>
      <c r="E81" s="27" t="s">
        <v>72</v>
      </c>
    </row>
    <row r="82" spans="1:5">
      <c r="A82" s="39" t="s">
        <v>131</v>
      </c>
      <c r="B82" s="27">
        <v>1128532117</v>
      </c>
      <c r="C82" s="27" t="s">
        <v>255</v>
      </c>
      <c r="D82" s="27">
        <v>2075.2000000000003</v>
      </c>
      <c r="E82" s="27" t="s">
        <v>132</v>
      </c>
    </row>
    <row r="83" spans="1:5">
      <c r="A83" s="39" t="s">
        <v>109</v>
      </c>
      <c r="B83" s="27">
        <v>1128031436</v>
      </c>
      <c r="C83" s="27" t="s">
        <v>255</v>
      </c>
      <c r="D83" s="27">
        <v>2709.8</v>
      </c>
      <c r="E83" s="27" t="s">
        <v>110</v>
      </c>
    </row>
    <row r="84" spans="1:5">
      <c r="A84" s="39" t="s">
        <v>81</v>
      </c>
      <c r="B84" s="27">
        <v>2954141431</v>
      </c>
      <c r="C84" s="27" t="s">
        <v>255</v>
      </c>
      <c r="D84" s="27">
        <v>1211.8</v>
      </c>
      <c r="E84" s="27" t="s">
        <v>82</v>
      </c>
    </row>
    <row r="85" spans="1:5">
      <c r="A85" s="39" t="s">
        <v>180</v>
      </c>
      <c r="B85" s="27">
        <v>1500026042</v>
      </c>
      <c r="C85" s="27" t="s">
        <v>255</v>
      </c>
      <c r="D85" s="27">
        <v>2907.8</v>
      </c>
      <c r="E85" s="27" t="s">
        <v>181</v>
      </c>
    </row>
    <row r="86" spans="1:5">
      <c r="A86" s="39" t="s">
        <v>87</v>
      </c>
      <c r="B86" s="27">
        <v>2946209440</v>
      </c>
      <c r="C86" s="27" t="s">
        <v>255</v>
      </c>
      <c r="D86" s="27">
        <v>2625</v>
      </c>
      <c r="E86" s="27" t="s">
        <v>88</v>
      </c>
    </row>
    <row r="87" spans="1:5">
      <c r="A87" s="39" t="s">
        <v>33</v>
      </c>
      <c r="B87" s="27">
        <v>1500716952</v>
      </c>
      <c r="C87" s="27" t="s">
        <v>255</v>
      </c>
      <c r="D87" s="27">
        <v>1392.2</v>
      </c>
      <c r="E87" s="27" t="s">
        <v>34</v>
      </c>
    </row>
    <row r="88" spans="1:5">
      <c r="A88" s="39" t="s">
        <v>111</v>
      </c>
      <c r="B88" s="27">
        <v>2778034427</v>
      </c>
      <c r="C88" s="27" t="s">
        <v>255</v>
      </c>
      <c r="D88" s="27">
        <v>3833.8</v>
      </c>
      <c r="E88" s="27" t="s">
        <v>112</v>
      </c>
    </row>
    <row r="89" spans="1:5">
      <c r="A89" s="39" t="s">
        <v>153</v>
      </c>
      <c r="B89" s="27">
        <v>1501548794</v>
      </c>
      <c r="C89" s="27" t="s">
        <v>255</v>
      </c>
      <c r="D89" s="27">
        <v>2744.6000000000004</v>
      </c>
      <c r="E89" s="27" t="s">
        <v>154</v>
      </c>
    </row>
    <row r="90" spans="1:5">
      <c r="A90" s="39" t="s">
        <v>206</v>
      </c>
      <c r="B90" s="27">
        <v>1275625157</v>
      </c>
      <c r="C90" s="27" t="s">
        <v>255</v>
      </c>
      <c r="D90" s="27">
        <v>899.2</v>
      </c>
      <c r="E90" s="27" t="s">
        <v>207</v>
      </c>
    </row>
    <row r="91" spans="1:5">
      <c r="A91" s="39" t="s">
        <v>39</v>
      </c>
      <c r="B91" s="27">
        <v>1133645940</v>
      </c>
      <c r="C91" s="27" t="s">
        <v>255</v>
      </c>
      <c r="D91" s="27">
        <v>2150.4</v>
      </c>
      <c r="E91" s="27" t="s">
        <v>40</v>
      </c>
    </row>
    <row r="92" spans="1:5">
      <c r="A92" s="39" t="s">
        <v>121</v>
      </c>
      <c r="B92" s="27">
        <v>1504923790</v>
      </c>
      <c r="C92" s="27" t="s">
        <v>255</v>
      </c>
      <c r="D92" s="27">
        <v>753.6</v>
      </c>
      <c r="E92" s="27" t="s">
        <v>122</v>
      </c>
    </row>
    <row r="93" spans="1:5">
      <c r="A93" s="39" t="s">
        <v>113</v>
      </c>
      <c r="B93" s="27">
        <v>2866865712</v>
      </c>
      <c r="C93" s="27" t="s">
        <v>255</v>
      </c>
      <c r="D93" s="27">
        <v>995</v>
      </c>
      <c r="E93" s="27" t="s">
        <v>114</v>
      </c>
    </row>
    <row r="94" spans="1:5">
      <c r="A94" s="39" t="s">
        <v>222</v>
      </c>
      <c r="B94" s="27">
        <v>1505830788</v>
      </c>
      <c r="C94" s="27" t="s">
        <v>255</v>
      </c>
      <c r="D94" s="27">
        <v>981.6</v>
      </c>
      <c r="E94" s="27" t="s">
        <v>223</v>
      </c>
    </row>
    <row r="95" spans="1:5">
      <c r="A95" s="39" t="s">
        <v>236</v>
      </c>
      <c r="B95" s="27">
        <v>1506665861</v>
      </c>
      <c r="C95" s="27" t="s">
        <v>255</v>
      </c>
      <c r="D95" s="27">
        <v>820.40000000000009</v>
      </c>
      <c r="E95" s="27" t="s">
        <v>237</v>
      </c>
    </row>
    <row r="96" spans="1:5">
      <c r="A96" s="39" t="s">
        <v>65</v>
      </c>
      <c r="B96" s="27">
        <v>1507536410</v>
      </c>
      <c r="C96" s="27" t="s">
        <v>255</v>
      </c>
      <c r="D96" s="27">
        <v>2473.2000000000003</v>
      </c>
      <c r="E96" s="27" t="s">
        <v>66</v>
      </c>
    </row>
    <row r="97" spans="1:5">
      <c r="A97" s="39" t="s">
        <v>214</v>
      </c>
      <c r="B97" s="27">
        <v>2694658981</v>
      </c>
      <c r="C97" s="27" t="s">
        <v>255</v>
      </c>
      <c r="D97" s="27">
        <v>1163</v>
      </c>
      <c r="E97" s="27" t="s">
        <v>215</v>
      </c>
    </row>
    <row r="98" spans="1:5">
      <c r="A98" s="39" t="s">
        <v>55</v>
      </c>
      <c r="B98" s="27">
        <v>2709468560</v>
      </c>
      <c r="C98" s="27" t="s">
        <v>255</v>
      </c>
      <c r="D98" s="27">
        <v>1768.2</v>
      </c>
      <c r="E98" s="27" t="s">
        <v>56</v>
      </c>
    </row>
    <row r="99" spans="1:5">
      <c r="A99" s="39" t="s">
        <v>168</v>
      </c>
      <c r="B99" s="27">
        <v>455386500</v>
      </c>
      <c r="C99" s="27" t="s">
        <v>255</v>
      </c>
      <c r="D99" s="27">
        <v>1430</v>
      </c>
      <c r="E99" s="27" t="s">
        <v>169</v>
      </c>
    </row>
    <row r="100" spans="1:5">
      <c r="A100" s="39" t="s">
        <v>149</v>
      </c>
      <c r="B100" s="27">
        <v>1172678020</v>
      </c>
      <c r="C100" s="27" t="s">
        <v>255</v>
      </c>
      <c r="D100" s="27">
        <v>1228.2</v>
      </c>
      <c r="E100" s="27" t="s">
        <v>150</v>
      </c>
    </row>
    <row r="101" spans="1:5">
      <c r="A101" s="39" t="s">
        <v>164</v>
      </c>
      <c r="B101" s="27">
        <v>1507783140</v>
      </c>
      <c r="C101" s="27" t="s">
        <v>255</v>
      </c>
      <c r="D101" s="27">
        <v>2055</v>
      </c>
      <c r="E101" s="27" t="s">
        <v>165</v>
      </c>
    </row>
    <row r="102" spans="1:5">
      <c r="A102" s="39" t="s">
        <v>41</v>
      </c>
      <c r="B102" s="27">
        <v>2850727768</v>
      </c>
      <c r="C102" s="27" t="s">
        <v>255</v>
      </c>
      <c r="D102" s="27">
        <v>679.2</v>
      </c>
      <c r="E102" s="27" t="s">
        <v>42</v>
      </c>
    </row>
    <row r="103" spans="1:5">
      <c r="A103" s="39" t="s">
        <v>73</v>
      </c>
      <c r="B103" s="27">
        <v>1129000062</v>
      </c>
      <c r="C103" s="27" t="s">
        <v>255</v>
      </c>
      <c r="D103" s="27">
        <v>769.6</v>
      </c>
      <c r="E103" s="27" t="s">
        <v>74</v>
      </c>
    </row>
    <row r="104" spans="1:5">
      <c r="A104" s="39" t="s">
        <v>170</v>
      </c>
      <c r="B104" s="27">
        <v>456285848</v>
      </c>
      <c r="C104" s="27" t="s">
        <v>255</v>
      </c>
      <c r="D104" s="27">
        <v>958.80000000000007</v>
      </c>
      <c r="E104" s="27" t="s">
        <v>171</v>
      </c>
    </row>
    <row r="105" spans="1:5">
      <c r="A105" s="39" t="s">
        <v>178</v>
      </c>
      <c r="B105" s="27">
        <v>456193617</v>
      </c>
      <c r="C105" s="27" t="s">
        <v>255</v>
      </c>
      <c r="D105" s="27">
        <v>679.2</v>
      </c>
      <c r="E105" s="27" t="s">
        <v>179</v>
      </c>
    </row>
    <row r="106" spans="1:5">
      <c r="A106" s="39" t="s">
        <v>186</v>
      </c>
      <c r="B106" s="27">
        <v>2861228129</v>
      </c>
      <c r="C106" s="27" t="s">
        <v>255</v>
      </c>
      <c r="D106" s="27">
        <v>1164.8</v>
      </c>
      <c r="E106" s="27" t="s">
        <v>187</v>
      </c>
    </row>
    <row r="107" spans="1:5">
      <c r="A107" s="39" t="s">
        <v>192</v>
      </c>
      <c r="B107" s="27">
        <v>1205413206</v>
      </c>
      <c r="C107" s="27" t="s">
        <v>255</v>
      </c>
      <c r="D107" s="27">
        <v>1163</v>
      </c>
      <c r="E107" s="27" t="s">
        <v>193</v>
      </c>
    </row>
    <row r="108" spans="1:5">
      <c r="A108" s="39" t="s">
        <v>228</v>
      </c>
      <c r="B108" s="27">
        <v>2703067645</v>
      </c>
      <c r="C108" s="27" t="s">
        <v>255</v>
      </c>
      <c r="D108" s="27">
        <v>1823.2</v>
      </c>
      <c r="E108" s="27" t="s">
        <v>229</v>
      </c>
    </row>
    <row r="109" spans="1:5">
      <c r="A109" s="30"/>
      <c r="B109" s="30" t="s">
        <v>256</v>
      </c>
      <c r="C109" s="30"/>
      <c r="D109" s="40">
        <v>257425.6</v>
      </c>
      <c r="E109" s="30" t="s">
        <v>257</v>
      </c>
    </row>
    <row r="112" spans="1:5">
      <c r="A112" s="39" t="s">
        <v>97</v>
      </c>
      <c r="B112" s="27"/>
      <c r="C112" s="27" t="s">
        <v>258</v>
      </c>
      <c r="D112" s="27">
        <v>8322.2000000000007</v>
      </c>
      <c r="E112" s="27" t="s">
        <v>98</v>
      </c>
    </row>
    <row r="113" spans="1:5">
      <c r="A113" s="30"/>
      <c r="B113" s="30" t="s">
        <v>259</v>
      </c>
      <c r="C113" s="30"/>
      <c r="D113" s="40">
        <v>8322.2000000000007</v>
      </c>
      <c r="E113" s="30" t="s">
        <v>260</v>
      </c>
    </row>
    <row r="116" spans="1:5">
      <c r="A116" s="39" t="s">
        <v>43</v>
      </c>
      <c r="B116" s="27"/>
      <c r="C116" s="27" t="s">
        <v>261</v>
      </c>
      <c r="D116" s="27">
        <v>1940</v>
      </c>
      <c r="E116" s="27" t="s">
        <v>44</v>
      </c>
    </row>
    <row r="117" spans="1:5">
      <c r="A117" s="39" t="s">
        <v>123</v>
      </c>
      <c r="B117" s="27"/>
      <c r="C117" s="27" t="s">
        <v>261</v>
      </c>
      <c r="D117" s="27">
        <v>5602</v>
      </c>
      <c r="E117" s="27" t="s">
        <v>124</v>
      </c>
    </row>
    <row r="118" spans="1:5">
      <c r="A118" s="39" t="s">
        <v>67</v>
      </c>
      <c r="B118" s="27"/>
      <c r="C118" s="27" t="s">
        <v>261</v>
      </c>
      <c r="D118" s="27">
        <v>1147</v>
      </c>
      <c r="E118" s="27" t="s">
        <v>68</v>
      </c>
    </row>
    <row r="119" spans="1:5">
      <c r="A119" s="39" t="s">
        <v>234</v>
      </c>
      <c r="B119" s="27"/>
      <c r="C119" s="27" t="s">
        <v>261</v>
      </c>
      <c r="D119" s="27">
        <v>2199.6</v>
      </c>
      <c r="E119" s="27" t="s">
        <v>235</v>
      </c>
    </row>
    <row r="120" spans="1:5">
      <c r="A120" s="30"/>
      <c r="B120" s="30" t="s">
        <v>262</v>
      </c>
      <c r="C120" s="30"/>
      <c r="D120" s="40">
        <v>10888.6</v>
      </c>
      <c r="E120" s="30" t="s">
        <v>263</v>
      </c>
    </row>
    <row r="123" spans="1:5" ht="18.75">
      <c r="A123" s="41"/>
      <c r="B123" s="41" t="s">
        <v>256</v>
      </c>
      <c r="C123" s="41"/>
      <c r="D123" s="42">
        <v>257425.6</v>
      </c>
      <c r="E123" s="41" t="s">
        <v>257</v>
      </c>
    </row>
    <row r="124" spans="1:5" ht="18.75">
      <c r="A124" s="41"/>
      <c r="B124" s="41" t="s">
        <v>259</v>
      </c>
      <c r="C124" s="41"/>
      <c r="D124" s="42">
        <v>8322.2000000000007</v>
      </c>
      <c r="E124" s="41" t="s">
        <v>260</v>
      </c>
    </row>
    <row r="125" spans="1:5" ht="18.75">
      <c r="A125" s="41"/>
      <c r="B125" s="41" t="s">
        <v>264</v>
      </c>
      <c r="C125" s="41"/>
      <c r="D125" s="42">
        <v>10888.6</v>
      </c>
      <c r="E125" s="41" t="s">
        <v>263</v>
      </c>
    </row>
    <row r="126" spans="1:5" ht="18.75">
      <c r="A126" s="41"/>
      <c r="B126" s="41"/>
      <c r="C126" s="41"/>
      <c r="D126" s="42">
        <v>276636.40000000002</v>
      </c>
      <c r="E126" s="41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/>
  </sheetViews>
  <sheetFormatPr baseColWidth="10" defaultRowHeight="15"/>
  <cols>
    <col min="1" max="1" width="12.5703125" customWidth="1"/>
    <col min="2" max="2" width="12.28515625" customWidth="1"/>
  </cols>
  <sheetData>
    <row r="1" spans="1:9">
      <c r="A1" s="56" t="s">
        <v>273</v>
      </c>
      <c r="B1" s="56"/>
      <c r="C1" s="57"/>
      <c r="D1" s="58"/>
      <c r="E1" s="58"/>
      <c r="F1" s="59"/>
      <c r="G1" s="27"/>
      <c r="H1" s="27"/>
      <c r="I1" s="27"/>
    </row>
    <row r="2" spans="1:9">
      <c r="A2" s="56" t="s">
        <v>285</v>
      </c>
      <c r="B2" s="56"/>
      <c r="C2" s="57"/>
      <c r="D2" s="58"/>
      <c r="E2" s="58"/>
      <c r="F2" s="59"/>
      <c r="G2" s="27"/>
      <c r="H2" s="27"/>
      <c r="I2" s="27"/>
    </row>
    <row r="3" spans="1:9">
      <c r="A3" s="56" t="s">
        <v>274</v>
      </c>
      <c r="B3" s="60" t="s">
        <v>286</v>
      </c>
      <c r="C3" s="57"/>
      <c r="D3" s="58"/>
      <c r="E3" s="58"/>
      <c r="F3" s="59"/>
      <c r="G3" s="27"/>
      <c r="H3" s="27"/>
      <c r="I3" s="27"/>
    </row>
    <row r="4" spans="1:9">
      <c r="A4" s="57"/>
      <c r="B4" s="57"/>
      <c r="C4" s="57"/>
      <c r="D4" s="58"/>
      <c r="E4" s="58"/>
      <c r="F4" s="59"/>
      <c r="G4" s="27"/>
      <c r="H4" s="27"/>
      <c r="I4" s="27"/>
    </row>
    <row r="5" spans="1:9">
      <c r="A5" s="57" t="s">
        <v>275</v>
      </c>
      <c r="B5" s="57" t="s">
        <v>276</v>
      </c>
      <c r="C5" s="57"/>
      <c r="D5" s="58"/>
      <c r="E5" s="58"/>
      <c r="F5" s="59"/>
      <c r="G5" s="27"/>
      <c r="H5" s="27"/>
      <c r="I5" s="27"/>
    </row>
    <row r="6" spans="1:9">
      <c r="A6" s="58" t="s">
        <v>277</v>
      </c>
      <c r="B6" s="61">
        <v>215675.9</v>
      </c>
      <c r="C6" s="58"/>
      <c r="D6" s="58"/>
      <c r="E6" s="58"/>
      <c r="F6" s="59"/>
      <c r="G6" s="27"/>
      <c r="H6" s="27"/>
      <c r="I6" s="27"/>
    </row>
    <row r="7" spans="1:9">
      <c r="A7" s="58" t="s">
        <v>278</v>
      </c>
      <c r="B7" s="61">
        <v>25770.34</v>
      </c>
      <c r="C7" s="58"/>
      <c r="D7" s="58"/>
      <c r="E7" s="58"/>
      <c r="F7" s="59"/>
      <c r="G7" s="27"/>
      <c r="H7" s="27"/>
      <c r="I7" s="27"/>
    </row>
    <row r="8" spans="1:9">
      <c r="A8" s="58" t="s">
        <v>279</v>
      </c>
      <c r="B8" s="61">
        <v>0</v>
      </c>
      <c r="C8" s="58"/>
      <c r="D8" s="58"/>
      <c r="E8" s="58"/>
      <c r="F8" s="59"/>
      <c r="G8" s="27"/>
      <c r="H8" s="27"/>
      <c r="I8" s="27"/>
    </row>
    <row r="9" spans="1:9">
      <c r="A9" s="58" t="s">
        <v>280</v>
      </c>
      <c r="B9" s="61">
        <v>4088.05</v>
      </c>
      <c r="C9" s="58"/>
      <c r="D9" s="58"/>
      <c r="E9" s="58"/>
      <c r="F9" s="59"/>
      <c r="G9" s="27"/>
      <c r="H9" s="27"/>
      <c r="I9" s="27"/>
    </row>
    <row r="10" spans="1:9">
      <c r="A10" s="58" t="s">
        <v>281</v>
      </c>
      <c r="B10" s="61">
        <v>0</v>
      </c>
      <c r="C10" s="58"/>
      <c r="D10" s="58"/>
      <c r="E10" s="58"/>
      <c r="F10" s="59"/>
      <c r="G10" s="27"/>
      <c r="H10" s="27"/>
      <c r="I10" s="27"/>
    </row>
    <row r="11" spans="1:9">
      <c r="A11" s="58" t="s">
        <v>282</v>
      </c>
      <c r="B11" s="61">
        <v>44954.18</v>
      </c>
      <c r="C11" s="58"/>
      <c r="D11" s="58"/>
      <c r="E11" s="58"/>
      <c r="F11" s="59"/>
      <c r="G11" s="27"/>
      <c r="H11" s="27"/>
      <c r="I11" s="27"/>
    </row>
    <row r="12" spans="1:9">
      <c r="A12" s="58" t="s">
        <v>283</v>
      </c>
      <c r="B12" s="62">
        <v>0</v>
      </c>
      <c r="C12" s="58"/>
      <c r="D12" s="58"/>
      <c r="E12" s="58"/>
      <c r="F12" s="59"/>
      <c r="G12" s="27"/>
      <c r="H12" s="27"/>
      <c r="I12" s="27"/>
    </row>
    <row r="13" spans="1:9" ht="15.75" thickBot="1">
      <c r="A13" s="58" t="s">
        <v>284</v>
      </c>
      <c r="B13" s="63">
        <v>112319.39</v>
      </c>
      <c r="C13" s="58"/>
      <c r="D13" s="58"/>
      <c r="E13" s="58"/>
      <c r="F13" s="59"/>
      <c r="G13" s="27"/>
      <c r="H13" s="27"/>
      <c r="I13" s="27"/>
    </row>
    <row r="14" spans="1:9">
      <c r="A14" s="58"/>
      <c r="B14" s="64">
        <f>SUM(B6:B13)</f>
        <v>402807.86</v>
      </c>
      <c r="C14" s="58"/>
      <c r="D14" s="64"/>
      <c r="E14" s="58"/>
      <c r="F14" s="59"/>
      <c r="G14" s="27"/>
      <c r="H14" s="27"/>
      <c r="I14" s="27"/>
    </row>
    <row r="15" spans="1:9" ht="15.75" thickBot="1">
      <c r="A15" s="58"/>
      <c r="B15" s="65">
        <f>B14*0.16</f>
        <v>64449.257599999997</v>
      </c>
      <c r="C15" s="58"/>
      <c r="D15" s="59"/>
      <c r="E15" s="58"/>
      <c r="F15" s="59"/>
      <c r="G15" s="27"/>
      <c r="H15" s="27"/>
      <c r="I15" s="27"/>
    </row>
    <row r="16" spans="1:9" ht="15.75" thickTop="1">
      <c r="A16" s="58"/>
      <c r="B16" s="66">
        <f>+B14+B15</f>
        <v>467257.1176</v>
      </c>
      <c r="C16" s="58"/>
      <c r="D16" s="66"/>
      <c r="E16" s="58"/>
      <c r="F16" s="59"/>
      <c r="G16" s="27"/>
      <c r="H16" s="27"/>
      <c r="I16" s="27"/>
    </row>
    <row r="17" spans="1:9">
      <c r="A17" s="58"/>
      <c r="B17" s="61">
        <v>467257.13</v>
      </c>
      <c r="C17" s="58"/>
      <c r="D17" s="61"/>
      <c r="E17" s="58"/>
      <c r="F17" s="59"/>
      <c r="G17" s="27"/>
      <c r="H17" s="27"/>
      <c r="I17" s="27"/>
    </row>
    <row r="18" spans="1:9">
      <c r="A18" s="58"/>
      <c r="B18" s="61">
        <f>+B16-B17</f>
        <v>-1.2400000006891787E-2</v>
      </c>
      <c r="C18" s="58"/>
      <c r="D18" s="61"/>
      <c r="E18" s="58"/>
      <c r="F18" s="59"/>
      <c r="G18" s="27"/>
      <c r="H18" s="27"/>
      <c r="I18" s="27"/>
    </row>
    <row r="19" spans="1:9">
      <c r="A19" s="58"/>
      <c r="B19" s="61"/>
      <c r="C19" s="58"/>
      <c r="D19" s="58"/>
      <c r="E19" s="58"/>
      <c r="F19" s="59"/>
      <c r="G19" s="27"/>
      <c r="H19" s="27"/>
      <c r="I19" s="27"/>
    </row>
    <row r="20" spans="1:9">
      <c r="A20" s="58"/>
      <c r="B20" s="58"/>
      <c r="C20" s="58"/>
      <c r="D20" s="58"/>
      <c r="E20" s="58"/>
      <c r="F20" s="59"/>
      <c r="G20" s="27"/>
      <c r="H20" s="27"/>
      <c r="I20" s="27"/>
    </row>
    <row r="21" spans="1:9">
      <c r="A21" s="27"/>
      <c r="B21" s="27"/>
      <c r="C21" s="27"/>
      <c r="D21" s="27"/>
      <c r="E21" s="27"/>
      <c r="F21" s="27"/>
      <c r="G21" s="27"/>
      <c r="H21" s="27"/>
      <c r="I21" s="27"/>
    </row>
    <row r="22" spans="1:9">
      <c r="A22" s="27"/>
      <c r="B22" s="27"/>
      <c r="C22" s="27"/>
      <c r="D22" s="27"/>
      <c r="E22" s="27"/>
      <c r="F22" s="27"/>
      <c r="G22" s="27"/>
      <c r="H22" s="27"/>
      <c r="I22" s="27"/>
    </row>
    <row r="23" spans="1:9">
      <c r="A23" s="27"/>
      <c r="B23" s="27"/>
      <c r="C23" s="27"/>
      <c r="D23" s="27"/>
      <c r="E23" s="27"/>
      <c r="F23" s="27"/>
      <c r="G23" s="27"/>
      <c r="H23" s="27"/>
      <c r="I23" s="27"/>
    </row>
    <row r="24" spans="1:9">
      <c r="A24" s="27"/>
      <c r="B24" s="27"/>
      <c r="C24" s="27"/>
      <c r="D24" s="27"/>
      <c r="E24" s="27"/>
      <c r="F24" s="27"/>
      <c r="G24" s="27"/>
      <c r="H24" s="27"/>
      <c r="I2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dcterms:created xsi:type="dcterms:W3CDTF">2017-03-23T17:26:37Z</dcterms:created>
  <dcterms:modified xsi:type="dcterms:W3CDTF">2017-03-25T17:11:23Z</dcterms:modified>
</cp:coreProperties>
</file>