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C18" i="8"/>
  <c r="C21" i="15"/>
  <c r="C19"/>
  <c r="D18"/>
  <c r="C18"/>
  <c r="F18" i="8"/>
  <c r="G18"/>
  <c r="H18"/>
  <c r="I18"/>
  <c r="E18"/>
  <c r="C18" i="14"/>
  <c r="E16"/>
  <c r="F16"/>
  <c r="G16" s="1"/>
  <c r="C16"/>
  <c r="C12"/>
  <c r="C13"/>
  <c r="C14"/>
  <c r="C15"/>
  <c r="C11"/>
  <c r="E16" i="8"/>
  <c r="F16" s="1"/>
  <c r="H16" s="1"/>
  <c r="B14" i="16"/>
  <c r="A4" i="15"/>
  <c r="A3"/>
  <c r="B4" i="14"/>
  <c r="B3"/>
  <c r="I16" i="8" l="1"/>
  <c r="B15" i="16"/>
  <c r="B16" s="1"/>
  <c r="B18" s="1"/>
  <c r="D15" i="15"/>
  <c r="E15" i="14"/>
  <c r="F15" s="1"/>
  <c r="G15" s="1"/>
  <c r="D18" i="8"/>
  <c r="E15"/>
  <c r="F15" s="1"/>
  <c r="H15" s="1"/>
  <c r="I15" l="1"/>
  <c r="C15" i="15" s="1"/>
  <c r="C16" s="1"/>
  <c r="D10"/>
  <c r="D11"/>
  <c r="D12"/>
  <c r="D9"/>
  <c r="E11" i="8" l="1"/>
  <c r="E12" l="1"/>
  <c r="E13"/>
  <c r="E13" i="14" s="1"/>
  <c r="F13" s="1"/>
  <c r="E14" i="8"/>
  <c r="E14" i="14" s="1"/>
  <c r="F14" s="1"/>
  <c r="F13" i="8" l="1"/>
  <c r="H13" s="1"/>
  <c r="I13" s="1"/>
  <c r="C11" i="15" s="1"/>
  <c r="E12" i="14"/>
  <c r="F12" s="1"/>
  <c r="E11"/>
  <c r="F11" s="1"/>
  <c r="G13"/>
  <c r="F12" i="8"/>
  <c r="H12" s="1"/>
  <c r="I12" s="1"/>
  <c r="C10" i="15" s="1"/>
  <c r="F11" i="8"/>
  <c r="F14"/>
  <c r="H14" s="1"/>
  <c r="G14" i="14"/>
  <c r="G12" l="1"/>
  <c r="F18"/>
  <c r="E18"/>
  <c r="I14" i="8"/>
  <c r="H11"/>
  <c r="G11" i="14"/>
  <c r="G18" l="1"/>
  <c r="C12" i="15"/>
  <c r="I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<sst xmlns="http://schemas.openxmlformats.org/spreadsheetml/2006/main" count="838" uniqueCount="481">
  <si>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</si>
  <si>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</si>
  <si>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</si>
  <si>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</si>
  <si>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</si>
  <si>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</si>
  <si>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</si>
  <si>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</si>
  <si>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</si>
  <si>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</si>
  <si>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</si>
  <si>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</si>
  <si>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</si>
  <si>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</si>
  <si>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</si>
  <si>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</si>
  <si>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</si>
  <si>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</si>
  <si>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</si>
  <si>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</si>
  <si>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</si>
  <si>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</si>
  <si>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</si>
  <si>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</si>
  <si>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</si>
  <si>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</si>
  <si>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</si>
  <si>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</si>
  <si>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</si>
  <si>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</si>
  <si>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</si>
  <si>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</si>
  <si>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</si>
  <si>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</si>
  <si>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</si>
  <si>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</si>
  <si>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</si>
  <si>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</si>
  <si>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</si>
  <si>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</si>
  <si>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</si>
  <si>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</si>
  <si>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</si>
  <si>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</si>
  <si>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</si>
  <si>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</si>
  <si>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</si>
  <si>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</si>
  <si>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</si>
  <si>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</si>
  <si>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</si>
  <si>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</si>
  <si>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</si>
  <si>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</si>
  <si>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</si>
  <si>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</si>
  <si>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</si>
  <si>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</si>
  <si>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</si>
  <si>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</si>
  <si>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</si>
  <si>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</si>
  <si>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</si>
  <si>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</si>
  <si>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</si>
  <si>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</si>
  <si>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</si>
  <si>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</si>
  <si>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</si>
  <si>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</si>
  <si>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</si>
  <si>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</si>
  <si>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</si>
  <si>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</si>
  <si>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</si>
  <si>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</si>
  <si>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</si>
  <si>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</si>
  <si>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</si>
  <si>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</si>
  <si>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</si>
  <si>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</si>
  <si>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</si>
  <si>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</si>
  <si>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</si>
  <si>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</si>
  <si>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</si>
  <si>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</si>
  <si>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</si>
  <si>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</si>
  <si>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</si>
  <si>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</si>
  <si>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</si>
  <si>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</si>
  <si>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</si>
  <si>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</si>
  <si>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</si>
  <si>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</si>
  <si>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</si>
  <si>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</si>
  <si>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</si>
  <si>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</si>
  <si>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</si>
  <si>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</si>
  <si>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</si>
  <si>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</si>
  <si>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</si>
  <si>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</si>
  <si>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</si>
  <si>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</si>
  <si>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</si>
  <si>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</si>
  <si>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</si>
  <si>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</si>
  <si>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</si>
  <si>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</si>
  <si>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</si>
  <si>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</si>
  <si>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</si>
  <si>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</si>
  <si>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</si>
  <si>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</si>
  <si>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</si>
  <si>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</si>
  <si>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</si>
  <si>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</si>
  <si>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</si>
  <si>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</si>
  <si>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</si>
  <si>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</si>
  <si>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</si>
  <si>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</si>
  <si>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</si>
  <si>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</si>
  <si>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</si>
  <si>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</si>
  <si>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</si>
  <si>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</si>
  <si>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</si>
  <si>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</si>
  <si>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</si>
  <si>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</si>
  <si>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</si>
  <si>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</si>
  <si>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</si>
  <si>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</si>
  <si>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</si>
  <si>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</si>
  <si>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</si>
  <si>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</si>
  <si>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</si>
  <si>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</si>
  <si>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</si>
  <si>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</si>
  <si>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</si>
  <si>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</si>
  <si>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</si>
  <si>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</si>
  <si>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</si>
  <si>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</si>
  <si>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</si>
  <si>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</si>
  <si>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</si>
  <si>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</si>
  <si>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</si>
  <si>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</si>
  <si>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</si>
  <si>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</si>
  <si>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</si>
  <si>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</si>
  <si>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</si>
  <si>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</si>
  <si>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</si>
  <si>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</si>
  <si>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</si>
  <si>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</si>
  <si>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</si>
  <si>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</si>
  <si>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</si>
  <si>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</si>
  <si>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</si>
  <si>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</si>
  <si>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</si>
  <si>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</si>
  <si>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</si>
  <si>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</si>
  <si>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</si>
  <si>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</si>
  <si>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</si>
  <si>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</si>
  <si>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</si>
  <si>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</si>
  <si>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</si>
  <si>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</si>
  <si>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</si>
  <si>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</si>
  <si>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</si>
  <si>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</si>
  <si>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</si>
  <si>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</si>
  <si>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</si>
  <si>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</si>
  <si>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</si>
  <si>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</si>
  <si>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</si>
  <si>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</si>
  <si>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</si>
  <si>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</si>
  <si>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</si>
  <si>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</si>
  <si>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</si>
  <si>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</si>
  <si>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</si>
  <si>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</si>
  <si>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</si>
  <si>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</si>
  <si>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</si>
  <si>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</si>
  <si>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</si>
  <si>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</si>
  <si>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</si>
  <si>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</si>
  <si>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</si>
  <si>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</si>
  <si>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</si>
  <si>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</si>
  <si>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</si>
  <si>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</si>
  <si>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</si>
  <si>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</si>
  <si>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</si>
  <si>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</si>
  <si>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</si>
  <si>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</si>
  <si>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</si>
  <si>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</si>
  <si>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</si>
  <si>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</si>
  <si>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</si>
  <si>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</si>
  <si>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</si>
  <si>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</si>
  <si>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</si>
  <si>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</si>
  <si>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</si>
  <si>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</si>
  <si>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</si>
  <si>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</si>
  <si>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</si>
  <si>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</si>
  <si>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</si>
  <si>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</si>
  <si>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</si>
  <si>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</si>
  <si>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</si>
  <si>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</si>
  <si>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</si>
  <si>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</si>
  <si>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</si>
  <si>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</si>
  <si>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</si>
  <si>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</si>
  <si>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</si>
  <si>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</si>
  <si>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</si>
  <si>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</si>
  <si>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</si>
  <si>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</si>
  <si>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</si>
  <si>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</si>
  <si>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</si>
  <si>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</si>
  <si>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</si>
  <si>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</si>
  <si>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</si>
  <si>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</si>
  <si>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</si>
  <si>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</si>
  <si>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</si>
  <si>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</si>
  <si>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</si>
  <si>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</si>
  <si>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</si>
  <si>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</si>
  <si>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</si>
  <si>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</si>
  <si>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</si>
  <si>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</si>
  <si>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</si>
  <si>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</si>
  <si>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</si>
  <si>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</si>
  <si>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</si>
  <si>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</si>
  <si>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</si>
  <si>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</si>
  <si>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</si>
  <si>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</si>
  <si>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</si>
  <si>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</si>
  <si>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</si>
  <si>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</si>
  <si>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</si>
  <si>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</si>
  <si>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</si>
  <si>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</si>
  <si>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</si>
  <si>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</si>
  <si>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</si>
  <si>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</si>
  <si>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</si>
  <si>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</si>
  <si>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</si>
  <si>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</si>
  <si>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</si>
  <si>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</si>
  <si>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</si>
  <si>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</si>
  <si>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</si>
  <si>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</si>
  <si>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</si>
  <si>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</si>
  <si>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</si>
  <si>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</si>
  <si>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</si>
  <si>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</si>
  <si>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</si>
  <si>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</si>
  <si>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</si>
  <si>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</si>
  <si>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</si>
  <si>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</si>
  <si>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</si>
  <si>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</si>
  <si>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</si>
  <si>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</si>
  <si>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</si>
  <si>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</si>
  <si>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</si>
  <si>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</si>
  <si>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</si>
  <si>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</si>
  <si>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</si>
  <si>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</si>
  <si>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</si>
  <si>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</si>
  <si>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</si>
  <si>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</si>
  <si>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</si>
  <si>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</si>
  <si>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</si>
  <si>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</si>
  <si>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</si>
  <si>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</si>
  <si>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</si>
  <si>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</si>
  <si>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</si>
  <si>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</si>
  <si>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</si>
  <si>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</si>
  <si>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</si>
  <si>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</si>
  <si>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</si>
  <si>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</si>
  <si>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</si>
  <si>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</si>
  <si>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</si>
  <si>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</si>
  <si>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</si>
  <si>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</si>
  <si>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</si>
  <si>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</si>
  <si>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</si>
  <si>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</si>
  <si>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</si>
  <si>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</si>
  <si>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</si>
  <si>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</si>
  <si>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</si>
  <si>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</si>
  <si>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</si>
  <si>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</si>
  <si>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</si>
  <si>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</si>
  <si>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</si>
  <si>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</si>
  <si>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</si>
  <si>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</si>
  <si>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</si>
  <si>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</si>
  <si>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</si>
  <si>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</si>
  <si>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</si>
  <si>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</si>
  <si>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</si>
  <si>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</si>
  <si>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</si>
  <si>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</si>
  <si>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</si>
  <si>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</si>
  <si>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</si>
  <si>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</si>
  <si>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</si>
  <si>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</si>
  <si>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</si>
  <si>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</si>
  <si>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</si>
  <si>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</si>
  <si>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</si>
  <si>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</si>
  <si>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</si>
  <si>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</si>
  <si>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</si>
  <si>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</si>
  <si>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</si>
  <si>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</si>
  <si>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</si>
  <si>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</si>
  <si>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</si>
  <si>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</si>
  <si>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</si>
  <si>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</si>
  <si>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</si>
  <si>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</si>
  <si>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</si>
  <si>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</si>
  <si>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</si>
  <si>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</si>
  <si>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</si>
  <si>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</si>
  <si>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</si>
  <si>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</si>
  <si>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</si>
  <si>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</si>
  <si>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</si>
  <si>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</si>
  <si>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</si>
  <si>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</si>
  <si>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</si>
  <si>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</si>
  <si>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</si>
  <si>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</si>
  <si>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</si>
  <si>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</si>
  <si>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</si>
  <si>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</si>
  <si>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</si>
  <si>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</si>
  <si>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</si>
  <si>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</si>
  <si>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</si>
  <si>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</si>
  <si>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</si>
  <si>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</si>
  <si>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</si>
  <si>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</si>
  <si>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</si>
  <si>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</si>
  <si>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</si>
  <si>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</si>
  <si>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</si>
  <si>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</si>
  <si>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</si>
  <si>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</si>
  <si>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</si>
  <si>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</si>
  <si>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</si>
  <si>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</si>
  <si>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</si>
  <si>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</si>
  <si>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</si>
  <si>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</si>
  <si>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11</t>
  </si>
  <si>
    <t>08/03/2017 AL 14/03/2017</t>
  </si>
  <si>
    <t>SEMANA 11</t>
  </si>
  <si>
    <t>Periodo 11 al 11 Semanal del 08/03/2017 al 14/03/2017</t>
  </si>
  <si>
    <t>JUAREZ URIBE MICHEL</t>
  </si>
  <si>
    <t>Efectivo</t>
  </si>
  <si>
    <t>Total de movimientos 6</t>
  </si>
  <si>
    <t>Total</t>
  </si>
  <si>
    <t>Total Efectivo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</si>
</sst>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sqref="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11</v>
      </c>
    </row>
    <row r="4" spans="1:11">
      <c r="A4" s="143"/>
      <c r="B4" s="161" t="str">
        <f>+SINDICATO!B4</f>
        <v>Periodo 11 al 11 Semanal del 08/03/2017 al 14/03/2017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34.5" thickBot="1">
      <c r="A8" s="153" t="s">
        <v>432</v>
      </c>
      <c r="B8" s="154" t="s">
        <v>433</v>
      </c>
      <c r="C8" s="155" t="s">
        <v>434</v>
      </c>
      <c r="E8" s="166" t="s">
        <v>441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4">
        <f>+C11</f>
        <v>1026.69</v>
      </c>
      <c r="F11" s="164">
        <f>+E11*0.16</f>
        <v>164.27040000000002</v>
      </c>
      <c r="G11" s="164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1516</v>
      </c>
      <c r="E12" s="164">
        <f t="shared" ref="E12:E13" si="0">+C12</f>
        <v>1516</v>
      </c>
      <c r="F12" s="164">
        <f t="shared" ref="F12:F14" si="1">+E12*0.16</f>
        <v>242.56</v>
      </c>
      <c r="G12" s="164">
        <f t="shared" ref="G12:G13" si="2">+E12+F12</f>
        <v>1758.56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458</v>
      </c>
      <c r="C15" s="167">
        <f>+SINDICATO!E15</f>
        <v>2850</v>
      </c>
      <c r="E15" s="164">
        <f t="shared" ref="E15" si="4">+C15</f>
        <v>2850</v>
      </c>
      <c r="F15" s="164">
        <f t="shared" ref="F15" si="5">+E15*0.16</f>
        <v>456</v>
      </c>
      <c r="G15" s="164">
        <f>+E15+F15</f>
        <v>3306</v>
      </c>
      <c r="J15" s="91" t="s">
        <v>46</v>
      </c>
      <c r="K15" s="91" t="s">
        <v>458</v>
      </c>
    </row>
    <row r="16" spans="1:11" ht="15">
      <c r="A16" s="158"/>
      <c r="B16" s="157" t="s">
        <v>476</v>
      </c>
      <c r="C16" s="167">
        <f>+SINDICATO!E16</f>
        <v>160.08000000000001</v>
      </c>
      <c r="E16" s="164">
        <f t="shared" ref="E16" si="6">+C16</f>
        <v>160.08000000000001</v>
      </c>
      <c r="F16" s="164">
        <f t="shared" ref="F16" si="7">+E16*0.16</f>
        <v>25.612800000000004</v>
      </c>
      <c r="G16" s="164">
        <f>+E16+F16</f>
        <v>185.69280000000001</v>
      </c>
      <c r="J16" s="190" t="s">
        <v>47</v>
      </c>
      <c r="K16" s="190" t="s">
        <v>476</v>
      </c>
    </row>
    <row r="17" spans="3:7">
      <c r="C17" s="162"/>
    </row>
    <row r="18" spans="3:7" ht="13.5" thickBot="1">
      <c r="C18" s="163">
        <f>SUM(C11:C16)</f>
        <v>8745.77</v>
      </c>
      <c r="E18" s="165">
        <f>SUM(E11:E17)</f>
        <v>8745.77</v>
      </c>
      <c r="F18" s="165">
        <f t="shared" ref="F18" si="8">SUM(F11:F17)</f>
        <v>1399.3232</v>
      </c>
      <c r="G18" s="165">
        <f>SUM(G11:G17)</f>
        <v>10145.093200000001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E18" sqref="E18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474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475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>
        <v>0</v>
      </c>
      <c r="H11" s="160">
        <f>SUM(F11:G11)</f>
        <v>102.66900000000001</v>
      </c>
      <c r="I11" s="160">
        <f t="shared" ref="I11:I16" si="0">+E11-H11</f>
        <v>924.02100000000007</v>
      </c>
    </row>
    <row r="12" spans="1:9">
      <c r="A12" s="158"/>
      <c r="B12" s="141" t="s">
        <v>448</v>
      </c>
      <c r="C12" s="159">
        <v>1516</v>
      </c>
      <c r="D12" s="160"/>
      <c r="E12" s="167">
        <f t="shared" ref="E12:E14" si="1">SUM(C12:D12)</f>
        <v>1516</v>
      </c>
      <c r="F12" s="167">
        <f t="shared" ref="F12:F14" si="2">+E12*0.1</f>
        <v>151.6</v>
      </c>
      <c r="G12" s="160">
        <v>150</v>
      </c>
      <c r="H12" s="167">
        <f t="shared" ref="H12:H14" si="3">SUM(F12:G12)</f>
        <v>301.60000000000002</v>
      </c>
      <c r="I12" s="167">
        <f t="shared" si="0"/>
        <v>1214.4000000000001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1"/>
        <v>1516</v>
      </c>
      <c r="F14" s="167">
        <f t="shared" si="2"/>
        <v>151.6</v>
      </c>
      <c r="G14" s="160">
        <v>0</v>
      </c>
      <c r="H14" s="167">
        <f t="shared" si="3"/>
        <v>151.6</v>
      </c>
      <c r="I14" s="167">
        <f t="shared" si="0"/>
        <v>1364.4</v>
      </c>
    </row>
    <row r="15" spans="1:9">
      <c r="A15" s="158"/>
      <c r="B15" s="157" t="s">
        <v>458</v>
      </c>
      <c r="C15" s="159">
        <v>2100</v>
      </c>
      <c r="D15" s="167">
        <v>750</v>
      </c>
      <c r="E15" s="167">
        <f t="shared" ref="E15" si="4">SUM(C15:D15)</f>
        <v>2850</v>
      </c>
      <c r="F15" s="167">
        <f t="shared" ref="F15" si="5">+E15*0.1</f>
        <v>285</v>
      </c>
      <c r="G15" s="167">
        <v>0</v>
      </c>
      <c r="H15" s="167">
        <f t="shared" ref="H15" si="6">SUM(F15:G15)</f>
        <v>285</v>
      </c>
      <c r="I15" s="167">
        <f t="shared" si="0"/>
        <v>2565</v>
      </c>
    </row>
    <row r="16" spans="1:9">
      <c r="A16" s="158"/>
      <c r="B16" s="157" t="s">
        <v>476</v>
      </c>
      <c r="C16" s="159">
        <v>160.08000000000001</v>
      </c>
      <c r="D16" s="167"/>
      <c r="E16" s="167">
        <f t="shared" ref="E16" si="7">SUM(C16:D16)</f>
        <v>160.08000000000001</v>
      </c>
      <c r="F16" s="167">
        <f t="shared" ref="F16" si="8">+E16*0.1</f>
        <v>16.008000000000003</v>
      </c>
      <c r="G16" s="167">
        <v>0</v>
      </c>
      <c r="H16" s="167">
        <f t="shared" ref="H16" si="9">SUM(F16:G16)</f>
        <v>16.008000000000003</v>
      </c>
      <c r="I16" s="167">
        <f t="shared" si="0"/>
        <v>144.072</v>
      </c>
    </row>
    <row r="18" spans="3:9" ht="13.5" thickBot="1">
      <c r="C18" s="163">
        <f>SUM(C11:C16)</f>
        <v>7995.77</v>
      </c>
      <c r="D18" s="163">
        <f t="shared" ref="D18" si="10">SUM(D11:D15)</f>
        <v>750</v>
      </c>
      <c r="E18" s="163">
        <f>SUM(E11:E16)</f>
        <v>8745.77</v>
      </c>
      <c r="F18" s="163">
        <f t="shared" ref="F18:I18" si="11">SUM(F11:F16)</f>
        <v>874.57700000000011</v>
      </c>
      <c r="G18" s="163">
        <f t="shared" si="11"/>
        <v>150</v>
      </c>
      <c r="H18" s="163">
        <f t="shared" si="11"/>
        <v>1024.577</v>
      </c>
      <c r="I18" s="163">
        <f t="shared" si="11"/>
        <v>7721.1930000000011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A19" sqref="A19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11</v>
      </c>
    </row>
    <row r="4" spans="1:4">
      <c r="A4" s="161" t="str">
        <f>+SINDICATO!B4</f>
        <v>Periodo 11 al 11 Semanal del 08/03/2017 al 14/03/2017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924.02100000000007</v>
      </c>
      <c r="D9" s="168" t="str">
        <f>+SINDICATO!B11</f>
        <v>ARIAS MONROY JOSE</v>
      </c>
    </row>
    <row r="10" spans="1:4" s="162" customFormat="1" ht="15">
      <c r="A10" s="174" t="s">
        <v>457</v>
      </c>
      <c r="B10" s="168" t="s">
        <v>454</v>
      </c>
      <c r="C10" s="173">
        <f>+SINDICATO!I12</f>
        <v>1214.4000000000001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</row>
    <row r="13" spans="1:4" ht="15">
      <c r="A13" s="169" t="s">
        <v>455</v>
      </c>
      <c r="B13" s="169"/>
      <c r="C13" s="172">
        <f>SUM(C9:C12)</f>
        <v>5012.121000000001</v>
      </c>
      <c r="D13" s="169" t="s">
        <v>456</v>
      </c>
    </row>
    <row r="14" spans="1:4" s="162" customFormat="1" ht="15">
      <c r="A14" s="169"/>
      <c r="B14" s="169"/>
      <c r="C14" s="172"/>
      <c r="D14" s="169"/>
    </row>
    <row r="15" spans="1:4" s="162" customFormat="1" ht="15">
      <c r="A15" s="168"/>
      <c r="B15" s="177" t="s">
        <v>460</v>
      </c>
      <c r="C15" s="173">
        <f>+SINDICATO!I15</f>
        <v>2565</v>
      </c>
      <c r="D15" s="168" t="str">
        <f>SINDICATO!B15</f>
        <v>FERRER GONZALEZ MARIA ELENA</v>
      </c>
    </row>
    <row r="16" spans="1:4" s="162" customFormat="1" ht="15">
      <c r="A16" s="169" t="s">
        <v>455</v>
      </c>
      <c r="B16" s="169"/>
      <c r="C16" s="172">
        <f>+C15</f>
        <v>2565</v>
      </c>
      <c r="D16" s="169" t="s">
        <v>459</v>
      </c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7" t="s">
        <v>477</v>
      </c>
      <c r="C18" s="173">
        <f>+SINDICATO!I16</f>
        <v>144.072</v>
      </c>
      <c r="D18" s="168" t="str">
        <f>+SINDICATO!B16</f>
        <v>JUAREZ URIBE MICHEL</v>
      </c>
    </row>
    <row r="19" spans="1:4" s="162" customFormat="1" ht="15">
      <c r="A19" s="169" t="s">
        <v>480</v>
      </c>
      <c r="B19" s="169"/>
      <c r="C19" s="172">
        <f>+C18</f>
        <v>144.072</v>
      </c>
      <c r="D19" s="169" t="s">
        <v>459</v>
      </c>
    </row>
    <row r="21" spans="1:4" ht="18.75">
      <c r="A21" s="175" t="s">
        <v>479</v>
      </c>
      <c r="B21" s="175"/>
      <c r="C21" s="176">
        <f>+C13+C16+C19</f>
        <v>7721.1930000000011</v>
      </c>
      <c r="D21" s="175" t="s">
        <v>478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8" t="s">
        <v>461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472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462</v>
      </c>
      <c r="B3" s="183" t="s">
        <v>473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463</v>
      </c>
      <c r="C5" s="179"/>
      <c r="D5" s="180"/>
      <c r="E5" s="180"/>
      <c r="F5" s="181"/>
      <c r="G5" s="181"/>
      <c r="H5" s="162"/>
    </row>
    <row r="6" spans="1:8" ht="15">
      <c r="A6" s="180" t="s">
        <v>464</v>
      </c>
      <c r="B6" s="184">
        <v>1026.69</v>
      </c>
      <c r="C6" s="180"/>
      <c r="D6" s="180"/>
      <c r="E6" s="180"/>
      <c r="F6" s="181"/>
      <c r="G6" s="181"/>
      <c r="H6" s="162"/>
    </row>
    <row r="7" spans="1:8" ht="15">
      <c r="A7" s="180" t="s">
        <v>465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466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467</v>
      </c>
      <c r="B9" s="184">
        <v>6043</v>
      </c>
      <c r="C9" s="180"/>
      <c r="D9" s="180"/>
      <c r="E9" s="180"/>
      <c r="F9" s="181"/>
      <c r="G9" s="181"/>
      <c r="H9" s="162"/>
    </row>
    <row r="10" spans="1:8" ht="15">
      <c r="A10" s="180" t="s">
        <v>468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469</v>
      </c>
      <c r="B11" s="184">
        <v>1516</v>
      </c>
      <c r="C11" s="180"/>
      <c r="D11" s="180"/>
      <c r="E11" s="180"/>
      <c r="F11" s="181"/>
      <c r="G11" s="181"/>
      <c r="H11" s="162"/>
    </row>
    <row r="12" spans="1:8" ht="15">
      <c r="A12" s="180" t="s">
        <v>470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471</v>
      </c>
      <c r="B13" s="186">
        <v>160.08000000000001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8745.77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1399.3232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10145.093200000001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v>10145.09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3.2000000010157237E-3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2017-03-18T15:19:41Z</dcterms:modified>
</cp:coreProperties>
</file>