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B14" i="16"/>
  <c r="A4" i="15"/>
  <c r="A3"/>
  <c r="B4" i="14"/>
  <c r="B3"/>
  <c r="B15" i="16" l="1"/>
  <c r="B16" s="1"/>
  <c r="B18" s="1"/>
  <c r="D15" i="15"/>
  <c r="C17" i="8"/>
  <c r="C15" i="14"/>
  <c r="E15" s="1"/>
  <c r="F15" s="1"/>
  <c r="G15" s="1"/>
  <c r="D17" i="8"/>
  <c r="G17"/>
  <c r="E15"/>
  <c r="F15" s="1"/>
  <c r="H15" s="1"/>
  <c r="I15" l="1"/>
  <c r="C15" i="15" s="1"/>
  <c r="C16" s="1"/>
  <c r="D10"/>
  <c r="D11"/>
  <c r="D12"/>
  <c r="D9"/>
  <c r="E11" i="8" l="1"/>
  <c r="E12" l="1"/>
  <c r="E13"/>
  <c r="C13" i="14" s="1"/>
  <c r="E13" s="1"/>
  <c r="F13" s="1"/>
  <c r="E14" i="8"/>
  <c r="C14" i="14" s="1"/>
  <c r="E14" s="1"/>
  <c r="F14" s="1"/>
  <c r="C11"/>
  <c r="F13" i="8" l="1"/>
  <c r="H13" s="1"/>
  <c r="I13" s="1"/>
  <c r="C11" i="15" s="1"/>
  <c r="C12" i="14"/>
  <c r="E12" s="1"/>
  <c r="F12" s="1"/>
  <c r="E17" i="8"/>
  <c r="E11" i="14"/>
  <c r="F11" s="1"/>
  <c r="G13"/>
  <c r="F12" i="8"/>
  <c r="H12" s="1"/>
  <c r="I12" s="1"/>
  <c r="C10" i="15" s="1"/>
  <c r="F11" i="8"/>
  <c r="F14"/>
  <c r="H14" s="1"/>
  <c r="G14" i="14"/>
  <c r="C17" l="1"/>
  <c r="G12"/>
  <c r="F17" i="8"/>
  <c r="F17" i="14"/>
  <c r="E17"/>
  <c r="I14" i="8"/>
  <c r="H11"/>
  <c r="H17" s="1"/>
  <c r="G11" i="14"/>
  <c r="G17" l="1"/>
  <c r="C12" i="15"/>
  <c r="I11" i="8"/>
  <c r="I17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19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<sst xmlns="http://schemas.openxmlformats.org/spreadsheetml/2006/main" count="831" uniqueCount="477">
  <si>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</si>
  <si>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</si>
  <si>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</si>
  <si>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</si>
  <si>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</si>
  <si>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</si>
  <si>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</si>
  <si>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</si>
  <si>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</si>
  <si>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</si>
  <si>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</si>
  <si>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</si>
  <si>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</si>
  <si>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</si>
  <si>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</si>
  <si>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</si>
  <si>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</si>
  <si>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</si>
  <si>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</si>
  <si>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</si>
  <si>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</si>
  <si>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</si>
  <si>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</si>
  <si>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</si>
  <si>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</si>
  <si>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</si>
  <si>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</si>
  <si>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</si>
  <si>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</si>
  <si>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</si>
  <si>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</si>
  <si>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</si>
  <si>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</si>
  <si>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</si>
  <si>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</si>
  <si>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</si>
  <si>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</si>
  <si>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</si>
  <si>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</si>
  <si>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</si>
  <si>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</si>
  <si>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</si>
  <si>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</si>
  <si>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</si>
  <si>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</si>
  <si>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</si>
  <si>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</si>
  <si>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</si>
  <si>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</si>
  <si>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</si>
  <si>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</si>
  <si>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</si>
  <si>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</si>
  <si>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</si>
  <si>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</si>
  <si>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</si>
  <si>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</si>
  <si>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</si>
  <si>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</si>
  <si>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</si>
  <si>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</si>
  <si>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</si>
  <si>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</si>
  <si>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</si>
  <si>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</si>
  <si>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</si>
  <si>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</si>
  <si>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</si>
  <si>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</si>
  <si>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</si>
  <si>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</si>
  <si>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</si>
  <si>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</si>
  <si>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</si>
  <si>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</si>
  <si>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</si>
  <si>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</si>
  <si>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</si>
  <si>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</si>
  <si>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</si>
  <si>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</si>
  <si>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</si>
  <si>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</si>
  <si>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</si>
  <si>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</si>
  <si>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</si>
  <si>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</si>
  <si>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</si>
  <si>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</si>
  <si>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</si>
  <si>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</si>
  <si>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</si>
  <si>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</si>
  <si>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</si>
  <si>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</si>
  <si>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</si>
  <si>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</si>
  <si>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</si>
  <si>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</si>
  <si>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</si>
  <si>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</si>
  <si>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</si>
  <si>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</si>
  <si>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</si>
  <si>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</si>
  <si>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</si>
  <si>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</si>
  <si>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</si>
  <si>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</si>
  <si>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</si>
  <si>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</si>
  <si>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</si>
  <si>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</si>
  <si>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</si>
  <si>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</si>
  <si>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</si>
  <si>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</si>
  <si>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</si>
  <si>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</si>
  <si>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</si>
  <si>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</si>
  <si>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</si>
  <si>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</si>
  <si>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</si>
  <si>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</si>
  <si>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</si>
  <si>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</si>
  <si>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</si>
  <si>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</si>
  <si>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</si>
  <si>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</si>
  <si>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</si>
  <si>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</si>
  <si>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</si>
  <si>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</si>
  <si>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</si>
  <si>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</si>
  <si>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</si>
  <si>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</si>
  <si>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</si>
  <si>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</si>
  <si>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</si>
  <si>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</si>
  <si>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</si>
  <si>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</si>
  <si>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</si>
  <si>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</si>
  <si>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</si>
  <si>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</si>
  <si>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</si>
  <si>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</si>
  <si>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</si>
  <si>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</si>
  <si>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</si>
  <si>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</si>
  <si>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</si>
  <si>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</si>
  <si>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</si>
  <si>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</si>
  <si>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</si>
  <si>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</si>
  <si>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</si>
  <si>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</si>
  <si>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</si>
  <si>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</si>
  <si>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</si>
  <si>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</si>
  <si>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</si>
  <si>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</si>
  <si>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</si>
  <si>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</si>
  <si>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</si>
  <si>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</si>
  <si>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</si>
  <si>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</si>
  <si>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</si>
  <si>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</si>
  <si>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</si>
  <si>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</si>
  <si>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</si>
  <si>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</si>
  <si>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</si>
  <si>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</si>
  <si>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</si>
  <si>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</si>
  <si>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</si>
  <si>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</si>
  <si>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</si>
  <si>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</si>
  <si>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</si>
  <si>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</si>
  <si>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</si>
  <si>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</si>
  <si>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</si>
  <si>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</si>
  <si>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</si>
  <si>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</si>
  <si>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</si>
  <si>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</si>
  <si>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</si>
  <si>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</si>
  <si>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</si>
  <si>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</si>
  <si>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</si>
  <si>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</si>
  <si>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</si>
  <si>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</si>
  <si>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</si>
  <si>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</si>
  <si>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</si>
  <si>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</si>
  <si>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</si>
  <si>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</si>
  <si>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</si>
  <si>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</si>
  <si>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</si>
  <si>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</si>
  <si>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</si>
  <si>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</si>
  <si>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</si>
  <si>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</si>
  <si>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</si>
  <si>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</si>
  <si>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</si>
  <si>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</si>
  <si>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</si>
  <si>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</si>
  <si>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</si>
  <si>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</si>
  <si>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</si>
  <si>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</si>
  <si>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</si>
  <si>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</si>
  <si>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</si>
  <si>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</si>
  <si>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</si>
  <si>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</si>
  <si>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</si>
  <si>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</si>
  <si>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</si>
  <si>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</si>
  <si>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</si>
  <si>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</si>
  <si>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</si>
  <si>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</si>
  <si>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</si>
  <si>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</si>
  <si>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</si>
  <si>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</si>
  <si>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</si>
  <si>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</si>
  <si>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</si>
  <si>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</si>
  <si>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</si>
  <si>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</si>
  <si>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</si>
  <si>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</si>
  <si>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</si>
  <si>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</si>
  <si>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</si>
  <si>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</si>
  <si>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</si>
  <si>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</si>
  <si>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</si>
  <si>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</si>
  <si>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</si>
  <si>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</si>
  <si>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</si>
  <si>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</si>
  <si>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</si>
  <si>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</si>
  <si>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</si>
  <si>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</si>
  <si>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</si>
  <si>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</si>
  <si>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</si>
  <si>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</si>
  <si>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</si>
  <si>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</si>
  <si>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</si>
  <si>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</si>
  <si>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</si>
  <si>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</si>
  <si>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</si>
  <si>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</si>
  <si>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</si>
  <si>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</si>
  <si>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</si>
  <si>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</si>
  <si>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</si>
  <si>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</si>
  <si>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</si>
  <si>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</si>
  <si>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</si>
  <si>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</si>
  <si>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</si>
  <si>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</si>
  <si>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</si>
  <si>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</si>
  <si>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</si>
  <si>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</si>
  <si>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</si>
  <si>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</si>
  <si>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</si>
  <si>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</si>
  <si>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</si>
  <si>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</si>
  <si>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</si>
  <si>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</si>
  <si>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</si>
  <si>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</si>
  <si>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</si>
  <si>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</si>
  <si>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</si>
  <si>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</si>
  <si>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</si>
  <si>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</si>
  <si>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</si>
  <si>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</si>
  <si>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</si>
  <si>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</si>
  <si>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</si>
  <si>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</si>
  <si>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</si>
  <si>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</si>
  <si>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</si>
  <si>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</si>
  <si>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</si>
  <si>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</si>
  <si>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</si>
  <si>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</si>
  <si>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</si>
  <si>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</si>
  <si>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</si>
  <si>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</si>
  <si>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</si>
  <si>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</si>
  <si>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</si>
  <si>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</si>
  <si>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</si>
  <si>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</si>
  <si>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</si>
  <si>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</si>
  <si>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</si>
  <si>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</si>
  <si>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</si>
  <si>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</si>
  <si>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</si>
  <si>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</si>
  <si>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</si>
  <si>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</si>
  <si>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</si>
  <si>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</si>
  <si>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</si>
  <si>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</si>
  <si>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</si>
  <si>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</si>
  <si>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</si>
  <si>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</si>
  <si>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</si>
  <si>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</si>
  <si>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</si>
  <si>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</si>
  <si>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</si>
  <si>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</si>
  <si>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</si>
  <si>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</si>
  <si>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</si>
  <si>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</si>
  <si>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</si>
  <si>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</si>
  <si>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</si>
  <si>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</si>
  <si>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</si>
  <si>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</si>
  <si>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</si>
  <si>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</si>
  <si>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</si>
  <si>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</si>
  <si>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</si>
  <si>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</si>
  <si>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</si>
  <si>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</si>
  <si>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</si>
  <si>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</si>
  <si>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</si>
  <si>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</si>
  <si>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</si>
  <si>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</si>
  <si>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</si>
  <si>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</si>
  <si>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</si>
  <si>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</si>
  <si>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</si>
  <si>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</si>
  <si>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</si>
  <si>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</si>
  <si>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</si>
  <si>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</si>
  <si>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</si>
  <si>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</si>
  <si>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</si>
  <si>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</si>
  <si>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</si>
  <si>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</si>
  <si>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</si>
  <si>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</si>
  <si>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</si>
  <si>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</si>
  <si>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</si>
  <si>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</si>
  <si>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</si>
  <si>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</si>
  <si>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</si>
  <si>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</si>
  <si>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</si>
  <si>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</si>
  <si>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</si>
  <si>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</si>
  <si>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</si>
  <si>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</si>
  <si>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</si>
  <si>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</si>
  <si>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</si>
  <si>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</si>
  <si>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</si>
  <si>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</si>
  <si>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</si>
  <si>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</si>
  <si>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</si>
  <si>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</si>
  <si>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</si>
  <si>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</si>
  <si>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</si>
  <si>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</si>
  <si>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</si>
  <si>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</si>
  <si>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</si>
  <si>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</si>
  <si>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</si>
  <si>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</si>
  <si>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</si>
  <si>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</si>
  <si>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</si>
  <si>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</si>
  <si>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</si>
  <si>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</si>
  <si>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</si>
  <si>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</si>
  <si>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</si>
  <si>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</si>
  <si>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</si>
  <si>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</si>
  <si>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</si>
  <si>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</si>
  <si>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</si>
  <si>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</si>
  <si>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</si>
  <si>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</si>
  <si>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</si>
  <si>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</si>
  <si>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</si>
  <si>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</si>
  <si>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</si>
  <si>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</si>
  <si>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</si>
  <si>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</si>
  <si>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</si>
  <si>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</si>
  <si>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</si>
  <si>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</si>
  <si>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</si>
  <si>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10</t>
  </si>
  <si>
    <t>01/03/2017 AL 07/03/2017</t>
  </si>
  <si>
    <t>SEMANA 10</t>
  </si>
  <si>
    <t>Periodo 10 al 10 Semanal del 01/03/2017 al 07/03/2017</t>
  </si>
  <si>
    <t>Total de movimientos 5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</si>
</sst>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09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5" activeCellId="1" sqref="E12:E13 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10</v>
      </c>
    </row>
    <row r="4" spans="1:11">
      <c r="A4" s="143"/>
      <c r="B4" s="161" t="str">
        <f>+SINDICATO!B4</f>
        <v>Periodo 10 al 10 Semanal del 01/03/2017 al 07/03/2017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0" t="s">
        <v>440</v>
      </c>
      <c r="F7" s="191"/>
      <c r="G7" s="192"/>
    </row>
    <row r="8" spans="1:11" ht="34.5" thickBot="1">
      <c r="A8" s="153" t="s">
        <v>432</v>
      </c>
      <c r="B8" s="154" t="s">
        <v>433</v>
      </c>
      <c r="C8" s="155" t="s">
        <v>434</v>
      </c>
      <c r="E8" s="166" t="s">
        <v>441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4">
        <f>+C11</f>
        <v>1026.69</v>
      </c>
      <c r="F11" s="164">
        <f>+E11*0.16</f>
        <v>164.27040000000002</v>
      </c>
      <c r="G11" s="164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1516</v>
      </c>
      <c r="E12" s="164">
        <f t="shared" ref="E12:E13" si="0">+C12</f>
        <v>1516</v>
      </c>
      <c r="F12" s="164">
        <f t="shared" ref="F12:F14" si="1">+E12*0.16</f>
        <v>242.56</v>
      </c>
      <c r="G12" s="164">
        <f t="shared" ref="G12:G13" si="2">+E12+F12</f>
        <v>1758.56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458</v>
      </c>
      <c r="C15" s="167">
        <f>+SINDICATO!C15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458</v>
      </c>
    </row>
    <row r="16" spans="1:11">
      <c r="C16" s="162"/>
    </row>
    <row r="17" spans="3:7" ht="13.5" thickBot="1">
      <c r="C17" s="163">
        <f>SUM(C11:C15)</f>
        <v>7835.6900000000005</v>
      </c>
      <c r="E17" s="165">
        <f>SUM(E11:E16)</f>
        <v>7835.6900000000005</v>
      </c>
      <c r="F17" s="165">
        <f t="shared" ref="F17" si="6">SUM(F11:F16)</f>
        <v>1253.7103999999999</v>
      </c>
      <c r="G17" s="165">
        <f>SUM(G11:G16)</f>
        <v>9089.4004000000004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474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475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>
        <v>0</v>
      </c>
      <c r="H11" s="160">
        <f>SUM(F11:G11)</f>
        <v>102.66900000000001</v>
      </c>
      <c r="I11" s="160">
        <f>+E11-H11</f>
        <v>924.02100000000007</v>
      </c>
    </row>
    <row r="12" spans="1:9">
      <c r="A12" s="158"/>
      <c r="B12" s="141" t="s">
        <v>448</v>
      </c>
      <c r="C12" s="159">
        <v>1516</v>
      </c>
      <c r="D12" s="160"/>
      <c r="E12" s="167">
        <f t="shared" ref="E12:E14" si="0">SUM(C12:D12)</f>
        <v>1516</v>
      </c>
      <c r="F12" s="167">
        <f t="shared" ref="F12:F14" si="1">+E12*0.1</f>
        <v>151.6</v>
      </c>
      <c r="G12" s="160">
        <v>150</v>
      </c>
      <c r="H12" s="167">
        <f t="shared" ref="H12:H14" si="2">SUM(F12:G12)</f>
        <v>301.60000000000002</v>
      </c>
      <c r="I12" s="167">
        <f>+E12-H12</f>
        <v>1214.4000000000001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0"/>
        <v>1677</v>
      </c>
      <c r="F13" s="167">
        <f t="shared" si="1"/>
        <v>167.70000000000002</v>
      </c>
      <c r="G13" s="160">
        <v>0</v>
      </c>
      <c r="H13" s="167">
        <f t="shared" si="2"/>
        <v>167.70000000000002</v>
      </c>
      <c r="I13" s="167">
        <f>+E13-H13</f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0"/>
        <v>1516</v>
      </c>
      <c r="F14" s="167">
        <f t="shared" si="1"/>
        <v>151.6</v>
      </c>
      <c r="G14" s="160">
        <v>0</v>
      </c>
      <c r="H14" s="167">
        <f t="shared" si="2"/>
        <v>151.6</v>
      </c>
      <c r="I14" s="167">
        <f>+E14-H14</f>
        <v>1364.4</v>
      </c>
    </row>
    <row r="15" spans="1:9">
      <c r="A15" s="158"/>
      <c r="B15" s="157" t="s">
        <v>458</v>
      </c>
      <c r="C15" s="159">
        <v>2100</v>
      </c>
      <c r="D15" s="167"/>
      <c r="E15" s="167">
        <f t="shared" ref="E15" si="3">SUM(C15:D15)</f>
        <v>2100</v>
      </c>
      <c r="F15" s="167">
        <f t="shared" ref="F15" si="4">+E15*0.1</f>
        <v>210</v>
      </c>
      <c r="G15" s="167">
        <v>0</v>
      </c>
      <c r="H15" s="167">
        <f t="shared" ref="H15" si="5">SUM(F15:G15)</f>
        <v>210</v>
      </c>
      <c r="I15" s="167">
        <f>+E15-H15</f>
        <v>1890</v>
      </c>
    </row>
    <row r="17" spans="3:9" ht="13.5" thickBot="1">
      <c r="C17" s="163">
        <f>SUM(C11:C15)</f>
        <v>7835.6900000000005</v>
      </c>
      <c r="D17" s="163">
        <f t="shared" ref="D17:I17" si="6">SUM(D11:D15)</f>
        <v>0</v>
      </c>
      <c r="E17" s="163">
        <f t="shared" si="6"/>
        <v>7835.6900000000005</v>
      </c>
      <c r="F17" s="163">
        <f t="shared" si="6"/>
        <v>783.56900000000007</v>
      </c>
      <c r="G17" s="163">
        <f t="shared" si="6"/>
        <v>150</v>
      </c>
      <c r="H17" s="163">
        <f t="shared" si="6"/>
        <v>933.56900000000007</v>
      </c>
      <c r="I17" s="163">
        <f t="shared" si="6"/>
        <v>6902.121000000001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5" t="s">
        <v>14</v>
      </c>
      <c r="B5" s="207" t="s">
        <v>15</v>
      </c>
      <c r="C5" s="205" t="s">
        <v>132</v>
      </c>
      <c r="D5" s="207" t="s">
        <v>16</v>
      </c>
      <c r="E5" s="207" t="s">
        <v>0</v>
      </c>
      <c r="F5" s="205" t="s">
        <v>129</v>
      </c>
      <c r="G5" s="203" t="s">
        <v>35</v>
      </c>
      <c r="H5" s="196" t="s">
        <v>10</v>
      </c>
      <c r="I5" s="196" t="s">
        <v>11</v>
      </c>
      <c r="J5" s="196" t="s">
        <v>25</v>
      </c>
      <c r="K5" s="196" t="s">
        <v>12</v>
      </c>
      <c r="L5" s="196" t="s">
        <v>13</v>
      </c>
      <c r="M5" s="78"/>
      <c r="N5" s="24"/>
      <c r="O5" s="201" t="s">
        <v>100</v>
      </c>
      <c r="P5" s="201" t="s">
        <v>116</v>
      </c>
      <c r="Q5" s="201" t="s">
        <v>115</v>
      </c>
      <c r="R5" s="201" t="s">
        <v>101</v>
      </c>
      <c r="S5" s="196" t="s">
        <v>7</v>
      </c>
      <c r="T5" s="196" t="s">
        <v>18</v>
      </c>
      <c r="U5" s="196" t="s">
        <v>17</v>
      </c>
      <c r="V5" s="196" t="s">
        <v>9</v>
      </c>
      <c r="W5" s="196" t="s">
        <v>26</v>
      </c>
      <c r="X5" s="196" t="s">
        <v>4</v>
      </c>
      <c r="Y5" s="196" t="s">
        <v>8</v>
      </c>
      <c r="Z5" s="196" t="s">
        <v>3</v>
      </c>
      <c r="AA5" s="196" t="s">
        <v>5</v>
      </c>
      <c r="AB5" s="27"/>
      <c r="AC5" s="196" t="s">
        <v>6</v>
      </c>
      <c r="AD5" s="198" t="s">
        <v>152</v>
      </c>
      <c r="AE5" s="199"/>
      <c r="AF5" s="200" t="s">
        <v>102</v>
      </c>
      <c r="AG5" s="194" t="s">
        <v>135</v>
      </c>
      <c r="AH5" s="194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6"/>
      <c r="B6" s="208"/>
      <c r="C6" s="206"/>
      <c r="D6" s="208"/>
      <c r="E6" s="208"/>
      <c r="F6" s="206"/>
      <c r="G6" s="204"/>
      <c r="H6" s="197"/>
      <c r="I6" s="197"/>
      <c r="J6" s="197"/>
      <c r="K6" s="197"/>
      <c r="L6" s="197"/>
      <c r="M6" s="28" t="s">
        <v>174</v>
      </c>
      <c r="N6" s="28" t="s">
        <v>144</v>
      </c>
      <c r="O6" s="202"/>
      <c r="P6" s="202"/>
      <c r="Q6" s="202"/>
      <c r="R6" s="202"/>
      <c r="S6" s="197"/>
      <c r="T6" s="197"/>
      <c r="U6" s="197"/>
      <c r="V6" s="197"/>
      <c r="W6" s="197"/>
      <c r="X6" s="197"/>
      <c r="Y6" s="197"/>
      <c r="Z6" s="197"/>
      <c r="AA6" s="197"/>
      <c r="AB6" s="24"/>
      <c r="AC6" s="197"/>
      <c r="AD6" s="52" t="s">
        <v>27</v>
      </c>
      <c r="AE6" s="52" t="s">
        <v>28</v>
      </c>
      <c r="AF6" s="200"/>
      <c r="AG6" s="194"/>
      <c r="AH6" s="19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5" t="s">
        <v>146</v>
      </c>
      <c r="B68" s="195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3" t="s">
        <v>153</v>
      </c>
      <c r="B111" s="193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D14" sqref="D14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10</v>
      </c>
    </row>
    <row r="4" spans="1:4">
      <c r="A4" s="161" t="str">
        <f>+SINDICATO!B4</f>
        <v>Periodo 10 al 10 Semanal del 01/03/2017 al 07/03/2017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924.02100000000007</v>
      </c>
      <c r="D9" s="168" t="str">
        <f>+SINDICATO!B11</f>
        <v>ARIAS MONROY JOSE</v>
      </c>
    </row>
    <row r="10" spans="1:4" s="162" customFormat="1" ht="15">
      <c r="A10" s="174" t="s">
        <v>457</v>
      </c>
      <c r="B10" s="168" t="s">
        <v>454</v>
      </c>
      <c r="C10" s="173">
        <f>+SINDICATO!I12</f>
        <v>1214.4000000000001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</row>
    <row r="13" spans="1:4" ht="15">
      <c r="A13" s="169" t="s">
        <v>455</v>
      </c>
      <c r="B13" s="169"/>
      <c r="C13" s="172">
        <f>SUM(C9:C12)</f>
        <v>5012.121000000001</v>
      </c>
      <c r="D13" s="169" t="s">
        <v>456</v>
      </c>
    </row>
    <row r="14" spans="1:4" s="162" customFormat="1" ht="15">
      <c r="A14" s="169"/>
      <c r="B14" s="169"/>
      <c r="C14" s="172"/>
      <c r="D14" s="169"/>
    </row>
    <row r="15" spans="1:4" s="162" customFormat="1" ht="15">
      <c r="A15" s="168"/>
      <c r="B15" s="177" t="s">
        <v>460</v>
      </c>
      <c r="C15" s="173">
        <f>+SINDICATO!I15</f>
        <v>1890</v>
      </c>
      <c r="D15" s="168" t="str">
        <f>SINDICATO!B15</f>
        <v>FERRER GONZALEZ MARIA ELENA</v>
      </c>
    </row>
    <row r="16" spans="1:4" s="162" customFormat="1" ht="15">
      <c r="A16" s="169" t="s">
        <v>455</v>
      </c>
      <c r="B16" s="169"/>
      <c r="C16" s="172">
        <f>+C15</f>
        <v>1890</v>
      </c>
      <c r="D16" s="169" t="s">
        <v>459</v>
      </c>
    </row>
    <row r="19" spans="1:4" ht="18.75">
      <c r="A19" s="175" t="s">
        <v>455</v>
      </c>
      <c r="B19" s="175"/>
      <c r="C19" s="176">
        <f>+C13+C16</f>
        <v>6902.121000000001</v>
      </c>
      <c r="D19" s="175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0" sqref="B10"/>
    </sheetView>
  </sheetViews>
  <sheetFormatPr baseColWidth="10" defaultRowHeight="12.75"/>
  <sheetData>
    <row r="1" spans="1:8" ht="15">
      <c r="A1" s="178" t="s">
        <v>461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472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462</v>
      </c>
      <c r="B3" s="183" t="s">
        <v>473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463</v>
      </c>
      <c r="C5" s="179"/>
      <c r="D5" s="180"/>
      <c r="E5" s="180"/>
      <c r="F5" s="181"/>
      <c r="G5" s="181"/>
      <c r="H5" s="162"/>
    </row>
    <row r="6" spans="1:8" ht="15">
      <c r="A6" s="180" t="s">
        <v>464</v>
      </c>
      <c r="B6" s="184">
        <v>1026.69</v>
      </c>
      <c r="C6" s="180"/>
      <c r="D6" s="180"/>
      <c r="E6" s="180"/>
      <c r="F6" s="181"/>
      <c r="G6" s="181"/>
      <c r="H6" s="162"/>
    </row>
    <row r="7" spans="1:8" ht="15">
      <c r="A7" s="180" t="s">
        <v>465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466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467</v>
      </c>
      <c r="B9" s="184">
        <v>5293</v>
      </c>
      <c r="C9" s="180"/>
      <c r="D9" s="180"/>
      <c r="E9" s="180"/>
      <c r="F9" s="181"/>
      <c r="G9" s="181"/>
      <c r="H9" s="162"/>
    </row>
    <row r="10" spans="1:8" ht="15">
      <c r="A10" s="180" t="s">
        <v>468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469</v>
      </c>
      <c r="B11" s="184">
        <v>1516</v>
      </c>
      <c r="C11" s="180"/>
      <c r="D11" s="180"/>
      <c r="E11" s="180"/>
      <c r="F11" s="181"/>
      <c r="G11" s="181"/>
      <c r="H11" s="162"/>
    </row>
    <row r="12" spans="1:8" ht="15">
      <c r="A12" s="180" t="s">
        <v>470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471</v>
      </c>
      <c r="B13" s="186">
        <v>0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7835.6900000000005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1253.7104000000002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9089.4004000000004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v>9089.4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4.0000000080908649E-4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2017-03-14T18:04:05Z</dcterms:modified>
</cp:coreProperties>
</file>