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FACTURACION!$A$11:$O$77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G119" i="3" l="1"/>
  <c r="H119"/>
  <c r="F119"/>
  <c r="F81"/>
  <c r="H81" s="1"/>
  <c r="G81"/>
  <c r="I81"/>
  <c r="F82"/>
  <c r="G82" s="1"/>
  <c r="H82"/>
  <c r="I82"/>
  <c r="F83"/>
  <c r="G83"/>
  <c r="H83"/>
  <c r="I83"/>
  <c r="F84"/>
  <c r="G84" s="1"/>
  <c r="J84" s="1"/>
  <c r="H84"/>
  <c r="I84"/>
  <c r="F85"/>
  <c r="H85" s="1"/>
  <c r="G85"/>
  <c r="I85"/>
  <c r="F86"/>
  <c r="H86" s="1"/>
  <c r="I86"/>
  <c r="F87"/>
  <c r="G87"/>
  <c r="H87"/>
  <c r="I87"/>
  <c r="F88"/>
  <c r="G88" s="1"/>
  <c r="J88" s="1"/>
  <c r="H88"/>
  <c r="I88"/>
  <c r="F89"/>
  <c r="H89" s="1"/>
  <c r="G89"/>
  <c r="I89"/>
  <c r="F90"/>
  <c r="H90" s="1"/>
  <c r="I90"/>
  <c r="F91"/>
  <c r="G91"/>
  <c r="H91"/>
  <c r="I91"/>
  <c r="F92"/>
  <c r="G92" s="1"/>
  <c r="J92" s="1"/>
  <c r="H92"/>
  <c r="I92"/>
  <c r="F93"/>
  <c r="H93" s="1"/>
  <c r="G93"/>
  <c r="I93"/>
  <c r="F94"/>
  <c r="H94" s="1"/>
  <c r="I94"/>
  <c r="F95"/>
  <c r="G95"/>
  <c r="H95"/>
  <c r="I95"/>
  <c r="F96"/>
  <c r="H96" s="1"/>
  <c r="I96"/>
  <c r="F97"/>
  <c r="H97" s="1"/>
  <c r="G97"/>
  <c r="I97"/>
  <c r="F98"/>
  <c r="G98" s="1"/>
  <c r="H98"/>
  <c r="I98"/>
  <c r="F99"/>
  <c r="G99"/>
  <c r="H99"/>
  <c r="I99"/>
  <c r="F100"/>
  <c r="H100" s="1"/>
  <c r="I100"/>
  <c r="F101"/>
  <c r="H101" s="1"/>
  <c r="G101"/>
  <c r="I101"/>
  <c r="F102"/>
  <c r="I102"/>
  <c r="F103"/>
  <c r="G103"/>
  <c r="J103" s="1"/>
  <c r="H103"/>
  <c r="I103"/>
  <c r="F104"/>
  <c r="G104" s="1"/>
  <c r="I104"/>
  <c r="F105"/>
  <c r="H105" s="1"/>
  <c r="G105"/>
  <c r="I105"/>
  <c r="F106"/>
  <c r="G106" s="1"/>
  <c r="J106" s="1"/>
  <c r="H106"/>
  <c r="I106"/>
  <c r="F107"/>
  <c r="G107"/>
  <c r="H107"/>
  <c r="I107"/>
  <c r="F108"/>
  <c r="H108" s="1"/>
  <c r="I108"/>
  <c r="F109"/>
  <c r="H109" s="1"/>
  <c r="G109"/>
  <c r="I109"/>
  <c r="F110"/>
  <c r="G110" s="1"/>
  <c r="J110" s="1"/>
  <c r="H110"/>
  <c r="I110"/>
  <c r="F111"/>
  <c r="G111"/>
  <c r="J111" s="1"/>
  <c r="H111"/>
  <c r="I111"/>
  <c r="F112"/>
  <c r="G112" s="1"/>
  <c r="I112"/>
  <c r="F113"/>
  <c r="H113" s="1"/>
  <c r="G113"/>
  <c r="I113"/>
  <c r="F114"/>
  <c r="G114" s="1"/>
  <c r="J114" s="1"/>
  <c r="H114"/>
  <c r="I114"/>
  <c r="F115"/>
  <c r="G115"/>
  <c r="J115" s="1"/>
  <c r="H115"/>
  <c r="I115"/>
  <c r="F116"/>
  <c r="G116" s="1"/>
  <c r="I116"/>
  <c r="F117"/>
  <c r="H117" s="1"/>
  <c r="G117"/>
  <c r="I117"/>
  <c r="J80"/>
  <c r="I80"/>
  <c r="I119" s="1"/>
  <c r="H80"/>
  <c r="G80"/>
  <c r="F80"/>
  <c r="F13"/>
  <c r="H13" s="1"/>
  <c r="I13"/>
  <c r="F14"/>
  <c r="H14" s="1"/>
  <c r="I14"/>
  <c r="F15"/>
  <c r="H15" s="1"/>
  <c r="I15"/>
  <c r="F16"/>
  <c r="H16" s="1"/>
  <c r="I16"/>
  <c r="F17"/>
  <c r="H17" s="1"/>
  <c r="I17"/>
  <c r="F18"/>
  <c r="H18" s="1"/>
  <c r="I18"/>
  <c r="F19"/>
  <c r="H19" s="1"/>
  <c r="I19"/>
  <c r="F20"/>
  <c r="H20" s="1"/>
  <c r="I20"/>
  <c r="F21"/>
  <c r="H21" s="1"/>
  <c r="I21"/>
  <c r="F22"/>
  <c r="H22" s="1"/>
  <c r="I22"/>
  <c r="F23"/>
  <c r="H23" s="1"/>
  <c r="I23"/>
  <c r="F24"/>
  <c r="H24" s="1"/>
  <c r="I24"/>
  <c r="F25"/>
  <c r="H25" s="1"/>
  <c r="I25"/>
  <c r="F26"/>
  <c r="H26" s="1"/>
  <c r="I26"/>
  <c r="F27"/>
  <c r="H27" s="1"/>
  <c r="I27"/>
  <c r="F28"/>
  <c r="H28" s="1"/>
  <c r="I28"/>
  <c r="F29"/>
  <c r="H29" s="1"/>
  <c r="I29"/>
  <c r="F30"/>
  <c r="G30" s="1"/>
  <c r="I30"/>
  <c r="F31"/>
  <c r="G31" s="1"/>
  <c r="I31"/>
  <c r="F32"/>
  <c r="H32" s="1"/>
  <c r="I32"/>
  <c r="F33"/>
  <c r="H33" s="1"/>
  <c r="I33"/>
  <c r="F34"/>
  <c r="H34" s="1"/>
  <c r="I34"/>
  <c r="F35"/>
  <c r="H35" s="1"/>
  <c r="I35"/>
  <c r="F36"/>
  <c r="H36" s="1"/>
  <c r="I36"/>
  <c r="F37"/>
  <c r="H37" s="1"/>
  <c r="I37"/>
  <c r="F38"/>
  <c r="H38" s="1"/>
  <c r="I38"/>
  <c r="F39"/>
  <c r="H39" s="1"/>
  <c r="I39"/>
  <c r="F40"/>
  <c r="H40" s="1"/>
  <c r="I40"/>
  <c r="F41"/>
  <c r="H41" s="1"/>
  <c r="I41"/>
  <c r="F42"/>
  <c r="G42" s="1"/>
  <c r="I42"/>
  <c r="F43"/>
  <c r="G43" s="1"/>
  <c r="I43"/>
  <c r="F44"/>
  <c r="H44" s="1"/>
  <c r="I44"/>
  <c r="F45"/>
  <c r="H45" s="1"/>
  <c r="I45"/>
  <c r="F46"/>
  <c r="G46" s="1"/>
  <c r="I46"/>
  <c r="F47"/>
  <c r="G47" s="1"/>
  <c r="I47"/>
  <c r="F48"/>
  <c r="H48" s="1"/>
  <c r="I48"/>
  <c r="F49"/>
  <c r="H49" s="1"/>
  <c r="I49"/>
  <c r="F50"/>
  <c r="G50" s="1"/>
  <c r="I50"/>
  <c r="F51"/>
  <c r="G51" s="1"/>
  <c r="I51"/>
  <c r="F52"/>
  <c r="H52" s="1"/>
  <c r="I52"/>
  <c r="F53"/>
  <c r="H53" s="1"/>
  <c r="I53"/>
  <c r="F54"/>
  <c r="G54" s="1"/>
  <c r="I54"/>
  <c r="F55"/>
  <c r="G55" s="1"/>
  <c r="I55"/>
  <c r="F56"/>
  <c r="H56" s="1"/>
  <c r="I56"/>
  <c r="F57"/>
  <c r="H57" s="1"/>
  <c r="I57"/>
  <c r="F58"/>
  <c r="G58" s="1"/>
  <c r="I58"/>
  <c r="F59"/>
  <c r="G59" s="1"/>
  <c r="I59"/>
  <c r="F60"/>
  <c r="H60" s="1"/>
  <c r="I60"/>
  <c r="F61"/>
  <c r="H61" s="1"/>
  <c r="I61"/>
  <c r="F62"/>
  <c r="G62" s="1"/>
  <c r="I62"/>
  <c r="F63"/>
  <c r="G63" s="1"/>
  <c r="I63"/>
  <c r="F64"/>
  <c r="H64" s="1"/>
  <c r="I64"/>
  <c r="F65"/>
  <c r="H65" s="1"/>
  <c r="I65"/>
  <c r="F66"/>
  <c r="G66" s="1"/>
  <c r="I66"/>
  <c r="F67"/>
  <c r="G67" s="1"/>
  <c r="I67"/>
  <c r="F68"/>
  <c r="H68" s="1"/>
  <c r="I68"/>
  <c r="F69"/>
  <c r="H69" s="1"/>
  <c r="I69"/>
  <c r="F70"/>
  <c r="G70" s="1"/>
  <c r="I70"/>
  <c r="F71"/>
  <c r="G71" s="1"/>
  <c r="I71"/>
  <c r="F72"/>
  <c r="H72" s="1"/>
  <c r="I72"/>
  <c r="F73"/>
  <c r="H73" s="1"/>
  <c r="I73"/>
  <c r="F74"/>
  <c r="G74" s="1"/>
  <c r="I74"/>
  <c r="F75"/>
  <c r="G75" s="1"/>
  <c r="I75"/>
  <c r="I12"/>
  <c r="I77" s="1"/>
  <c r="I122" s="1"/>
  <c r="F12"/>
  <c r="G27" l="1"/>
  <c r="H43"/>
  <c r="G19"/>
  <c r="H42"/>
  <c r="J42" s="1"/>
  <c r="K42" s="1"/>
  <c r="L42" s="1"/>
  <c r="G35"/>
  <c r="J35" s="1"/>
  <c r="K35" s="1"/>
  <c r="L35" s="1"/>
  <c r="G26"/>
  <c r="J26" s="1"/>
  <c r="K26" s="1"/>
  <c r="L26" s="1"/>
  <c r="G15"/>
  <c r="H31"/>
  <c r="J31" s="1"/>
  <c r="K31" s="1"/>
  <c r="H30"/>
  <c r="J30" s="1"/>
  <c r="K30" s="1"/>
  <c r="L30" s="1"/>
  <c r="G29"/>
  <c r="F77"/>
  <c r="F122" s="1"/>
  <c r="G14"/>
  <c r="J14" s="1"/>
  <c r="K14" s="1"/>
  <c r="L14" s="1"/>
  <c r="G34"/>
  <c r="J34" s="1"/>
  <c r="K34" s="1"/>
  <c r="L34" s="1"/>
  <c r="G21"/>
  <c r="G18"/>
  <c r="J51"/>
  <c r="K51" s="1"/>
  <c r="H75"/>
  <c r="J75" s="1"/>
  <c r="K75" s="1"/>
  <c r="L75" s="1"/>
  <c r="H74"/>
  <c r="J74" s="1"/>
  <c r="K74" s="1"/>
  <c r="L74" s="1"/>
  <c r="H63"/>
  <c r="J63" s="1"/>
  <c r="H62"/>
  <c r="J62" s="1"/>
  <c r="K62" s="1"/>
  <c r="L62" s="1"/>
  <c r="H59"/>
  <c r="J59" s="1"/>
  <c r="H58"/>
  <c r="J58" s="1"/>
  <c r="K58" s="1"/>
  <c r="L58" s="1"/>
  <c r="H55"/>
  <c r="J55" s="1"/>
  <c r="K55" s="1"/>
  <c r="L55" s="1"/>
  <c r="H54"/>
  <c r="J54" s="1"/>
  <c r="K54" s="1"/>
  <c r="L54" s="1"/>
  <c r="H51"/>
  <c r="H50"/>
  <c r="J50" s="1"/>
  <c r="K50" s="1"/>
  <c r="L50" s="1"/>
  <c r="H47"/>
  <c r="J47" s="1"/>
  <c r="K47" s="1"/>
  <c r="L47" s="1"/>
  <c r="H46"/>
  <c r="J46" s="1"/>
  <c r="K46" s="1"/>
  <c r="L46" s="1"/>
  <c r="G41"/>
  <c r="G25"/>
  <c r="J25" s="1"/>
  <c r="H12"/>
  <c r="H71"/>
  <c r="J71" s="1"/>
  <c r="K71" s="1"/>
  <c r="L71" s="1"/>
  <c r="H70"/>
  <c r="J70" s="1"/>
  <c r="K70" s="1"/>
  <c r="L70" s="1"/>
  <c r="H67"/>
  <c r="J67" s="1"/>
  <c r="H66"/>
  <c r="J66" s="1"/>
  <c r="K66" s="1"/>
  <c r="L66" s="1"/>
  <c r="G12"/>
  <c r="G13"/>
  <c r="J13" s="1"/>
  <c r="K13" s="1"/>
  <c r="L13" s="1"/>
  <c r="G39"/>
  <c r="J39" s="1"/>
  <c r="K39" s="1"/>
  <c r="L39" s="1"/>
  <c r="G38"/>
  <c r="J38" s="1"/>
  <c r="G33"/>
  <c r="G23"/>
  <c r="J23" s="1"/>
  <c r="K23" s="1"/>
  <c r="L23" s="1"/>
  <c r="G22"/>
  <c r="J22" s="1"/>
  <c r="K22" s="1"/>
  <c r="L22" s="1"/>
  <c r="G17"/>
  <c r="J17" s="1"/>
  <c r="G37"/>
  <c r="J37" s="1"/>
  <c r="K37" s="1"/>
  <c r="L37" s="1"/>
  <c r="J107"/>
  <c r="J43"/>
  <c r="K43" s="1"/>
  <c r="L43" s="1"/>
  <c r="J27"/>
  <c r="K27" s="1"/>
  <c r="L27" s="1"/>
  <c r="J21"/>
  <c r="K21" s="1"/>
  <c r="L21" s="1"/>
  <c r="K80"/>
  <c r="J99"/>
  <c r="J98"/>
  <c r="J95"/>
  <c r="J91"/>
  <c r="K91" s="1"/>
  <c r="L91" s="1"/>
  <c r="J87"/>
  <c r="J83"/>
  <c r="K83" s="1"/>
  <c r="L83" s="1"/>
  <c r="J82"/>
  <c r="J15"/>
  <c r="K15" s="1"/>
  <c r="L15" s="1"/>
  <c r="J29"/>
  <c r="K29" s="1"/>
  <c r="L29" s="1"/>
  <c r="J19"/>
  <c r="J18"/>
  <c r="K18" s="1"/>
  <c r="L18" s="1"/>
  <c r="J101"/>
  <c r="J97"/>
  <c r="K97" s="1"/>
  <c r="L97" s="1"/>
  <c r="J81"/>
  <c r="J119" s="1"/>
  <c r="K99"/>
  <c r="L99" s="1"/>
  <c r="K98"/>
  <c r="L98" s="1"/>
  <c r="K95"/>
  <c r="L95"/>
  <c r="K87"/>
  <c r="L87"/>
  <c r="K82"/>
  <c r="L82" s="1"/>
  <c r="J117"/>
  <c r="J113"/>
  <c r="J109"/>
  <c r="J105"/>
  <c r="L101"/>
  <c r="K101"/>
  <c r="L81"/>
  <c r="K81"/>
  <c r="K115"/>
  <c r="L115" s="1"/>
  <c r="K114"/>
  <c r="L114" s="1"/>
  <c r="K111"/>
  <c r="L111" s="1"/>
  <c r="L110"/>
  <c r="K110"/>
  <c r="L107"/>
  <c r="K107"/>
  <c r="L106"/>
  <c r="K106"/>
  <c r="L103"/>
  <c r="K103"/>
  <c r="L92"/>
  <c r="K92"/>
  <c r="L88"/>
  <c r="K88"/>
  <c r="L84"/>
  <c r="K84"/>
  <c r="J112"/>
  <c r="J93"/>
  <c r="J89"/>
  <c r="J85"/>
  <c r="H116"/>
  <c r="J116" s="1"/>
  <c r="H112"/>
  <c r="H104"/>
  <c r="J104" s="1"/>
  <c r="G102"/>
  <c r="J102" s="1"/>
  <c r="G94"/>
  <c r="J94" s="1"/>
  <c r="G90"/>
  <c r="J90" s="1"/>
  <c r="G86"/>
  <c r="J86" s="1"/>
  <c r="H102"/>
  <c r="G108"/>
  <c r="J108" s="1"/>
  <c r="G100"/>
  <c r="J100" s="1"/>
  <c r="G96"/>
  <c r="J96" s="1"/>
  <c r="J41"/>
  <c r="K19"/>
  <c r="K38"/>
  <c r="L38" s="1"/>
  <c r="J33"/>
  <c r="G73"/>
  <c r="J73" s="1"/>
  <c r="G65"/>
  <c r="J65" s="1"/>
  <c r="G61"/>
  <c r="J61" s="1"/>
  <c r="G49"/>
  <c r="J49" s="1"/>
  <c r="G45"/>
  <c r="J45" s="1"/>
  <c r="G69"/>
  <c r="J69" s="1"/>
  <c r="G57"/>
  <c r="J57" s="1"/>
  <c r="G53"/>
  <c r="J53" s="1"/>
  <c r="G72"/>
  <c r="J72" s="1"/>
  <c r="G68"/>
  <c r="J68" s="1"/>
  <c r="G64"/>
  <c r="J64" s="1"/>
  <c r="G60"/>
  <c r="J60" s="1"/>
  <c r="G56"/>
  <c r="J56" s="1"/>
  <c r="G52"/>
  <c r="J52" s="1"/>
  <c r="G48"/>
  <c r="J48" s="1"/>
  <c r="G44"/>
  <c r="J44" s="1"/>
  <c r="G40"/>
  <c r="J40" s="1"/>
  <c r="G36"/>
  <c r="J36" s="1"/>
  <c r="G32"/>
  <c r="J32" s="1"/>
  <c r="G28"/>
  <c r="J28" s="1"/>
  <c r="G24"/>
  <c r="J24" s="1"/>
  <c r="G20"/>
  <c r="J20" s="1"/>
  <c r="G16"/>
  <c r="J16" s="1"/>
  <c r="J12" l="1"/>
  <c r="K12" s="1"/>
  <c r="K67"/>
  <c r="L67" s="1"/>
  <c r="K63"/>
  <c r="L63" s="1"/>
  <c r="K59"/>
  <c r="L59" s="1"/>
  <c r="L31"/>
  <c r="H77"/>
  <c r="H122" s="1"/>
  <c r="L51"/>
  <c r="L19"/>
  <c r="G77"/>
  <c r="G122" s="1"/>
  <c r="L80"/>
  <c r="L12"/>
  <c r="J77"/>
  <c r="J122" s="1"/>
  <c r="K102"/>
  <c r="L102" s="1"/>
  <c r="K116"/>
  <c r="L116" s="1"/>
  <c r="K104"/>
  <c r="L104" s="1"/>
  <c r="K108"/>
  <c r="L108"/>
  <c r="K94"/>
  <c r="L94" s="1"/>
  <c r="K117"/>
  <c r="L117" s="1"/>
  <c r="K100"/>
  <c r="L100" s="1"/>
  <c r="K90"/>
  <c r="L90" s="1"/>
  <c r="K93"/>
  <c r="L93" s="1"/>
  <c r="K113"/>
  <c r="L113" s="1"/>
  <c r="K96"/>
  <c r="L96" s="1"/>
  <c r="K86"/>
  <c r="L86" s="1"/>
  <c r="K89"/>
  <c r="L89" s="1"/>
  <c r="K109"/>
  <c r="L109" s="1"/>
  <c r="K85"/>
  <c r="L85" s="1"/>
  <c r="K112"/>
  <c r="L112" s="1"/>
  <c r="K105"/>
  <c r="L105" s="1"/>
  <c r="K24"/>
  <c r="L24" s="1"/>
  <c r="K20"/>
  <c r="L20" s="1"/>
  <c r="K36"/>
  <c r="L36" s="1"/>
  <c r="K52"/>
  <c r="L52" s="1"/>
  <c r="K68"/>
  <c r="L68" s="1"/>
  <c r="K53"/>
  <c r="L53" s="1"/>
  <c r="K49"/>
  <c r="L49" s="1"/>
  <c r="K17"/>
  <c r="L17" s="1"/>
  <c r="K16"/>
  <c r="L16" s="1"/>
  <c r="K32"/>
  <c r="L32" s="1"/>
  <c r="K48"/>
  <c r="L48" s="1"/>
  <c r="K64"/>
  <c r="L64" s="1"/>
  <c r="K45"/>
  <c r="L45" s="1"/>
  <c r="K73"/>
  <c r="L73" s="1"/>
  <c r="K41"/>
  <c r="L41" s="1"/>
  <c r="K28"/>
  <c r="L28" s="1"/>
  <c r="K44"/>
  <c r="L44" s="1"/>
  <c r="K60"/>
  <c r="L60" s="1"/>
  <c r="K69"/>
  <c r="L69" s="1"/>
  <c r="K65"/>
  <c r="L65" s="1"/>
  <c r="K25"/>
  <c r="L25" s="1"/>
  <c r="K40"/>
  <c r="L40" s="1"/>
  <c r="K56"/>
  <c r="L56" s="1"/>
  <c r="K72"/>
  <c r="L72" s="1"/>
  <c r="K57"/>
  <c r="L57" s="1"/>
  <c r="K61"/>
  <c r="L61" s="1"/>
  <c r="K33"/>
  <c r="L33" s="1"/>
  <c r="L77" l="1"/>
  <c r="K119"/>
  <c r="L119"/>
  <c r="K77"/>
  <c r="K122" s="1"/>
  <c r="L122" l="1"/>
</calcChain>
</file>

<file path=xl/sharedStrings.xml><?xml version="1.0" encoding="utf-8"?>
<sst xmlns="http://schemas.openxmlformats.org/spreadsheetml/2006/main" count="1136" uniqueCount="391">
  <si>
    <t>CONTPAQ i</t>
  </si>
  <si>
    <t xml:space="preserve">      NÓMINAS</t>
  </si>
  <si>
    <t>011 INGENIERIA FISCAL LABORAL SC</t>
  </si>
  <si>
    <t>Lista de Raya (forma tabular)</t>
  </si>
  <si>
    <t>Periodo 10 al 10 Semanal del 01/03/2017 al 07/03/2017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</si>
  <si>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</si>
  <si>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</si>
  <si>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</si>
  <si>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</si>
  <si>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</si>
  <si>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</si>
  <si>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</si>
  <si>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</si>
  <si>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</si>
  <si>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</si>
  <si>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</si>
  <si>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</si>
  <si>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</si>
  <si>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</si>
  <si>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</si>
  <si>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</si>
  <si>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</si>
  <si>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Deduccion general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</si>
  <si>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</si>
  <si>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</si>
  <si>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</si>
  <si>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</si>
  <si>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</si>
  <si>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</si>
  <si>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</si>
  <si>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</si>
  <si>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</si>
  <si>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</si>
  <si>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</si>
  <si>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</si>
  <si>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</si>
  <si>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</si>
  <si>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</si>
  <si>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</si>
  <si>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</si>
  <si>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</si>
  <si>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</si>
  <si>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</si>
  <si>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</si>
  <si>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</si>
  <si>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</si>
  <si>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</si>
  <si>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</si>
  <si>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</si>
  <si>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</si>
  <si>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</si>
  <si>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</si>
  <si>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</si>
  <si>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</si>
  <si>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</si>
  <si>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</si>
  <si>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</si>
  <si>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</si>
  <si>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</si>
  <si>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</si>
  <si>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</si>
  <si>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</si>
  <si>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</si>
  <si>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</si>
  <si>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</si>
  <si>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</si>
  <si>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</si>
  <si>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</si>
  <si>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</si>
  <si>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</si>
  <si>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</si>
  <si>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</si>
  <si>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</si>
  <si>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</si>
  <si>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</si>
  <si>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</si>
  <si>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</si>
  <si>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</si>
  <si>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</si>
  <si>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</si>
  <si>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</si>
  <si>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</si>
  <si>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</si>
  <si>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</si>
  <si>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</si>
  <si>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</si>
  <si>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</si>
  <si>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</si>
  <si>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</si>
  <si>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</si>
  <si>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</si>
  <si>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</si>
  <si>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</si>
  <si>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</si>
  <si>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</si>
  <si>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</si>
  <si>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</si>
  <si>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</si>
  <si>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</si>
  <si>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</si>
  <si>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</si>
  <si>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</si>
  <si>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</si>
  <si>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</si>
  <si>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</si>
  <si>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</si>
  <si>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</si>
  <si>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</si>
  <si>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</si>
  <si>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</si>
  <si>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</si>
  <si>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</si>
  <si>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</si>
  <si>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</si>
  <si>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</si>
  <si>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</si>
  <si>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</si>
  <si>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</si>
  <si>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</si>
  <si>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</si>
  <si>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</si>
  <si>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</si>
  <si>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</si>
  <si>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</si>
  <si>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</si>
  <si>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</si>
  <si>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</si>
  <si>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</si>
  <si>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</si>
  <si>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</si>
  <si>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</si>
  <si>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</si>
  <si>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</si>
  <si>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</si>
  <si>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</si>
  <si>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</si>
  <si>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</si>
  <si>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</si>
  <si>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</si>
  <si>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</si>
  <si>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</si>
  <si>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</si>
  <si>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</si>
  <si>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</si>
  <si>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</si>
  <si>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</si>
  <si>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</si>
  <si>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</si>
  <si>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</si>
  <si>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</si>
  <si>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</si>
  <si>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</si>
  <si>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</si>
  <si>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</si>
  <si>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</si>
  <si>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</si>
  <si>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</si>
  <si>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</si>
  <si>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</si>
  <si>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</si>
  <si>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</si>
  <si>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</si>
  <si>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</si>
  <si>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</si>
  <si>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</si>
  <si>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</si>
  <si>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</si>
  <si>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</si>
  <si>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</si>
  <si>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</si>
  <si>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</si>
  <si>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</si>
  <si>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</si>
  <si>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</si>
  <si>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</si>
  <si>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</si>
  <si>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</si>
  <si>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</si>
  <si>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</si>
  <si>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</si>
  <si>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</si>
  <si>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</si>
  <si>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</si>
  <si>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</si>
  <si>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</si>
  <si>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</si>
  <si>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HAR22</t>
  </si>
  <si>
    <t>Hernandez Aguilar Roberto Carlos</t>
  </si>
  <si>
    <t>0HS11</t>
  </si>
  <si>
    <t>Hernandez Silva Edgar Samuel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</si>
  <si>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</si>
  <si>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</si>
  <si>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</si>
  <si>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</si>
  <si>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</si>
  <si>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</si>
  <si>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</si>
  <si>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</si>
  <si>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</si>
  <si>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</si>
  <si>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</si>
  <si>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</si>
  <si>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</si>
  <si>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</si>
  <si>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</si>
  <si>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</si>
  <si>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</si>
  <si>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</si>
  <si>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</si>
  <si>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</si>
  <si>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</si>
  <si>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</si>
  <si>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</si>
  <si>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</si>
  <si>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</si>
  <si>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</si>
  <si>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</si>
  <si>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</si>
  <si>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</si>
  <si>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</si>
  <si>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</si>
  <si>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</si>
  <si>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</si>
  <si>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</si>
  <si>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</si>
  <si>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</si>
  <si>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</si>
  <si>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</si>
  <si>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</si>
  <si>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</si>
  <si>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</si>
  <si>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</si>
  <si>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</si>
  <si>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</si>
  <si>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</si>
  <si>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</si>
  <si>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</si>
  <si>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</si>
  <si>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</si>
  <si>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</si>
  <si>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</si>
  <si>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</si>
  <si>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</si>
  <si>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Semanal-10 del 2017-03-01 al 2017-03-07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</si>
  <si>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</si>
  <si>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</si>
  <si>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</si>
  <si>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</si>
  <si>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</si>
  <si>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</si>
  <si>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</si>
  <si>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98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</si>
  <si>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</si>
  <si>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</si>
  <si>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</si>
  <si>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</si>
  <si>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</si>
  <si>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3</t>
  </si>
  <si>
    <t>Total Efectivo</t>
  </si>
  <si>
    <t>Total de movimientos 102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</si>
  <si>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</si>
  <si>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</si>
  <si>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</si>
  <si>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</si>
  <si>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</si>
  <si>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</si>
  <si>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</si>
  <si>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</si>
  <si>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</si>
  <si>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</si>
  <si>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</si>
  <si>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</si>
  <si>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</si>
  <si>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</si>
  <si>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</si>
  <si>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</si>
  <si>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</si>
  <si>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</si>
  <si>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</si>
  <si>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10</t>
  </si>
  <si>
    <t>01/03/2017 AL 07/03/2017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</si>
  <si>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</si>
  <si>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</si>
  <si>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</si>
  <si>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</si>
  <si>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</si>
  <si>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</si>
  <si>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</si>
  <si>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</si>
  <si>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</si>
  <si>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</si>
  <si>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</si>
  <si>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</si>
  <si>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</si>
  <si>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</si>
  <si>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</si>
  <si>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</si>
  <si>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</si>
  <si>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</si>
  <si>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</si>
  <si>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</si>
  <si>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</si>
  <si>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</si>
  <si>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</si>
  <si>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</si>
  <si>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</si>
  <si>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RAMIREZ FRANCISCO JAVIER</t>
  </si>
  <si>
    <t>GONZALEZ RODRIGUEZ ERICK</t>
  </si>
  <si>
    <t>GRANADOS PEREZ BRENDA LAURA</t>
  </si>
  <si>
    <t>GUERRERO GOMEZ MARVIN NOE</t>
  </si>
  <si>
    <t>GUTIERREZ OLVERA ARMANDO</t>
  </si>
  <si>
    <t>GUZMAN TREJO DIEGO ARTURO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</si>
  <si>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</si>
  <si>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</si>
  <si>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</si>
  <si>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</si>
  <si>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</si>
  <si>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</si>
  <si>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</si>
  <si>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</si>
  <si>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</si>
  <si>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ADMINISTRACION</t>
  </si>
  <si>
    <t>MATA GONZALEZ ALEJANDRO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</si>
  <si>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</si>
  <si>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</si>
  <si>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</si>
  <si>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</si>
  <si>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</si>
  <si>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</si>
  <si>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</si>
  <si>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</si>
  <si>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</si>
  <si>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</si>
  <si>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</si>
  <si>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</si>
  <si>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</si>
  <si>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</si>
  <si>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</si>
  <si>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</si>
  <si>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</si>
  <si>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</si>
  <si>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</si>
  <si>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</si>
  <si>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</si>
  <si>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</si>
  <si>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</si>
  <si>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</si>
  <si>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</si>
  <si>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</si>
  <si>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</si>
  <si>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</si>
  <si>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</si>
  <si>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</si>
  <si>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</si>
  <si>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HOJALATERIA</t>
  </si>
  <si>
    <t>ARIAS CORTES ROBERTO CARLOS</t>
  </si>
  <si>
    <t>ARVIZU RODRIGUEZ ALEJANDRO URIEL</t>
  </si>
  <si>
    <t>BAUTISTA RAMIREZ MARIO ALEXIS</t>
  </si>
  <si>
    <t>CANCINO RODRIGUEZ GREGORIO</t>
  </si>
  <si>
    <t>CASTAÑON TAVARES MANUEL</t>
  </si>
  <si>
    <t>CORTEZ OVANDO FAUSTINO ALI</t>
  </si>
  <si>
    <t>DOMINGUEZ GUDIÑO OMAR</t>
  </si>
  <si>
    <t>ENRIQUEZ RUBIO FERNANDO</t>
  </si>
  <si>
    <t>FONSECA GUILLEN JOSE FELIPE</t>
  </si>
  <si>
    <t>HERNANDEZ AGUILAR ROBERTO CARLOS</t>
  </si>
  <si>
    <t>HERNANDEZ SILVA EDGAR SAMUEL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</si>
  <si>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</si>
  <si>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</si>
  <si>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</si>
  <si>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</si>
  <si>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</si>
  <si>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</si>
  <si>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</si>
  <si>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</si>
  <si>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</si>
  <si>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</si>
  <si>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</si>
  <si>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</si>
  <si>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RESENDIZ CAMPUZANO ISRAEL</t>
  </si>
  <si>
    <t>RESENDIZ ECHEVERRIA MARIO ALBERTO</t>
  </si>
  <si>
    <t xml:space="preserve">RUIZ MIRANDA GADIEL </t>
  </si>
  <si>
    <t>RUIZ VARGAS FRANCISCO DE JESUS</t>
  </si>
  <si>
    <t>SALAS MARTINEZ OSCAR JESUS</t>
  </si>
  <si>
    <t>SALDAÑA GARCIA MARCO ANTONIO</t>
  </si>
  <si>
    <t>SANCHEZ HURTADO CARLOS</t>
  </si>
  <si>
    <t>SANCHEZ RODRIGUEZ FREDY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</si>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</sst>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43" fontId="24" fillId="0" borderId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6" xfId="2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9" fillId="0" borderId="0" xfId="0" applyNumberFormat="1" applyFont="1"/>
    <xf numFmtId="44" fontId="26" fillId="0" borderId="7" xfId="0" applyNumberFormat="1" applyFont="1" applyBorder="1"/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7" fillId="0" borderId="8" xfId="0" applyFont="1" applyBorder="1"/>
    <xf numFmtId="0" fontId="1" fillId="0" borderId="8" xfId="0" applyFont="1" applyBorder="1"/>
    <xf numFmtId="0" fontId="0" fillId="0" borderId="8" xfId="0" applyFont="1" applyBorder="1"/>
    <xf numFmtId="0" fontId="0" fillId="0" borderId="8" xfId="0" applyBorder="1"/>
    <xf numFmtId="14" fontId="27" fillId="0" borderId="8" xfId="0" applyNumberFormat="1" applyFont="1" applyBorder="1"/>
    <xf numFmtId="43" fontId="23" fillId="0" borderId="8" xfId="3" applyFont="1" applyBorder="1"/>
    <xf numFmtId="43" fontId="23" fillId="0" borderId="9" xfId="3" applyFont="1" applyBorder="1"/>
    <xf numFmtId="43" fontId="23" fillId="0" borderId="10" xfId="3" applyFont="1" applyBorder="1"/>
    <xf numFmtId="43" fontId="23" fillId="0" borderId="11" xfId="3" applyFont="1" applyBorder="1"/>
    <xf numFmtId="43" fontId="23" fillId="0" borderId="12" xfId="3" applyFont="1" applyBorder="1"/>
    <xf numFmtId="43" fontId="1" fillId="0" borderId="11" xfId="3" applyFont="1" applyBorder="1"/>
    <xf numFmtId="0" fontId="28" fillId="0" borderId="13" xfId="0" applyFont="1" applyFill="1" applyBorder="1"/>
    <xf numFmtId="0" fontId="28" fillId="3" borderId="13" xfId="0" applyFont="1" applyFill="1" applyBorder="1"/>
    <xf numFmtId="0" fontId="28" fillId="4" borderId="13" xfId="0" applyFont="1" applyFill="1" applyBorder="1"/>
    <xf numFmtId="0" fontId="28" fillId="0" borderId="13" xfId="0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5"/>
  <sheetViews>
    <sheetView workbookViewId="0">
      <pane xSplit="2" ySplit="11" topLeftCell="E105" activePane="bottomRight" state="frozen"/>
      <selection pane="topRight" activeCell="C1" sqref="C1"/>
      <selection pane="bottomLeft" activeCell="A14" sqref="A14"/>
      <selection pane="bottomRight" activeCell="L125" sqref="L125"/>
    </sheetView>
  </sheetViews>
  <sheetFormatPr baseColWidth="10" defaultRowHeight="11.25"/>
  <cols>
    <col min="1" max="1" width="9.140625" style="2" customWidth="1"/>
    <col min="2" max="2" width="27.5703125" style="1" customWidth="1"/>
    <col min="3" max="3" width="15.7109375" style="1" customWidth="1"/>
    <col min="4" max="5" width="11.42578125" style="1"/>
    <col min="6" max="6" width="14.85546875" style="1" customWidth="1"/>
    <col min="7" max="9" width="11.7109375" style="1" bestFit="1" customWidth="1"/>
    <col min="10" max="10" width="12.28515625" style="1" bestFit="1" customWidth="1"/>
    <col min="11" max="11" width="11.7109375" style="1" bestFit="1" customWidth="1"/>
    <col min="12" max="12" width="12.28515625" style="1" bestFit="1" customWidth="1"/>
    <col min="13" max="16384" width="11.42578125" style="1"/>
  </cols>
  <sheetData>
    <row r="1" spans="1:15" ht="18" customHeight="1">
      <c r="A1" s="3" t="s">
        <v>0</v>
      </c>
      <c r="B1" s="6" t="s">
        <v>242</v>
      </c>
    </row>
    <row r="2" spans="1:15" ht="24.95" customHeight="1">
      <c r="A2" s="4" t="s">
        <v>1</v>
      </c>
      <c r="B2" s="22" t="s">
        <v>2</v>
      </c>
    </row>
    <row r="3" spans="1:15" ht="15">
      <c r="B3" s="23" t="s">
        <v>3</v>
      </c>
    </row>
    <row r="4" spans="1:15" ht="12.75">
      <c r="B4" s="24" t="s">
        <v>4</v>
      </c>
    </row>
    <row r="5" spans="1:15">
      <c r="B5" s="7" t="s">
        <v>5</v>
      </c>
    </row>
    <row r="6" spans="1:15">
      <c r="B6" s="7" t="s">
        <v>6</v>
      </c>
    </row>
    <row r="7" spans="1:15" ht="15">
      <c r="F7" s="49" t="s">
        <v>260</v>
      </c>
      <c r="G7" s="50"/>
      <c r="H7" s="50"/>
      <c r="I7" s="50"/>
      <c r="J7" s="50"/>
      <c r="K7" s="50"/>
      <c r="L7" s="51"/>
    </row>
    <row r="8" spans="1:15" s="45" customFormat="1" ht="23.25" thickBot="1">
      <c r="A8" s="42" t="s">
        <v>7</v>
      </c>
      <c r="B8" s="43" t="s">
        <v>8</v>
      </c>
      <c r="C8" s="44" t="s">
        <v>12</v>
      </c>
      <c r="F8" s="41" t="s">
        <v>12</v>
      </c>
      <c r="G8" s="41" t="s">
        <v>261</v>
      </c>
      <c r="H8" s="41" t="s">
        <v>262</v>
      </c>
      <c r="I8" s="41" t="s">
        <v>263</v>
      </c>
      <c r="J8" s="41" t="s">
        <v>264</v>
      </c>
      <c r="K8" s="41" t="s">
        <v>265</v>
      </c>
      <c r="L8" s="41" t="s">
        <v>266</v>
      </c>
    </row>
    <row r="9" spans="1:15" ht="12" thickTop="1">
      <c r="A9" s="14" t="s">
        <v>31</v>
      </c>
    </row>
    <row r="11" spans="1:15">
      <c r="A11" s="13" t="s">
        <v>32</v>
      </c>
    </row>
    <row r="12" spans="1:15" ht="15">
      <c r="A12" s="2" t="s">
        <v>33</v>
      </c>
      <c r="B12" s="1" t="s">
        <v>34</v>
      </c>
      <c r="C12" s="15">
        <v>1026.69</v>
      </c>
      <c r="F12" s="46">
        <f>+C12</f>
        <v>1026.69</v>
      </c>
      <c r="G12" s="46">
        <f>+F12*2%</f>
        <v>20.533800000000003</v>
      </c>
      <c r="H12" s="46">
        <f>+F12*7.5%</f>
        <v>77.001750000000001</v>
      </c>
      <c r="I12" s="46">
        <f>+INGENIERIA!O12</f>
        <v>0</v>
      </c>
      <c r="J12" s="46">
        <f>SUM(F12:I12)</f>
        <v>1124.2255499999999</v>
      </c>
      <c r="K12" s="46">
        <f>+J12*16%</f>
        <v>179.87608799999998</v>
      </c>
      <c r="L12" s="46">
        <f>+J12+K12</f>
        <v>1304.1016379999999</v>
      </c>
      <c r="N12" s="70" t="s">
        <v>281</v>
      </c>
      <c r="O12" s="70" t="s">
        <v>282</v>
      </c>
    </row>
    <row r="13" spans="1:15" ht="15">
      <c r="A13" s="2" t="s">
        <v>35</v>
      </c>
      <c r="B13" s="1" t="s">
        <v>36</v>
      </c>
      <c r="C13" s="15">
        <v>2218.7800000000002</v>
      </c>
      <c r="F13" s="46">
        <f t="shared" ref="F13:F75" si="0">+C13</f>
        <v>2218.7800000000002</v>
      </c>
      <c r="G13" s="46">
        <f t="shared" ref="G13:G75" si="1">+F13*2%</f>
        <v>44.375600000000006</v>
      </c>
      <c r="H13" s="46">
        <f t="shared" ref="H13:H75" si="2">+F13*7.5%</f>
        <v>166.4085</v>
      </c>
      <c r="I13" s="46">
        <f>+INGENIERIA!O13</f>
        <v>0</v>
      </c>
      <c r="J13" s="46">
        <f t="shared" ref="J13:J75" si="3">SUM(F13:I13)</f>
        <v>2429.5641000000001</v>
      </c>
      <c r="K13" s="46">
        <f t="shared" ref="K13:K75" si="4">+J13*16%</f>
        <v>388.730256</v>
      </c>
      <c r="L13" s="46">
        <f t="shared" ref="L13:L75" si="5">+J13+K13</f>
        <v>2818.2943559999999</v>
      </c>
      <c r="N13" s="70" t="s">
        <v>283</v>
      </c>
      <c r="O13" s="70" t="s">
        <v>284</v>
      </c>
    </row>
    <row r="14" spans="1:15" ht="15">
      <c r="A14" s="2" t="s">
        <v>37</v>
      </c>
      <c r="B14" s="1" t="s">
        <v>38</v>
      </c>
      <c r="C14" s="15">
        <v>4666.6899999999996</v>
      </c>
      <c r="F14" s="46">
        <f t="shared" si="0"/>
        <v>4666.6899999999996</v>
      </c>
      <c r="G14" s="46">
        <f t="shared" si="1"/>
        <v>93.333799999999997</v>
      </c>
      <c r="H14" s="46">
        <f t="shared" si="2"/>
        <v>350.00174999999996</v>
      </c>
      <c r="I14" s="46">
        <f>+INGENIERIA!O14</f>
        <v>0</v>
      </c>
      <c r="J14" s="46">
        <f t="shared" si="3"/>
        <v>5110.0255500000003</v>
      </c>
      <c r="K14" s="46">
        <f t="shared" si="4"/>
        <v>817.60408800000005</v>
      </c>
      <c r="L14" s="46">
        <f t="shared" si="5"/>
        <v>5927.6296380000003</v>
      </c>
      <c r="N14" s="70" t="s">
        <v>281</v>
      </c>
      <c r="O14" s="70" t="s">
        <v>285</v>
      </c>
    </row>
    <row r="15" spans="1:15" ht="15">
      <c r="A15" s="2" t="s">
        <v>39</v>
      </c>
      <c r="B15" s="1" t="s">
        <v>40</v>
      </c>
      <c r="C15" s="15">
        <v>1603.87</v>
      </c>
      <c r="F15" s="46">
        <f t="shared" si="0"/>
        <v>1603.87</v>
      </c>
      <c r="G15" s="46">
        <f t="shared" si="1"/>
        <v>32.077399999999997</v>
      </c>
      <c r="H15" s="46">
        <f t="shared" si="2"/>
        <v>120.29024999999999</v>
      </c>
      <c r="I15" s="46">
        <f>+INGENIERIA!O15</f>
        <v>0</v>
      </c>
      <c r="J15" s="46">
        <f t="shared" si="3"/>
        <v>1756.2376499999998</v>
      </c>
      <c r="K15" s="46">
        <f t="shared" si="4"/>
        <v>280.99802399999999</v>
      </c>
      <c r="L15" s="46">
        <f t="shared" si="5"/>
        <v>2037.2356739999998</v>
      </c>
      <c r="N15" s="70" t="s">
        <v>283</v>
      </c>
      <c r="O15" s="70" t="s">
        <v>286</v>
      </c>
    </row>
    <row r="16" spans="1:15" ht="15">
      <c r="A16" s="2" t="s">
        <v>41</v>
      </c>
      <c r="B16" s="1" t="s">
        <v>42</v>
      </c>
      <c r="C16" s="15">
        <v>880.02</v>
      </c>
      <c r="F16" s="46">
        <f t="shared" si="0"/>
        <v>880.02</v>
      </c>
      <c r="G16" s="46">
        <f t="shared" si="1"/>
        <v>17.6004</v>
      </c>
      <c r="H16" s="46">
        <f t="shared" si="2"/>
        <v>66.001499999999993</v>
      </c>
      <c r="I16" s="46">
        <f>+INGENIERIA!O16</f>
        <v>0</v>
      </c>
      <c r="J16" s="46">
        <f t="shared" si="3"/>
        <v>963.62189999999998</v>
      </c>
      <c r="K16" s="46">
        <f t="shared" si="4"/>
        <v>154.17950400000001</v>
      </c>
      <c r="L16" s="46">
        <f t="shared" si="5"/>
        <v>1117.801404</v>
      </c>
      <c r="N16" s="71" t="s">
        <v>281</v>
      </c>
      <c r="O16" s="71" t="s">
        <v>287</v>
      </c>
    </row>
    <row r="17" spans="1:15" ht="15">
      <c r="A17" s="2" t="s">
        <v>43</v>
      </c>
      <c r="B17" s="1" t="s">
        <v>44</v>
      </c>
      <c r="C17" s="15">
        <v>6284.68</v>
      </c>
      <c r="F17" s="46">
        <f t="shared" si="0"/>
        <v>6284.68</v>
      </c>
      <c r="G17" s="46">
        <f t="shared" si="1"/>
        <v>125.6936</v>
      </c>
      <c r="H17" s="46">
        <f t="shared" si="2"/>
        <v>471.351</v>
      </c>
      <c r="I17" s="46">
        <f>+INGENIERIA!O17</f>
        <v>0</v>
      </c>
      <c r="J17" s="46">
        <f t="shared" si="3"/>
        <v>6881.7245999999996</v>
      </c>
      <c r="K17" s="46">
        <f t="shared" si="4"/>
        <v>1101.075936</v>
      </c>
      <c r="L17" s="46">
        <f t="shared" si="5"/>
        <v>7982.8005359999997</v>
      </c>
      <c r="N17" s="70" t="s">
        <v>283</v>
      </c>
      <c r="O17" s="70" t="s">
        <v>288</v>
      </c>
    </row>
    <row r="18" spans="1:15" ht="15">
      <c r="A18" s="2" t="s">
        <v>45</v>
      </c>
      <c r="B18" s="1" t="s">
        <v>46</v>
      </c>
      <c r="C18" s="15">
        <v>4666.6899999999996</v>
      </c>
      <c r="F18" s="46">
        <f t="shared" si="0"/>
        <v>4666.6899999999996</v>
      </c>
      <c r="G18" s="46">
        <f t="shared" si="1"/>
        <v>93.333799999999997</v>
      </c>
      <c r="H18" s="46">
        <f t="shared" si="2"/>
        <v>350.00174999999996</v>
      </c>
      <c r="I18" s="46">
        <f>+INGENIERIA!O18</f>
        <v>0</v>
      </c>
      <c r="J18" s="46">
        <f t="shared" si="3"/>
        <v>5110.0255500000003</v>
      </c>
      <c r="K18" s="46">
        <f t="shared" si="4"/>
        <v>817.60408800000005</v>
      </c>
      <c r="L18" s="46">
        <f t="shared" si="5"/>
        <v>5927.6296380000003</v>
      </c>
      <c r="N18" s="70" t="s">
        <v>281</v>
      </c>
      <c r="O18" s="70" t="s">
        <v>289</v>
      </c>
    </row>
    <row r="19" spans="1:15" ht="15">
      <c r="A19" s="2" t="s">
        <v>47</v>
      </c>
      <c r="B19" s="1" t="s">
        <v>48</v>
      </c>
      <c r="C19" s="15">
        <v>1026.69</v>
      </c>
      <c r="F19" s="46">
        <f t="shared" si="0"/>
        <v>1026.69</v>
      </c>
      <c r="G19" s="46">
        <f t="shared" si="1"/>
        <v>20.533800000000003</v>
      </c>
      <c r="H19" s="46">
        <f t="shared" si="2"/>
        <v>77.001750000000001</v>
      </c>
      <c r="I19" s="46">
        <f>+INGENIERIA!O19</f>
        <v>0</v>
      </c>
      <c r="J19" s="46">
        <f t="shared" si="3"/>
        <v>1124.2255499999999</v>
      </c>
      <c r="K19" s="46">
        <f t="shared" si="4"/>
        <v>179.87608799999998</v>
      </c>
      <c r="L19" s="46">
        <f t="shared" si="5"/>
        <v>1304.1016379999999</v>
      </c>
      <c r="N19" s="70" t="s">
        <v>281</v>
      </c>
      <c r="O19" s="70" t="s">
        <v>290</v>
      </c>
    </row>
    <row r="20" spans="1:15" ht="15">
      <c r="A20" s="2" t="s">
        <v>49</v>
      </c>
      <c r="B20" s="1" t="s">
        <v>50</v>
      </c>
      <c r="C20" s="15">
        <v>1026.69</v>
      </c>
      <c r="F20" s="46">
        <f t="shared" si="0"/>
        <v>1026.69</v>
      </c>
      <c r="G20" s="46">
        <f t="shared" si="1"/>
        <v>20.533800000000003</v>
      </c>
      <c r="H20" s="46">
        <f t="shared" si="2"/>
        <v>77.001750000000001</v>
      </c>
      <c r="I20" s="46">
        <f>+INGENIERIA!O20</f>
        <v>0</v>
      </c>
      <c r="J20" s="46">
        <f t="shared" si="3"/>
        <v>1124.2255499999999</v>
      </c>
      <c r="K20" s="46">
        <f t="shared" si="4"/>
        <v>179.87608799999998</v>
      </c>
      <c r="L20" s="46">
        <f t="shared" si="5"/>
        <v>1304.1016379999999</v>
      </c>
      <c r="N20" s="70" t="s">
        <v>291</v>
      </c>
      <c r="O20" s="70" t="s">
        <v>292</v>
      </c>
    </row>
    <row r="21" spans="1:15" ht="15">
      <c r="A21" s="2" t="s">
        <v>51</v>
      </c>
      <c r="B21" s="1" t="s">
        <v>52</v>
      </c>
      <c r="C21" s="15">
        <v>1026.69</v>
      </c>
      <c r="F21" s="46">
        <f t="shared" si="0"/>
        <v>1026.69</v>
      </c>
      <c r="G21" s="46">
        <f t="shared" si="1"/>
        <v>20.533800000000003</v>
      </c>
      <c r="H21" s="46">
        <f t="shared" si="2"/>
        <v>77.001750000000001</v>
      </c>
      <c r="I21" s="46">
        <f>+INGENIERIA!O21</f>
        <v>0</v>
      </c>
      <c r="J21" s="46">
        <f t="shared" si="3"/>
        <v>1124.2255499999999</v>
      </c>
      <c r="K21" s="46">
        <f t="shared" si="4"/>
        <v>179.87608799999998</v>
      </c>
      <c r="L21" s="46">
        <f t="shared" si="5"/>
        <v>1304.1016379999999</v>
      </c>
      <c r="N21" s="70" t="s">
        <v>281</v>
      </c>
      <c r="O21" s="70" t="s">
        <v>293</v>
      </c>
    </row>
    <row r="22" spans="1:15" ht="15">
      <c r="A22" s="2" t="s">
        <v>53</v>
      </c>
      <c r="B22" s="1" t="s">
        <v>54</v>
      </c>
      <c r="C22" s="15">
        <v>4666.6899999999996</v>
      </c>
      <c r="F22" s="46">
        <f t="shared" si="0"/>
        <v>4666.6899999999996</v>
      </c>
      <c r="G22" s="46">
        <f t="shared" si="1"/>
        <v>93.333799999999997</v>
      </c>
      <c r="H22" s="46">
        <f t="shared" si="2"/>
        <v>350.00174999999996</v>
      </c>
      <c r="I22" s="46">
        <f>+INGENIERIA!O22</f>
        <v>0</v>
      </c>
      <c r="J22" s="46">
        <f t="shared" si="3"/>
        <v>5110.0255500000003</v>
      </c>
      <c r="K22" s="46">
        <f t="shared" si="4"/>
        <v>817.60408800000005</v>
      </c>
      <c r="L22" s="46">
        <f t="shared" si="5"/>
        <v>5927.6296380000003</v>
      </c>
      <c r="N22" s="70" t="s">
        <v>281</v>
      </c>
      <c r="O22" s="70" t="s">
        <v>294</v>
      </c>
    </row>
    <row r="23" spans="1:15" ht="15">
      <c r="A23" s="2" t="s">
        <v>55</v>
      </c>
      <c r="B23" s="1" t="s">
        <v>56</v>
      </c>
      <c r="C23" s="15">
        <v>6922.42</v>
      </c>
      <c r="F23" s="46">
        <f t="shared" si="0"/>
        <v>6922.42</v>
      </c>
      <c r="G23" s="46">
        <f t="shared" si="1"/>
        <v>138.44839999999999</v>
      </c>
      <c r="H23" s="46">
        <f t="shared" si="2"/>
        <v>519.18150000000003</v>
      </c>
      <c r="I23" s="46">
        <f>+INGENIERIA!O23</f>
        <v>0</v>
      </c>
      <c r="J23" s="46">
        <f t="shared" si="3"/>
        <v>7580.0499</v>
      </c>
      <c r="K23" s="46">
        <f t="shared" si="4"/>
        <v>1212.807984</v>
      </c>
      <c r="L23" s="46">
        <f t="shared" si="5"/>
        <v>8792.8578840000009</v>
      </c>
      <c r="N23" s="70" t="s">
        <v>281</v>
      </c>
      <c r="O23" s="70" t="s">
        <v>295</v>
      </c>
    </row>
    <row r="24" spans="1:15" ht="15">
      <c r="A24" s="2" t="s">
        <v>57</v>
      </c>
      <c r="B24" s="1" t="s">
        <v>58</v>
      </c>
      <c r="C24" s="15">
        <v>1026.69</v>
      </c>
      <c r="F24" s="46">
        <f t="shared" si="0"/>
        <v>1026.69</v>
      </c>
      <c r="G24" s="46">
        <f t="shared" si="1"/>
        <v>20.533800000000003</v>
      </c>
      <c r="H24" s="46">
        <f t="shared" si="2"/>
        <v>77.001750000000001</v>
      </c>
      <c r="I24" s="46">
        <f>+INGENIERIA!O24</f>
        <v>0</v>
      </c>
      <c r="J24" s="46">
        <f t="shared" si="3"/>
        <v>1124.2255499999999</v>
      </c>
      <c r="K24" s="46">
        <f t="shared" si="4"/>
        <v>179.87608799999998</v>
      </c>
      <c r="L24" s="46">
        <f t="shared" si="5"/>
        <v>1304.1016379999999</v>
      </c>
      <c r="N24" s="70" t="s">
        <v>291</v>
      </c>
      <c r="O24" s="70" t="s">
        <v>296</v>
      </c>
    </row>
    <row r="25" spans="1:15" ht="15">
      <c r="A25" s="2" t="s">
        <v>59</v>
      </c>
      <c r="B25" s="1" t="s">
        <v>60</v>
      </c>
      <c r="C25" s="15">
        <v>1026.69</v>
      </c>
      <c r="F25" s="46">
        <f t="shared" si="0"/>
        <v>1026.69</v>
      </c>
      <c r="G25" s="46">
        <f t="shared" si="1"/>
        <v>20.533800000000003</v>
      </c>
      <c r="H25" s="46">
        <f t="shared" si="2"/>
        <v>77.001750000000001</v>
      </c>
      <c r="I25" s="46">
        <f>+INGENIERIA!O25</f>
        <v>0</v>
      </c>
      <c r="J25" s="46">
        <f t="shared" si="3"/>
        <v>1124.2255499999999</v>
      </c>
      <c r="K25" s="46">
        <f t="shared" si="4"/>
        <v>179.87608799999998</v>
      </c>
      <c r="L25" s="46">
        <f t="shared" si="5"/>
        <v>1304.1016379999999</v>
      </c>
      <c r="N25" s="70" t="s">
        <v>281</v>
      </c>
      <c r="O25" s="70" t="s">
        <v>297</v>
      </c>
    </row>
    <row r="26" spans="1:15" ht="15">
      <c r="A26" s="2" t="s">
        <v>61</v>
      </c>
      <c r="B26" s="1" t="s">
        <v>62</v>
      </c>
      <c r="C26" s="15">
        <v>1516.69</v>
      </c>
      <c r="F26" s="46">
        <f t="shared" si="0"/>
        <v>1516.69</v>
      </c>
      <c r="G26" s="46">
        <f t="shared" si="1"/>
        <v>30.3338</v>
      </c>
      <c r="H26" s="46">
        <f t="shared" si="2"/>
        <v>113.75175</v>
      </c>
      <c r="I26" s="46">
        <f>+INGENIERIA!O26</f>
        <v>0</v>
      </c>
      <c r="J26" s="46">
        <f t="shared" si="3"/>
        <v>1660.7755500000001</v>
      </c>
      <c r="K26" s="46">
        <f t="shared" si="4"/>
        <v>265.72408799999999</v>
      </c>
      <c r="L26" s="46">
        <f t="shared" si="5"/>
        <v>1926.499638</v>
      </c>
      <c r="N26" s="70" t="s">
        <v>298</v>
      </c>
      <c r="O26" s="70" t="s">
        <v>299</v>
      </c>
    </row>
    <row r="27" spans="1:15" ht="15">
      <c r="A27" s="2" t="s">
        <v>63</v>
      </c>
      <c r="B27" s="1" t="s">
        <v>64</v>
      </c>
      <c r="C27" s="15">
        <v>1516.69</v>
      </c>
      <c r="F27" s="46">
        <f t="shared" si="0"/>
        <v>1516.69</v>
      </c>
      <c r="G27" s="46">
        <f t="shared" si="1"/>
        <v>30.3338</v>
      </c>
      <c r="H27" s="46">
        <f t="shared" si="2"/>
        <v>113.75175</v>
      </c>
      <c r="I27" s="46">
        <f>+INGENIERIA!O27</f>
        <v>0</v>
      </c>
      <c r="J27" s="46">
        <f t="shared" si="3"/>
        <v>1660.7755500000001</v>
      </c>
      <c r="K27" s="46">
        <f t="shared" si="4"/>
        <v>265.72408799999999</v>
      </c>
      <c r="L27" s="46">
        <f t="shared" si="5"/>
        <v>1926.499638</v>
      </c>
      <c r="N27" s="70" t="s">
        <v>298</v>
      </c>
      <c r="O27" s="70" t="s">
        <v>300</v>
      </c>
    </row>
    <row r="28" spans="1:15" ht="15">
      <c r="A28" s="2" t="s">
        <v>65</v>
      </c>
      <c r="B28" s="1" t="s">
        <v>66</v>
      </c>
      <c r="C28" s="15">
        <v>2343.31</v>
      </c>
      <c r="F28" s="46">
        <f t="shared" si="0"/>
        <v>2343.31</v>
      </c>
      <c r="G28" s="46">
        <f t="shared" si="1"/>
        <v>46.866199999999999</v>
      </c>
      <c r="H28" s="46">
        <f t="shared" si="2"/>
        <v>175.74824999999998</v>
      </c>
      <c r="I28" s="46">
        <f>+INGENIERIA!O28</f>
        <v>0</v>
      </c>
      <c r="J28" s="46">
        <f t="shared" si="3"/>
        <v>2565.92445</v>
      </c>
      <c r="K28" s="46">
        <f t="shared" si="4"/>
        <v>410.547912</v>
      </c>
      <c r="L28" s="46">
        <f t="shared" si="5"/>
        <v>2976.472362</v>
      </c>
      <c r="N28" s="70" t="s">
        <v>301</v>
      </c>
      <c r="O28" s="70" t="s">
        <v>302</v>
      </c>
    </row>
    <row r="29" spans="1:15" ht="15">
      <c r="A29" s="2" t="s">
        <v>67</v>
      </c>
      <c r="B29" s="1" t="s">
        <v>68</v>
      </c>
      <c r="C29" s="15">
        <v>2559.61</v>
      </c>
      <c r="F29" s="46">
        <f t="shared" si="0"/>
        <v>2559.61</v>
      </c>
      <c r="G29" s="46">
        <f t="shared" si="1"/>
        <v>51.192200000000007</v>
      </c>
      <c r="H29" s="46">
        <f t="shared" si="2"/>
        <v>191.97075000000001</v>
      </c>
      <c r="I29" s="46">
        <f>+INGENIERIA!O29</f>
        <v>0</v>
      </c>
      <c r="J29" s="46">
        <f t="shared" si="3"/>
        <v>2802.77295</v>
      </c>
      <c r="K29" s="46">
        <f t="shared" si="4"/>
        <v>448.44367199999999</v>
      </c>
      <c r="L29" s="46">
        <f t="shared" si="5"/>
        <v>3251.2166219999999</v>
      </c>
      <c r="N29" s="70" t="s">
        <v>283</v>
      </c>
      <c r="O29" s="70" t="s">
        <v>303</v>
      </c>
    </row>
    <row r="30" spans="1:15" ht="15">
      <c r="A30" s="2" t="s">
        <v>69</v>
      </c>
      <c r="B30" s="1" t="s">
        <v>70</v>
      </c>
      <c r="C30" s="15">
        <v>2135.0500000000002</v>
      </c>
      <c r="F30" s="46">
        <f t="shared" si="0"/>
        <v>2135.0500000000002</v>
      </c>
      <c r="G30" s="46">
        <f t="shared" si="1"/>
        <v>42.701000000000008</v>
      </c>
      <c r="H30" s="46">
        <f t="shared" si="2"/>
        <v>160.12875</v>
      </c>
      <c r="I30" s="46">
        <f>+INGENIERIA!O30</f>
        <v>0</v>
      </c>
      <c r="J30" s="46">
        <f t="shared" si="3"/>
        <v>2337.8797500000001</v>
      </c>
      <c r="K30" s="46">
        <f t="shared" si="4"/>
        <v>374.06076000000002</v>
      </c>
      <c r="L30" s="46">
        <f t="shared" si="5"/>
        <v>2711.9405099999999</v>
      </c>
      <c r="N30" s="70" t="s">
        <v>283</v>
      </c>
      <c r="O30" s="70" t="s">
        <v>304</v>
      </c>
    </row>
    <row r="31" spans="1:15" ht="15">
      <c r="A31" s="2" t="s">
        <v>71</v>
      </c>
      <c r="B31" s="1" t="s">
        <v>72</v>
      </c>
      <c r="C31" s="15">
        <v>6609.74</v>
      </c>
      <c r="F31" s="46">
        <f t="shared" si="0"/>
        <v>6609.74</v>
      </c>
      <c r="G31" s="46">
        <f t="shared" si="1"/>
        <v>132.19479999999999</v>
      </c>
      <c r="H31" s="46">
        <f t="shared" si="2"/>
        <v>495.73049999999995</v>
      </c>
      <c r="I31" s="46">
        <f>+INGENIERIA!O31</f>
        <v>0</v>
      </c>
      <c r="J31" s="46">
        <f t="shared" si="3"/>
        <v>7237.6652999999997</v>
      </c>
      <c r="K31" s="46">
        <f t="shared" si="4"/>
        <v>1158.0264480000001</v>
      </c>
      <c r="L31" s="46">
        <f t="shared" si="5"/>
        <v>8395.6917479999993</v>
      </c>
      <c r="N31" s="70" t="s">
        <v>281</v>
      </c>
      <c r="O31" s="70" t="s">
        <v>305</v>
      </c>
    </row>
    <row r="32" spans="1:15" ht="15">
      <c r="A32" s="2" t="s">
        <v>73</v>
      </c>
      <c r="B32" s="1" t="s">
        <v>74</v>
      </c>
      <c r="C32" s="15">
        <v>1372.78</v>
      </c>
      <c r="F32" s="46">
        <f t="shared" si="0"/>
        <v>1372.78</v>
      </c>
      <c r="G32" s="46">
        <f t="shared" si="1"/>
        <v>27.4556</v>
      </c>
      <c r="H32" s="46">
        <f t="shared" si="2"/>
        <v>102.9585</v>
      </c>
      <c r="I32" s="46">
        <f>+INGENIERIA!O32</f>
        <v>0</v>
      </c>
      <c r="J32" s="46">
        <f t="shared" si="3"/>
        <v>1503.1940999999999</v>
      </c>
      <c r="K32" s="46">
        <f t="shared" si="4"/>
        <v>240.511056</v>
      </c>
      <c r="L32" s="46">
        <f t="shared" si="5"/>
        <v>1743.705156</v>
      </c>
      <c r="N32" s="70" t="s">
        <v>283</v>
      </c>
      <c r="O32" s="70" t="s">
        <v>306</v>
      </c>
    </row>
    <row r="33" spans="1:15" ht="15">
      <c r="A33" s="2" t="s">
        <v>75</v>
      </c>
      <c r="B33" s="1" t="s">
        <v>76</v>
      </c>
      <c r="C33" s="15">
        <v>586.67999999999995</v>
      </c>
      <c r="F33" s="46">
        <f t="shared" si="0"/>
        <v>586.67999999999995</v>
      </c>
      <c r="G33" s="46">
        <f t="shared" si="1"/>
        <v>11.733599999999999</v>
      </c>
      <c r="H33" s="46">
        <f t="shared" si="2"/>
        <v>44.000999999999998</v>
      </c>
      <c r="I33" s="46">
        <f>+INGENIERIA!O33</f>
        <v>0</v>
      </c>
      <c r="J33" s="46">
        <f t="shared" si="3"/>
        <v>642.41459999999995</v>
      </c>
      <c r="K33" s="46">
        <f t="shared" si="4"/>
        <v>102.78633599999999</v>
      </c>
      <c r="L33" s="46">
        <f t="shared" si="5"/>
        <v>745.20093599999996</v>
      </c>
      <c r="N33" s="71" t="s">
        <v>281</v>
      </c>
      <c r="O33" s="71" t="s">
        <v>307</v>
      </c>
    </row>
    <row r="34" spans="1:15" ht="15">
      <c r="A34" s="2" t="s">
        <v>77</v>
      </c>
      <c r="B34" s="1" t="s">
        <v>78</v>
      </c>
      <c r="C34" s="15">
        <v>4588.1899999999996</v>
      </c>
      <c r="F34" s="46">
        <f t="shared" si="0"/>
        <v>4588.1899999999996</v>
      </c>
      <c r="G34" s="46">
        <f t="shared" si="1"/>
        <v>91.763799999999989</v>
      </c>
      <c r="H34" s="46">
        <f t="shared" si="2"/>
        <v>344.11424999999997</v>
      </c>
      <c r="I34" s="46">
        <f>+INGENIERIA!O34</f>
        <v>0</v>
      </c>
      <c r="J34" s="46">
        <f t="shared" si="3"/>
        <v>5024.0680499999989</v>
      </c>
      <c r="K34" s="46">
        <f t="shared" si="4"/>
        <v>803.85088799999983</v>
      </c>
      <c r="L34" s="46">
        <f t="shared" si="5"/>
        <v>5827.9189379999989</v>
      </c>
      <c r="N34" s="70" t="s">
        <v>281</v>
      </c>
      <c r="O34" s="70" t="s">
        <v>308</v>
      </c>
    </row>
    <row r="35" spans="1:15" ht="15">
      <c r="A35" s="2" t="s">
        <v>79</v>
      </c>
      <c r="B35" s="1" t="s">
        <v>80</v>
      </c>
      <c r="C35" s="15">
        <v>1026.69</v>
      </c>
      <c r="F35" s="46">
        <f t="shared" si="0"/>
        <v>1026.69</v>
      </c>
      <c r="G35" s="46">
        <f t="shared" si="1"/>
        <v>20.533800000000003</v>
      </c>
      <c r="H35" s="46">
        <f t="shared" si="2"/>
        <v>77.001750000000001</v>
      </c>
      <c r="I35" s="46">
        <f>+INGENIERIA!O35</f>
        <v>0</v>
      </c>
      <c r="J35" s="46">
        <f t="shared" si="3"/>
        <v>1124.2255499999999</v>
      </c>
      <c r="K35" s="46">
        <f t="shared" si="4"/>
        <v>179.87608799999998</v>
      </c>
      <c r="L35" s="46">
        <f t="shared" si="5"/>
        <v>1304.1016379999999</v>
      </c>
      <c r="N35" s="70" t="s">
        <v>281</v>
      </c>
      <c r="O35" s="70" t="s">
        <v>309</v>
      </c>
    </row>
    <row r="36" spans="1:15" ht="15">
      <c r="A36" s="2" t="s">
        <v>81</v>
      </c>
      <c r="B36" s="1" t="s">
        <v>82</v>
      </c>
      <c r="C36" s="15">
        <v>1026.69</v>
      </c>
      <c r="F36" s="46">
        <f t="shared" si="0"/>
        <v>1026.69</v>
      </c>
      <c r="G36" s="46">
        <f t="shared" si="1"/>
        <v>20.533800000000003</v>
      </c>
      <c r="H36" s="46">
        <f t="shared" si="2"/>
        <v>77.001750000000001</v>
      </c>
      <c r="I36" s="46">
        <f>+INGENIERIA!O36</f>
        <v>0</v>
      </c>
      <c r="J36" s="46">
        <f t="shared" si="3"/>
        <v>1124.2255499999999</v>
      </c>
      <c r="K36" s="46">
        <f t="shared" si="4"/>
        <v>179.87608799999998</v>
      </c>
      <c r="L36" s="46">
        <f t="shared" si="5"/>
        <v>1304.1016379999999</v>
      </c>
      <c r="N36" s="70" t="s">
        <v>281</v>
      </c>
      <c r="O36" s="70" t="s">
        <v>310</v>
      </c>
    </row>
    <row r="37" spans="1:15" ht="15">
      <c r="A37" s="2" t="s">
        <v>83</v>
      </c>
      <c r="B37" s="1" t="s">
        <v>84</v>
      </c>
      <c r="C37" s="15">
        <v>1026.69</v>
      </c>
      <c r="F37" s="46">
        <f t="shared" si="0"/>
        <v>1026.69</v>
      </c>
      <c r="G37" s="46">
        <f t="shared" si="1"/>
        <v>20.533800000000003</v>
      </c>
      <c r="H37" s="46">
        <f t="shared" si="2"/>
        <v>77.001750000000001</v>
      </c>
      <c r="I37" s="46">
        <f>+INGENIERIA!O37</f>
        <v>0</v>
      </c>
      <c r="J37" s="46">
        <f t="shared" si="3"/>
        <v>1124.2255499999999</v>
      </c>
      <c r="K37" s="46">
        <f t="shared" si="4"/>
        <v>179.87608799999998</v>
      </c>
      <c r="L37" s="46">
        <f t="shared" si="5"/>
        <v>1304.1016379999999</v>
      </c>
      <c r="N37" s="72" t="s">
        <v>291</v>
      </c>
      <c r="O37" s="72" t="s">
        <v>311</v>
      </c>
    </row>
    <row r="38" spans="1:15" ht="15">
      <c r="A38" s="2" t="s">
        <v>85</v>
      </c>
      <c r="B38" s="1" t="s">
        <v>86</v>
      </c>
      <c r="C38" s="15">
        <v>2100</v>
      </c>
      <c r="F38" s="46">
        <f t="shared" si="0"/>
        <v>2100</v>
      </c>
      <c r="G38" s="46">
        <f t="shared" si="1"/>
        <v>42</v>
      </c>
      <c r="H38" s="46">
        <f t="shared" si="2"/>
        <v>157.5</v>
      </c>
      <c r="I38" s="46">
        <f>+INGENIERIA!O38</f>
        <v>0</v>
      </c>
      <c r="J38" s="46">
        <f t="shared" si="3"/>
        <v>2299.5</v>
      </c>
      <c r="K38" s="46">
        <f t="shared" si="4"/>
        <v>367.92</v>
      </c>
      <c r="L38" s="46">
        <f t="shared" si="5"/>
        <v>2667.42</v>
      </c>
      <c r="N38" s="70" t="s">
        <v>281</v>
      </c>
      <c r="O38" s="70" t="s">
        <v>312</v>
      </c>
    </row>
    <row r="39" spans="1:15" ht="15">
      <c r="A39" s="2" t="s">
        <v>87</v>
      </c>
      <c r="B39" s="1" t="s">
        <v>88</v>
      </c>
      <c r="C39" s="15">
        <v>1026.69</v>
      </c>
      <c r="F39" s="46">
        <f t="shared" si="0"/>
        <v>1026.69</v>
      </c>
      <c r="G39" s="46">
        <f t="shared" si="1"/>
        <v>20.533800000000003</v>
      </c>
      <c r="H39" s="46">
        <f t="shared" si="2"/>
        <v>77.001750000000001</v>
      </c>
      <c r="I39" s="46">
        <f>+INGENIERIA!O39</f>
        <v>0</v>
      </c>
      <c r="J39" s="46">
        <f t="shared" si="3"/>
        <v>1124.2255499999999</v>
      </c>
      <c r="K39" s="46">
        <f t="shared" si="4"/>
        <v>179.87608799999998</v>
      </c>
      <c r="L39" s="46">
        <f t="shared" si="5"/>
        <v>1304.1016379999999</v>
      </c>
      <c r="N39" s="70" t="s">
        <v>281</v>
      </c>
      <c r="O39" s="70" t="s">
        <v>313</v>
      </c>
    </row>
    <row r="40" spans="1:15" ht="15">
      <c r="A40" s="2" t="s">
        <v>89</v>
      </c>
      <c r="B40" s="1" t="s">
        <v>90</v>
      </c>
      <c r="C40" s="15">
        <v>5608.42</v>
      </c>
      <c r="F40" s="46">
        <f t="shared" si="0"/>
        <v>5608.42</v>
      </c>
      <c r="G40" s="46">
        <f t="shared" si="1"/>
        <v>112.16840000000001</v>
      </c>
      <c r="H40" s="46">
        <f t="shared" si="2"/>
        <v>420.63150000000002</v>
      </c>
      <c r="I40" s="46">
        <f>+INGENIERIA!O40</f>
        <v>0</v>
      </c>
      <c r="J40" s="46">
        <f t="shared" si="3"/>
        <v>6141.2199000000001</v>
      </c>
      <c r="K40" s="46">
        <f t="shared" si="4"/>
        <v>982.59518400000002</v>
      </c>
      <c r="L40" s="46">
        <f t="shared" si="5"/>
        <v>7123.8150839999998</v>
      </c>
      <c r="N40" s="70" t="s">
        <v>281</v>
      </c>
      <c r="O40" s="70" t="s">
        <v>314</v>
      </c>
    </row>
    <row r="41" spans="1:15" ht="15">
      <c r="A41" s="2" t="s">
        <v>91</v>
      </c>
      <c r="B41" s="1" t="s">
        <v>92</v>
      </c>
      <c r="C41" s="15">
        <v>4101.5200000000004</v>
      </c>
      <c r="F41" s="46">
        <f t="shared" si="0"/>
        <v>4101.5200000000004</v>
      </c>
      <c r="G41" s="46">
        <f t="shared" si="1"/>
        <v>82.030400000000014</v>
      </c>
      <c r="H41" s="46">
        <f t="shared" si="2"/>
        <v>307.61400000000003</v>
      </c>
      <c r="I41" s="46">
        <f>+INGENIERIA!O41</f>
        <v>0</v>
      </c>
      <c r="J41" s="46">
        <f t="shared" si="3"/>
        <v>4491.1643999999997</v>
      </c>
      <c r="K41" s="46">
        <f t="shared" si="4"/>
        <v>718.58630399999993</v>
      </c>
      <c r="L41" s="46">
        <f t="shared" si="5"/>
        <v>5209.750704</v>
      </c>
      <c r="N41" s="70" t="s">
        <v>281</v>
      </c>
      <c r="O41" s="70" t="s">
        <v>315</v>
      </c>
    </row>
    <row r="42" spans="1:15" ht="15">
      <c r="A42" s="2" t="s">
        <v>93</v>
      </c>
      <c r="B42" s="1" t="s">
        <v>94</v>
      </c>
      <c r="C42" s="15">
        <v>7077.21</v>
      </c>
      <c r="F42" s="46">
        <f t="shared" si="0"/>
        <v>7077.21</v>
      </c>
      <c r="G42" s="46">
        <f t="shared" si="1"/>
        <v>141.54420000000002</v>
      </c>
      <c r="H42" s="46">
        <f t="shared" si="2"/>
        <v>530.79075</v>
      </c>
      <c r="I42" s="46">
        <f>+INGENIERIA!O42</f>
        <v>0</v>
      </c>
      <c r="J42" s="46">
        <f t="shared" si="3"/>
        <v>7749.5449500000004</v>
      </c>
      <c r="K42" s="46">
        <f t="shared" si="4"/>
        <v>1239.9271920000001</v>
      </c>
      <c r="L42" s="46">
        <f t="shared" si="5"/>
        <v>8989.4721420000005</v>
      </c>
      <c r="N42" s="70" t="s">
        <v>301</v>
      </c>
      <c r="O42" s="70" t="s">
        <v>316</v>
      </c>
    </row>
    <row r="43" spans="1:15" ht="15">
      <c r="A43" s="2" t="s">
        <v>95</v>
      </c>
      <c r="B43" s="1" t="s">
        <v>96</v>
      </c>
      <c r="C43" s="15">
        <v>2028.71</v>
      </c>
      <c r="F43" s="46">
        <f t="shared" si="0"/>
        <v>2028.71</v>
      </c>
      <c r="G43" s="46">
        <f t="shared" si="1"/>
        <v>40.574200000000005</v>
      </c>
      <c r="H43" s="46">
        <f t="shared" si="2"/>
        <v>152.15324999999999</v>
      </c>
      <c r="I43" s="46">
        <f>+INGENIERIA!O43</f>
        <v>0</v>
      </c>
      <c r="J43" s="46">
        <f t="shared" si="3"/>
        <v>2221.4374499999999</v>
      </c>
      <c r="K43" s="46">
        <f t="shared" si="4"/>
        <v>355.42999199999997</v>
      </c>
      <c r="L43" s="46">
        <f t="shared" si="5"/>
        <v>2576.8674419999998</v>
      </c>
      <c r="N43" s="70" t="s">
        <v>281</v>
      </c>
      <c r="O43" s="70" t="s">
        <v>317</v>
      </c>
    </row>
    <row r="44" spans="1:15" ht="15">
      <c r="A44" s="2" t="s">
        <v>97</v>
      </c>
      <c r="B44" s="1" t="s">
        <v>98</v>
      </c>
      <c r="C44" s="15">
        <v>2510.27</v>
      </c>
      <c r="F44" s="46">
        <f t="shared" si="0"/>
        <v>2510.27</v>
      </c>
      <c r="G44" s="46">
        <f t="shared" si="1"/>
        <v>50.205399999999997</v>
      </c>
      <c r="H44" s="46">
        <f t="shared" si="2"/>
        <v>188.27025</v>
      </c>
      <c r="I44" s="46">
        <f>+INGENIERIA!O44</f>
        <v>0</v>
      </c>
      <c r="J44" s="46">
        <f t="shared" si="3"/>
        <v>2748.7456499999998</v>
      </c>
      <c r="K44" s="46">
        <f t="shared" si="4"/>
        <v>439.79930400000001</v>
      </c>
      <c r="L44" s="46">
        <f t="shared" si="5"/>
        <v>3188.544954</v>
      </c>
      <c r="N44" s="70" t="s">
        <v>291</v>
      </c>
      <c r="O44" s="70" t="s">
        <v>318</v>
      </c>
    </row>
    <row r="45" spans="1:15" ht="15">
      <c r="A45" s="2" t="s">
        <v>99</v>
      </c>
      <c r="B45" s="1" t="s">
        <v>100</v>
      </c>
      <c r="C45" s="15">
        <v>3105.64</v>
      </c>
      <c r="F45" s="46">
        <f t="shared" si="0"/>
        <v>3105.64</v>
      </c>
      <c r="G45" s="46">
        <f t="shared" si="1"/>
        <v>62.1128</v>
      </c>
      <c r="H45" s="46">
        <f t="shared" si="2"/>
        <v>232.92299999999997</v>
      </c>
      <c r="I45" s="46">
        <f>+INGENIERIA!O45</f>
        <v>0</v>
      </c>
      <c r="J45" s="46">
        <f t="shared" si="3"/>
        <v>3400.6757999999995</v>
      </c>
      <c r="K45" s="46">
        <f t="shared" si="4"/>
        <v>544.10812799999997</v>
      </c>
      <c r="L45" s="46">
        <f t="shared" si="5"/>
        <v>3944.7839279999994</v>
      </c>
      <c r="N45" s="70" t="s">
        <v>281</v>
      </c>
      <c r="O45" s="70" t="s">
        <v>319</v>
      </c>
    </row>
    <row r="46" spans="1:15" ht="15">
      <c r="A46" s="2" t="s">
        <v>101</v>
      </c>
      <c r="B46" s="1" t="s">
        <v>102</v>
      </c>
      <c r="C46" s="15">
        <v>4184.03</v>
      </c>
      <c r="F46" s="46">
        <f t="shared" si="0"/>
        <v>4184.03</v>
      </c>
      <c r="G46" s="46">
        <f t="shared" si="1"/>
        <v>83.680599999999998</v>
      </c>
      <c r="H46" s="46">
        <f t="shared" si="2"/>
        <v>313.80224999999996</v>
      </c>
      <c r="I46" s="46">
        <f>+INGENIERIA!O46</f>
        <v>0</v>
      </c>
      <c r="J46" s="46">
        <f t="shared" si="3"/>
        <v>4581.5128499999992</v>
      </c>
      <c r="K46" s="46">
        <f t="shared" si="4"/>
        <v>733.04205599999989</v>
      </c>
      <c r="L46" s="46">
        <f t="shared" si="5"/>
        <v>5314.5549059999994</v>
      </c>
      <c r="N46" s="70" t="s">
        <v>291</v>
      </c>
      <c r="O46" s="70" t="s">
        <v>320</v>
      </c>
    </row>
    <row r="47" spans="1:15" ht="15">
      <c r="A47" s="2" t="s">
        <v>103</v>
      </c>
      <c r="B47" s="1" t="s">
        <v>104</v>
      </c>
      <c r="C47" s="15">
        <v>1516.69</v>
      </c>
      <c r="F47" s="46">
        <f t="shared" si="0"/>
        <v>1516.69</v>
      </c>
      <c r="G47" s="46">
        <f t="shared" si="1"/>
        <v>30.3338</v>
      </c>
      <c r="H47" s="46">
        <f t="shared" si="2"/>
        <v>113.75175</v>
      </c>
      <c r="I47" s="46">
        <f>+INGENIERIA!O47</f>
        <v>0</v>
      </c>
      <c r="J47" s="46">
        <f t="shared" si="3"/>
        <v>1660.7755500000001</v>
      </c>
      <c r="K47" s="46">
        <f t="shared" si="4"/>
        <v>265.72408799999999</v>
      </c>
      <c r="L47" s="46">
        <f t="shared" si="5"/>
        <v>1926.499638</v>
      </c>
      <c r="N47" s="70" t="s">
        <v>321</v>
      </c>
      <c r="O47" s="70" t="s">
        <v>322</v>
      </c>
    </row>
    <row r="48" spans="1:15" ht="15">
      <c r="A48" s="2" t="s">
        <v>105</v>
      </c>
      <c r="B48" s="1" t="s">
        <v>106</v>
      </c>
      <c r="C48" s="15">
        <v>1026.69</v>
      </c>
      <c r="F48" s="46">
        <f t="shared" si="0"/>
        <v>1026.69</v>
      </c>
      <c r="G48" s="46">
        <f t="shared" si="1"/>
        <v>20.533800000000003</v>
      </c>
      <c r="H48" s="46">
        <f t="shared" si="2"/>
        <v>77.001750000000001</v>
      </c>
      <c r="I48" s="46">
        <f>+INGENIERIA!O48</f>
        <v>0</v>
      </c>
      <c r="J48" s="46">
        <f t="shared" si="3"/>
        <v>1124.2255499999999</v>
      </c>
      <c r="K48" s="46">
        <f t="shared" si="4"/>
        <v>179.87608799999998</v>
      </c>
      <c r="L48" s="46">
        <f t="shared" si="5"/>
        <v>1304.1016379999999</v>
      </c>
      <c r="N48" s="70" t="s">
        <v>281</v>
      </c>
      <c r="O48" s="70" t="s">
        <v>323</v>
      </c>
    </row>
    <row r="49" spans="1:15" ht="15">
      <c r="A49" s="2" t="s">
        <v>107</v>
      </c>
      <c r="B49" s="1" t="s">
        <v>108</v>
      </c>
      <c r="C49" s="15">
        <v>5256.39</v>
      </c>
      <c r="F49" s="46">
        <f t="shared" si="0"/>
        <v>5256.39</v>
      </c>
      <c r="G49" s="46">
        <f t="shared" si="1"/>
        <v>105.12780000000001</v>
      </c>
      <c r="H49" s="46">
        <f t="shared" si="2"/>
        <v>394.22925000000004</v>
      </c>
      <c r="I49" s="46">
        <f>+INGENIERIA!O49</f>
        <v>0</v>
      </c>
      <c r="J49" s="46">
        <f t="shared" si="3"/>
        <v>5755.7470500000009</v>
      </c>
      <c r="K49" s="46">
        <f t="shared" si="4"/>
        <v>920.91952800000013</v>
      </c>
      <c r="L49" s="46">
        <f t="shared" si="5"/>
        <v>6676.6665780000012</v>
      </c>
      <c r="N49" s="70" t="s">
        <v>281</v>
      </c>
      <c r="O49" s="70" t="s">
        <v>324</v>
      </c>
    </row>
    <row r="50" spans="1:15" ht="15">
      <c r="A50" s="2" t="s">
        <v>109</v>
      </c>
      <c r="B50" s="1" t="s">
        <v>110</v>
      </c>
      <c r="C50" s="15">
        <v>1026.69</v>
      </c>
      <c r="F50" s="46">
        <f t="shared" si="0"/>
        <v>1026.69</v>
      </c>
      <c r="G50" s="46">
        <f t="shared" si="1"/>
        <v>20.533800000000003</v>
      </c>
      <c r="H50" s="46">
        <f t="shared" si="2"/>
        <v>77.001750000000001</v>
      </c>
      <c r="I50" s="46">
        <f>+INGENIERIA!O50</f>
        <v>0</v>
      </c>
      <c r="J50" s="46">
        <f t="shared" si="3"/>
        <v>1124.2255499999999</v>
      </c>
      <c r="K50" s="46">
        <f t="shared" si="4"/>
        <v>179.87608799999998</v>
      </c>
      <c r="L50" s="46">
        <f t="shared" si="5"/>
        <v>1304.1016379999999</v>
      </c>
      <c r="N50" s="70" t="s">
        <v>281</v>
      </c>
      <c r="O50" s="70" t="s">
        <v>325</v>
      </c>
    </row>
    <row r="51" spans="1:15" ht="15">
      <c r="A51" s="2" t="s">
        <v>111</v>
      </c>
      <c r="B51" s="1" t="s">
        <v>112</v>
      </c>
      <c r="C51" s="15">
        <v>1570.46</v>
      </c>
      <c r="F51" s="46">
        <f t="shared" si="0"/>
        <v>1570.46</v>
      </c>
      <c r="G51" s="46">
        <f t="shared" si="1"/>
        <v>31.409200000000002</v>
      </c>
      <c r="H51" s="46">
        <f t="shared" si="2"/>
        <v>117.78449999999999</v>
      </c>
      <c r="I51" s="46">
        <f>+INGENIERIA!O51</f>
        <v>0</v>
      </c>
      <c r="J51" s="46">
        <f t="shared" si="3"/>
        <v>1719.6537000000001</v>
      </c>
      <c r="K51" s="46">
        <f t="shared" si="4"/>
        <v>275.14459200000005</v>
      </c>
      <c r="L51" s="46">
        <f t="shared" si="5"/>
        <v>1994.7982920000002</v>
      </c>
      <c r="N51" s="70" t="s">
        <v>281</v>
      </c>
      <c r="O51" s="70" t="s">
        <v>326</v>
      </c>
    </row>
    <row r="52" spans="1:15" ht="15">
      <c r="A52" s="2" t="s">
        <v>113</v>
      </c>
      <c r="B52" s="1" t="s">
        <v>114</v>
      </c>
      <c r="C52" s="15">
        <v>1026.69</v>
      </c>
      <c r="F52" s="46">
        <f t="shared" si="0"/>
        <v>1026.69</v>
      </c>
      <c r="G52" s="46">
        <f t="shared" si="1"/>
        <v>20.533800000000003</v>
      </c>
      <c r="H52" s="46">
        <f t="shared" si="2"/>
        <v>77.001750000000001</v>
      </c>
      <c r="I52" s="46">
        <f>+INGENIERIA!O52</f>
        <v>0</v>
      </c>
      <c r="J52" s="46">
        <f t="shared" si="3"/>
        <v>1124.2255499999999</v>
      </c>
      <c r="K52" s="46">
        <f t="shared" si="4"/>
        <v>179.87608799999998</v>
      </c>
      <c r="L52" s="46">
        <f t="shared" si="5"/>
        <v>1304.1016379999999</v>
      </c>
      <c r="N52" s="70" t="s">
        <v>281</v>
      </c>
      <c r="O52" s="70" t="s">
        <v>327</v>
      </c>
    </row>
    <row r="53" spans="1:15" ht="15">
      <c r="A53" s="2" t="s">
        <v>115</v>
      </c>
      <c r="B53" s="1" t="s">
        <v>116</v>
      </c>
      <c r="C53" s="15">
        <v>2028.9</v>
      </c>
      <c r="F53" s="46">
        <f t="shared" si="0"/>
        <v>2028.9</v>
      </c>
      <c r="G53" s="46">
        <f t="shared" si="1"/>
        <v>40.578000000000003</v>
      </c>
      <c r="H53" s="46">
        <f t="shared" si="2"/>
        <v>152.16749999999999</v>
      </c>
      <c r="I53" s="46">
        <f>+INGENIERIA!O53</f>
        <v>0</v>
      </c>
      <c r="J53" s="46">
        <f t="shared" si="3"/>
        <v>2221.6455000000001</v>
      </c>
      <c r="K53" s="46">
        <f t="shared" si="4"/>
        <v>355.46328</v>
      </c>
      <c r="L53" s="46">
        <f t="shared" si="5"/>
        <v>2577.10878</v>
      </c>
      <c r="N53" s="70" t="s">
        <v>291</v>
      </c>
      <c r="O53" s="70" t="s">
        <v>328</v>
      </c>
    </row>
    <row r="54" spans="1:15" ht="15">
      <c r="A54" s="2" t="s">
        <v>117</v>
      </c>
      <c r="B54" s="1" t="s">
        <v>118</v>
      </c>
      <c r="C54" s="15">
        <v>1026.69</v>
      </c>
      <c r="F54" s="46">
        <f t="shared" si="0"/>
        <v>1026.69</v>
      </c>
      <c r="G54" s="46">
        <f t="shared" si="1"/>
        <v>20.533800000000003</v>
      </c>
      <c r="H54" s="46">
        <f t="shared" si="2"/>
        <v>77.001750000000001</v>
      </c>
      <c r="I54" s="46">
        <f>+INGENIERIA!O54</f>
        <v>0</v>
      </c>
      <c r="J54" s="46">
        <f t="shared" si="3"/>
        <v>1124.2255499999999</v>
      </c>
      <c r="K54" s="46">
        <f t="shared" si="4"/>
        <v>179.87608799999998</v>
      </c>
      <c r="L54" s="46">
        <f t="shared" si="5"/>
        <v>1304.1016379999999</v>
      </c>
      <c r="N54" s="70" t="s">
        <v>281</v>
      </c>
      <c r="O54" s="70" t="s">
        <v>329</v>
      </c>
    </row>
    <row r="55" spans="1:15" ht="15">
      <c r="A55" s="2" t="s">
        <v>119</v>
      </c>
      <c r="B55" s="1" t="s">
        <v>120</v>
      </c>
      <c r="C55" s="15">
        <v>1516.69</v>
      </c>
      <c r="F55" s="46">
        <f t="shared" si="0"/>
        <v>1516.69</v>
      </c>
      <c r="G55" s="46">
        <f t="shared" si="1"/>
        <v>30.3338</v>
      </c>
      <c r="H55" s="46">
        <f t="shared" si="2"/>
        <v>113.75175</v>
      </c>
      <c r="I55" s="46">
        <f>+INGENIERIA!O55</f>
        <v>0</v>
      </c>
      <c r="J55" s="46">
        <f t="shared" si="3"/>
        <v>1660.7755500000001</v>
      </c>
      <c r="K55" s="46">
        <f t="shared" si="4"/>
        <v>265.72408799999999</v>
      </c>
      <c r="L55" s="46">
        <f t="shared" si="5"/>
        <v>1926.499638</v>
      </c>
      <c r="N55" s="70" t="s">
        <v>321</v>
      </c>
      <c r="O55" s="70" t="s">
        <v>330</v>
      </c>
    </row>
    <row r="56" spans="1:15" ht="15">
      <c r="A56" s="2" t="s">
        <v>121</v>
      </c>
      <c r="B56" s="1" t="s">
        <v>122</v>
      </c>
      <c r="C56" s="15">
        <v>1026.69</v>
      </c>
      <c r="F56" s="46">
        <f t="shared" si="0"/>
        <v>1026.69</v>
      </c>
      <c r="G56" s="46">
        <f t="shared" si="1"/>
        <v>20.533800000000003</v>
      </c>
      <c r="H56" s="46">
        <f t="shared" si="2"/>
        <v>77.001750000000001</v>
      </c>
      <c r="I56" s="46">
        <f>+INGENIERIA!O56</f>
        <v>0</v>
      </c>
      <c r="J56" s="46">
        <f t="shared" si="3"/>
        <v>1124.2255499999999</v>
      </c>
      <c r="K56" s="46">
        <f t="shared" si="4"/>
        <v>179.87608799999998</v>
      </c>
      <c r="L56" s="46">
        <f t="shared" si="5"/>
        <v>1304.1016379999999</v>
      </c>
      <c r="N56" s="70" t="s">
        <v>281</v>
      </c>
      <c r="O56" s="70" t="s">
        <v>331</v>
      </c>
    </row>
    <row r="57" spans="1:15" ht="15">
      <c r="A57" s="2" t="s">
        <v>123</v>
      </c>
      <c r="B57" s="1" t="s">
        <v>124</v>
      </c>
      <c r="C57" s="15">
        <v>2828.6</v>
      </c>
      <c r="F57" s="46">
        <f t="shared" si="0"/>
        <v>2828.6</v>
      </c>
      <c r="G57" s="46">
        <f t="shared" si="1"/>
        <v>56.572000000000003</v>
      </c>
      <c r="H57" s="46">
        <f t="shared" si="2"/>
        <v>212.14499999999998</v>
      </c>
      <c r="I57" s="46">
        <f>+INGENIERIA!O57</f>
        <v>0</v>
      </c>
      <c r="J57" s="46">
        <f t="shared" si="3"/>
        <v>3097.317</v>
      </c>
      <c r="K57" s="46">
        <f t="shared" si="4"/>
        <v>495.57071999999999</v>
      </c>
      <c r="L57" s="46">
        <f t="shared" si="5"/>
        <v>3592.8877200000002</v>
      </c>
      <c r="N57" s="70" t="s">
        <v>283</v>
      </c>
      <c r="O57" s="70" t="s">
        <v>332</v>
      </c>
    </row>
    <row r="58" spans="1:15" ht="15">
      <c r="A58" s="2" t="s">
        <v>125</v>
      </c>
      <c r="B58" s="1" t="s">
        <v>126</v>
      </c>
      <c r="C58" s="15">
        <v>1025.99</v>
      </c>
      <c r="F58" s="46">
        <f t="shared" si="0"/>
        <v>1025.99</v>
      </c>
      <c r="G58" s="46">
        <f t="shared" si="1"/>
        <v>20.5198</v>
      </c>
      <c r="H58" s="46">
        <f t="shared" si="2"/>
        <v>76.949249999999992</v>
      </c>
      <c r="I58" s="46">
        <f>+INGENIERIA!O58</f>
        <v>0</v>
      </c>
      <c r="J58" s="46">
        <f t="shared" si="3"/>
        <v>1123.4590499999999</v>
      </c>
      <c r="K58" s="46">
        <f t="shared" si="4"/>
        <v>179.75344799999999</v>
      </c>
      <c r="L58" s="46">
        <f t="shared" si="5"/>
        <v>1303.2124979999999</v>
      </c>
      <c r="N58" s="70" t="s">
        <v>291</v>
      </c>
      <c r="O58" s="70" t="s">
        <v>333</v>
      </c>
    </row>
    <row r="59" spans="1:15" ht="15">
      <c r="A59" s="2" t="s">
        <v>127</v>
      </c>
      <c r="B59" s="1" t="s">
        <v>128</v>
      </c>
      <c r="C59" s="15">
        <v>1026.69</v>
      </c>
      <c r="F59" s="46">
        <f t="shared" si="0"/>
        <v>1026.69</v>
      </c>
      <c r="G59" s="46">
        <f t="shared" si="1"/>
        <v>20.533800000000003</v>
      </c>
      <c r="H59" s="46">
        <f t="shared" si="2"/>
        <v>77.001750000000001</v>
      </c>
      <c r="I59" s="46">
        <f>+INGENIERIA!O59</f>
        <v>0</v>
      </c>
      <c r="J59" s="46">
        <f t="shared" si="3"/>
        <v>1124.2255499999999</v>
      </c>
      <c r="K59" s="46">
        <f t="shared" si="4"/>
        <v>179.87608799999998</v>
      </c>
      <c r="L59" s="46">
        <f t="shared" si="5"/>
        <v>1304.1016379999999</v>
      </c>
      <c r="N59" s="70" t="s">
        <v>281</v>
      </c>
      <c r="O59" s="70" t="s">
        <v>334</v>
      </c>
    </row>
    <row r="60" spans="1:15" ht="15">
      <c r="A60" s="2" t="s">
        <v>129</v>
      </c>
      <c r="B60" s="1" t="s">
        <v>130</v>
      </c>
      <c r="C60" s="15">
        <v>8334.74</v>
      </c>
      <c r="F60" s="46">
        <f t="shared" si="0"/>
        <v>8334.74</v>
      </c>
      <c r="G60" s="46">
        <f t="shared" si="1"/>
        <v>166.69479999999999</v>
      </c>
      <c r="H60" s="46">
        <f t="shared" si="2"/>
        <v>625.10550000000001</v>
      </c>
      <c r="I60" s="46">
        <f>+INGENIERIA!O60</f>
        <v>0</v>
      </c>
      <c r="J60" s="46">
        <f t="shared" si="3"/>
        <v>9126.5402999999988</v>
      </c>
      <c r="K60" s="46">
        <f t="shared" si="4"/>
        <v>1460.2464479999999</v>
      </c>
      <c r="L60" s="46">
        <f t="shared" si="5"/>
        <v>10586.786747999999</v>
      </c>
      <c r="N60" s="70" t="s">
        <v>281</v>
      </c>
      <c r="O60" s="70" t="s">
        <v>335</v>
      </c>
    </row>
    <row r="61" spans="1:15" ht="15">
      <c r="A61" s="2" t="s">
        <v>131</v>
      </c>
      <c r="B61" s="1" t="s">
        <v>132</v>
      </c>
      <c r="C61" s="15">
        <v>513.34</v>
      </c>
      <c r="F61" s="46">
        <f t="shared" si="0"/>
        <v>513.34</v>
      </c>
      <c r="G61" s="46">
        <f t="shared" si="1"/>
        <v>10.266800000000002</v>
      </c>
      <c r="H61" s="46">
        <f t="shared" si="2"/>
        <v>38.500500000000002</v>
      </c>
      <c r="I61" s="46">
        <f>+INGENIERIA!O61</f>
        <v>0</v>
      </c>
      <c r="J61" s="46">
        <f t="shared" si="3"/>
        <v>562.10730000000001</v>
      </c>
      <c r="K61" s="46">
        <f t="shared" si="4"/>
        <v>89.937168</v>
      </c>
      <c r="L61" s="46">
        <f t="shared" si="5"/>
        <v>652.04446800000005</v>
      </c>
      <c r="N61" s="70" t="s">
        <v>281</v>
      </c>
      <c r="O61" s="70" t="s">
        <v>336</v>
      </c>
    </row>
    <row r="62" spans="1:15" ht="15">
      <c r="A62" s="2" t="s">
        <v>133</v>
      </c>
      <c r="B62" s="1" t="s">
        <v>134</v>
      </c>
      <c r="C62" s="15">
        <v>1516.41</v>
      </c>
      <c r="F62" s="46">
        <f t="shared" si="0"/>
        <v>1516.41</v>
      </c>
      <c r="G62" s="46">
        <f t="shared" si="1"/>
        <v>30.328200000000002</v>
      </c>
      <c r="H62" s="46">
        <f t="shared" si="2"/>
        <v>113.73075</v>
      </c>
      <c r="I62" s="46">
        <f>+INGENIERIA!O62</f>
        <v>0</v>
      </c>
      <c r="J62" s="46">
        <f t="shared" si="3"/>
        <v>1660.4689499999999</v>
      </c>
      <c r="K62" s="46">
        <f t="shared" si="4"/>
        <v>265.67503199999999</v>
      </c>
      <c r="L62" s="46">
        <f t="shared" si="5"/>
        <v>1926.1439820000001</v>
      </c>
      <c r="N62" s="70" t="s">
        <v>283</v>
      </c>
      <c r="O62" s="70" t="s">
        <v>337</v>
      </c>
    </row>
    <row r="63" spans="1:15" ht="15">
      <c r="A63" s="2" t="s">
        <v>135</v>
      </c>
      <c r="B63" s="1" t="s">
        <v>136</v>
      </c>
      <c r="C63" s="15">
        <v>1687.36</v>
      </c>
      <c r="F63" s="46">
        <f t="shared" si="0"/>
        <v>1687.36</v>
      </c>
      <c r="G63" s="46">
        <f t="shared" si="1"/>
        <v>33.747199999999999</v>
      </c>
      <c r="H63" s="46">
        <f t="shared" si="2"/>
        <v>126.55199999999999</v>
      </c>
      <c r="I63" s="46">
        <f>+INGENIERIA!O63</f>
        <v>0</v>
      </c>
      <c r="J63" s="46">
        <f t="shared" si="3"/>
        <v>1847.6591999999998</v>
      </c>
      <c r="K63" s="46">
        <f t="shared" si="4"/>
        <v>295.625472</v>
      </c>
      <c r="L63" s="46">
        <f t="shared" si="5"/>
        <v>2143.2846719999998</v>
      </c>
      <c r="N63" s="70" t="s">
        <v>283</v>
      </c>
      <c r="O63" s="70" t="s">
        <v>338</v>
      </c>
    </row>
    <row r="64" spans="1:15" ht="15">
      <c r="A64" s="2" t="s">
        <v>137</v>
      </c>
      <c r="B64" s="1" t="s">
        <v>138</v>
      </c>
      <c r="C64" s="15">
        <v>1788.88</v>
      </c>
      <c r="F64" s="46">
        <f t="shared" si="0"/>
        <v>1788.88</v>
      </c>
      <c r="G64" s="46">
        <f t="shared" si="1"/>
        <v>35.7776</v>
      </c>
      <c r="H64" s="46">
        <f t="shared" si="2"/>
        <v>134.166</v>
      </c>
      <c r="I64" s="46">
        <f>+INGENIERIA!O64</f>
        <v>0</v>
      </c>
      <c r="J64" s="46">
        <f t="shared" si="3"/>
        <v>1958.8235999999999</v>
      </c>
      <c r="K64" s="46">
        <f t="shared" si="4"/>
        <v>313.41177599999997</v>
      </c>
      <c r="L64" s="46">
        <f t="shared" si="5"/>
        <v>2272.2353760000001</v>
      </c>
      <c r="N64" s="70" t="s">
        <v>283</v>
      </c>
      <c r="O64" s="70" t="s">
        <v>339</v>
      </c>
    </row>
    <row r="65" spans="1:15" ht="15">
      <c r="A65" s="2" t="s">
        <v>139</v>
      </c>
      <c r="B65" s="1" t="s">
        <v>140</v>
      </c>
      <c r="C65" s="15">
        <v>1026.69</v>
      </c>
      <c r="F65" s="46">
        <f t="shared" si="0"/>
        <v>1026.69</v>
      </c>
      <c r="G65" s="46">
        <f t="shared" si="1"/>
        <v>20.533800000000003</v>
      </c>
      <c r="H65" s="46">
        <f t="shared" si="2"/>
        <v>77.001750000000001</v>
      </c>
      <c r="I65" s="46">
        <f>+INGENIERIA!O65</f>
        <v>0</v>
      </c>
      <c r="J65" s="46">
        <f t="shared" si="3"/>
        <v>1124.2255499999999</v>
      </c>
      <c r="K65" s="46">
        <f t="shared" si="4"/>
        <v>179.87608799999998</v>
      </c>
      <c r="L65" s="46">
        <f t="shared" si="5"/>
        <v>1304.1016379999999</v>
      </c>
      <c r="N65" s="70" t="s">
        <v>281</v>
      </c>
      <c r="O65" s="70" t="s">
        <v>340</v>
      </c>
    </row>
    <row r="66" spans="1:15" ht="15">
      <c r="A66" s="2" t="s">
        <v>141</v>
      </c>
      <c r="B66" s="1" t="s">
        <v>142</v>
      </c>
      <c r="C66" s="15">
        <v>1500.03</v>
      </c>
      <c r="F66" s="46">
        <f t="shared" si="0"/>
        <v>1500.03</v>
      </c>
      <c r="G66" s="46">
        <f t="shared" si="1"/>
        <v>30.000599999999999</v>
      </c>
      <c r="H66" s="46">
        <f t="shared" si="2"/>
        <v>112.50224999999999</v>
      </c>
      <c r="I66" s="46">
        <f>+INGENIERIA!O66</f>
        <v>0</v>
      </c>
      <c r="J66" s="46">
        <f t="shared" si="3"/>
        <v>1642.5328500000001</v>
      </c>
      <c r="K66" s="46">
        <f t="shared" si="4"/>
        <v>262.80525599999999</v>
      </c>
      <c r="L66" s="46">
        <f t="shared" si="5"/>
        <v>1905.3381060000002</v>
      </c>
      <c r="N66" s="70" t="s">
        <v>301</v>
      </c>
      <c r="O66" s="70" t="s">
        <v>341</v>
      </c>
    </row>
    <row r="67" spans="1:15" ht="15">
      <c r="A67" s="2" t="s">
        <v>143</v>
      </c>
      <c r="B67" s="1" t="s">
        <v>144</v>
      </c>
      <c r="C67" s="15">
        <v>1516.69</v>
      </c>
      <c r="F67" s="46">
        <f t="shared" si="0"/>
        <v>1516.69</v>
      </c>
      <c r="G67" s="46">
        <f t="shared" si="1"/>
        <v>30.3338</v>
      </c>
      <c r="H67" s="46">
        <f t="shared" si="2"/>
        <v>113.75175</v>
      </c>
      <c r="I67" s="46">
        <f>+INGENIERIA!O67</f>
        <v>0</v>
      </c>
      <c r="J67" s="46">
        <f t="shared" si="3"/>
        <v>1660.7755500000001</v>
      </c>
      <c r="K67" s="46">
        <f t="shared" si="4"/>
        <v>265.72408799999999</v>
      </c>
      <c r="L67" s="46">
        <f t="shared" si="5"/>
        <v>1926.499638</v>
      </c>
      <c r="N67" s="70" t="s">
        <v>321</v>
      </c>
      <c r="O67" s="70" t="s">
        <v>342</v>
      </c>
    </row>
    <row r="68" spans="1:15" ht="15">
      <c r="A68" s="2" t="s">
        <v>145</v>
      </c>
      <c r="B68" s="1" t="s">
        <v>146</v>
      </c>
      <c r="C68" s="15">
        <v>1026.69</v>
      </c>
      <c r="F68" s="46">
        <f t="shared" si="0"/>
        <v>1026.69</v>
      </c>
      <c r="G68" s="46">
        <f t="shared" si="1"/>
        <v>20.533800000000003</v>
      </c>
      <c r="H68" s="46">
        <f t="shared" si="2"/>
        <v>77.001750000000001</v>
      </c>
      <c r="I68" s="46">
        <f>+INGENIERIA!O68</f>
        <v>0</v>
      </c>
      <c r="J68" s="46">
        <f t="shared" si="3"/>
        <v>1124.2255499999999</v>
      </c>
      <c r="K68" s="46">
        <f t="shared" si="4"/>
        <v>179.87608799999998</v>
      </c>
      <c r="L68" s="46">
        <f t="shared" si="5"/>
        <v>1304.1016379999999</v>
      </c>
      <c r="N68" s="70" t="s">
        <v>281</v>
      </c>
      <c r="O68" s="70" t="s">
        <v>343</v>
      </c>
    </row>
    <row r="69" spans="1:15" ht="15">
      <c r="A69" s="2" t="s">
        <v>147</v>
      </c>
      <c r="B69" s="1" t="s">
        <v>148</v>
      </c>
      <c r="C69" s="15">
        <v>2920</v>
      </c>
      <c r="F69" s="46">
        <f t="shared" si="0"/>
        <v>2920</v>
      </c>
      <c r="G69" s="46">
        <f t="shared" si="1"/>
        <v>58.4</v>
      </c>
      <c r="H69" s="46">
        <f t="shared" si="2"/>
        <v>219</v>
      </c>
      <c r="I69" s="46">
        <f>+INGENIERIA!O69</f>
        <v>0</v>
      </c>
      <c r="J69" s="46">
        <f t="shared" si="3"/>
        <v>3197.4</v>
      </c>
      <c r="K69" s="46">
        <f t="shared" si="4"/>
        <v>511.584</v>
      </c>
      <c r="L69" s="46">
        <f t="shared" si="5"/>
        <v>3708.9839999999999</v>
      </c>
      <c r="N69" s="70" t="s">
        <v>281</v>
      </c>
      <c r="O69" s="70" t="s">
        <v>344</v>
      </c>
    </row>
    <row r="70" spans="1:15" ht="15">
      <c r="A70" s="2" t="s">
        <v>149</v>
      </c>
      <c r="B70" s="1" t="s">
        <v>150</v>
      </c>
      <c r="C70" s="15">
        <v>7140.37</v>
      </c>
      <c r="F70" s="46">
        <f t="shared" si="0"/>
        <v>7140.37</v>
      </c>
      <c r="G70" s="46">
        <f t="shared" si="1"/>
        <v>142.8074</v>
      </c>
      <c r="H70" s="46">
        <f t="shared" si="2"/>
        <v>535.52774999999997</v>
      </c>
      <c r="I70" s="46">
        <f>+INGENIERIA!O70</f>
        <v>0</v>
      </c>
      <c r="J70" s="46">
        <f t="shared" si="3"/>
        <v>7818.7051499999998</v>
      </c>
      <c r="K70" s="46">
        <f t="shared" si="4"/>
        <v>1250.9928239999999</v>
      </c>
      <c r="L70" s="46">
        <f t="shared" si="5"/>
        <v>9069.6979739999988</v>
      </c>
      <c r="N70" s="70" t="s">
        <v>291</v>
      </c>
      <c r="O70" s="70" t="s">
        <v>345</v>
      </c>
    </row>
    <row r="71" spans="1:15" ht="15">
      <c r="A71" s="2" t="s">
        <v>151</v>
      </c>
      <c r="B71" s="1" t="s">
        <v>152</v>
      </c>
      <c r="C71" s="15">
        <v>1026.69</v>
      </c>
      <c r="F71" s="46">
        <f t="shared" si="0"/>
        <v>1026.69</v>
      </c>
      <c r="G71" s="46">
        <f t="shared" si="1"/>
        <v>20.533800000000003</v>
      </c>
      <c r="H71" s="46">
        <f t="shared" si="2"/>
        <v>77.001750000000001</v>
      </c>
      <c r="I71" s="46">
        <f>+INGENIERIA!O71</f>
        <v>0</v>
      </c>
      <c r="J71" s="46">
        <f t="shared" si="3"/>
        <v>1124.2255499999999</v>
      </c>
      <c r="K71" s="46">
        <f t="shared" si="4"/>
        <v>179.87608799999998</v>
      </c>
      <c r="L71" s="46">
        <f t="shared" si="5"/>
        <v>1304.1016379999999</v>
      </c>
      <c r="N71" s="70" t="s">
        <v>281</v>
      </c>
      <c r="O71" s="70" t="s">
        <v>346</v>
      </c>
    </row>
    <row r="72" spans="1:15" ht="15">
      <c r="A72" s="2" t="s">
        <v>153</v>
      </c>
      <c r="B72" s="1" t="s">
        <v>154</v>
      </c>
      <c r="C72" s="15">
        <v>1283.31</v>
      </c>
      <c r="F72" s="46">
        <f t="shared" si="0"/>
        <v>1283.31</v>
      </c>
      <c r="G72" s="46">
        <f t="shared" si="1"/>
        <v>25.6662</v>
      </c>
      <c r="H72" s="46">
        <f t="shared" si="2"/>
        <v>96.248249999999999</v>
      </c>
      <c r="I72" s="46">
        <f>+INGENIERIA!O72</f>
        <v>0</v>
      </c>
      <c r="J72" s="46">
        <f t="shared" si="3"/>
        <v>1405.2244499999999</v>
      </c>
      <c r="K72" s="46">
        <f t="shared" si="4"/>
        <v>224.83591200000001</v>
      </c>
      <c r="L72" s="46">
        <f t="shared" si="5"/>
        <v>1630.0603619999999</v>
      </c>
      <c r="N72" s="70" t="s">
        <v>281</v>
      </c>
      <c r="O72" s="70" t="s">
        <v>347</v>
      </c>
    </row>
    <row r="73" spans="1:15" ht="15">
      <c r="A73" s="2" t="s">
        <v>155</v>
      </c>
      <c r="B73" s="1" t="s">
        <v>156</v>
      </c>
      <c r="C73" s="15">
        <v>3813.31</v>
      </c>
      <c r="F73" s="46">
        <f t="shared" si="0"/>
        <v>3813.31</v>
      </c>
      <c r="G73" s="46">
        <f t="shared" si="1"/>
        <v>76.266199999999998</v>
      </c>
      <c r="H73" s="46">
        <f t="shared" si="2"/>
        <v>285.99824999999998</v>
      </c>
      <c r="I73" s="46">
        <f>+INGENIERIA!O73</f>
        <v>0</v>
      </c>
      <c r="J73" s="46">
        <f t="shared" si="3"/>
        <v>4175.5744500000001</v>
      </c>
      <c r="K73" s="46">
        <f t="shared" si="4"/>
        <v>668.09191199999998</v>
      </c>
      <c r="L73" s="46">
        <f t="shared" si="5"/>
        <v>4843.6663619999999</v>
      </c>
      <c r="N73" s="70" t="s">
        <v>301</v>
      </c>
      <c r="O73" s="70" t="s">
        <v>348</v>
      </c>
    </row>
    <row r="74" spans="1:15" ht="15">
      <c r="A74" s="2" t="s">
        <v>157</v>
      </c>
      <c r="B74" s="1" t="s">
        <v>158</v>
      </c>
      <c r="C74" s="15">
        <v>2287.35</v>
      </c>
      <c r="F74" s="46">
        <f t="shared" si="0"/>
        <v>2287.35</v>
      </c>
      <c r="G74" s="46">
        <f t="shared" si="1"/>
        <v>45.747</v>
      </c>
      <c r="H74" s="46">
        <f t="shared" si="2"/>
        <v>171.55124999999998</v>
      </c>
      <c r="I74" s="46">
        <f>+INGENIERIA!O74</f>
        <v>0</v>
      </c>
      <c r="J74" s="46">
        <f t="shared" si="3"/>
        <v>2504.6482499999997</v>
      </c>
      <c r="K74" s="46">
        <f t="shared" si="4"/>
        <v>400.74371999999994</v>
      </c>
      <c r="L74" s="46">
        <f t="shared" si="5"/>
        <v>2905.3919699999997</v>
      </c>
      <c r="N74" s="70" t="s">
        <v>283</v>
      </c>
      <c r="O74" s="70" t="s">
        <v>349</v>
      </c>
    </row>
    <row r="75" spans="1:15" ht="15">
      <c r="A75" s="2" t="s">
        <v>159</v>
      </c>
      <c r="B75" s="1" t="s">
        <v>160</v>
      </c>
      <c r="C75" s="15">
        <v>1026.69</v>
      </c>
      <c r="F75" s="46">
        <f t="shared" si="0"/>
        <v>1026.69</v>
      </c>
      <c r="G75" s="46">
        <f t="shared" si="1"/>
        <v>20.533800000000003</v>
      </c>
      <c r="H75" s="46">
        <f t="shared" si="2"/>
        <v>77.001750000000001</v>
      </c>
      <c r="I75" s="46">
        <f>+INGENIERIA!O75</f>
        <v>0</v>
      </c>
      <c r="J75" s="46">
        <f t="shared" si="3"/>
        <v>1124.2255499999999</v>
      </c>
      <c r="K75" s="46">
        <f t="shared" si="4"/>
        <v>179.87608799999998</v>
      </c>
      <c r="L75" s="46">
        <f t="shared" si="5"/>
        <v>1304.1016379999999</v>
      </c>
      <c r="N75" s="70" t="s">
        <v>281</v>
      </c>
      <c r="O75" s="70" t="s">
        <v>350</v>
      </c>
    </row>
    <row r="76" spans="1:15" s="8" customFormat="1">
      <c r="A76" s="18" t="s">
        <v>161</v>
      </c>
      <c r="C76" s="8" t="s">
        <v>162</v>
      </c>
      <c r="F76" s="8" t="s">
        <v>162</v>
      </c>
      <c r="G76" s="8" t="s">
        <v>162</v>
      </c>
      <c r="H76" s="8" t="s">
        <v>162</v>
      </c>
      <c r="I76" s="8" t="s">
        <v>162</v>
      </c>
      <c r="J76" s="8" t="s">
        <v>162</v>
      </c>
      <c r="K76" s="8" t="s">
        <v>162</v>
      </c>
      <c r="L76" s="8" t="s">
        <v>162</v>
      </c>
    </row>
    <row r="77" spans="1:15">
      <c r="C77" s="20">
        <v>156433.69</v>
      </c>
      <c r="F77" s="47">
        <f>SUM(F12:F75)</f>
        <v>156433.69000000006</v>
      </c>
      <c r="G77" s="47">
        <f t="shared" ref="G77:L77" si="6">SUM(G12:G75)</f>
        <v>3128.6738000000014</v>
      </c>
      <c r="H77" s="47">
        <f t="shared" si="6"/>
        <v>11732.526749999997</v>
      </c>
      <c r="I77" s="47">
        <f t="shared" si="6"/>
        <v>0</v>
      </c>
      <c r="J77" s="47">
        <f t="shared" si="6"/>
        <v>171294.89055000001</v>
      </c>
      <c r="K77" s="47">
        <f t="shared" si="6"/>
        <v>27407.182488000002</v>
      </c>
      <c r="L77" s="47">
        <f t="shared" si="6"/>
        <v>198702.07303799991</v>
      </c>
    </row>
    <row r="79" spans="1:15">
      <c r="A79" s="13" t="s">
        <v>163</v>
      </c>
    </row>
    <row r="80" spans="1:15" ht="15">
      <c r="A80" s="2" t="s">
        <v>164</v>
      </c>
      <c r="B80" s="1" t="s">
        <v>165</v>
      </c>
      <c r="C80" s="15">
        <v>2713.35</v>
      </c>
      <c r="F80" s="46">
        <f>+C80</f>
        <v>2713.35</v>
      </c>
      <c r="G80" s="46">
        <f>+F80*2%</f>
        <v>54.266999999999996</v>
      </c>
      <c r="H80" s="46">
        <f>+F80*7.5%</f>
        <v>203.50125</v>
      </c>
      <c r="I80" s="46">
        <f>+INGENIERIA!O80</f>
        <v>132.94999999999999</v>
      </c>
      <c r="J80" s="46">
        <f>SUM(F80:I80)</f>
        <v>3104.0682499999994</v>
      </c>
      <c r="K80" s="46">
        <f>+J80*16%</f>
        <v>496.65091999999993</v>
      </c>
      <c r="L80" s="46">
        <f>+J80+K80</f>
        <v>3600.7191699999994</v>
      </c>
      <c r="N80" s="70" t="s">
        <v>351</v>
      </c>
      <c r="O80" s="70" t="s">
        <v>352</v>
      </c>
    </row>
    <row r="81" spans="1:15" ht="15">
      <c r="A81" s="2" t="s">
        <v>166</v>
      </c>
      <c r="B81" s="1" t="s">
        <v>167</v>
      </c>
      <c r="C81" s="15">
        <v>5826.37</v>
      </c>
      <c r="F81" s="46">
        <f t="shared" ref="F81:F117" si="7">+C81</f>
        <v>5826.37</v>
      </c>
      <c r="G81" s="46">
        <f t="shared" ref="G81:G117" si="8">+F81*2%</f>
        <v>116.5274</v>
      </c>
      <c r="H81" s="46">
        <f t="shared" ref="H81:H117" si="9">+F81*7.5%</f>
        <v>436.97774999999996</v>
      </c>
      <c r="I81" s="46">
        <f>+INGENIERIA!O81</f>
        <v>285.49</v>
      </c>
      <c r="J81" s="46">
        <f t="shared" ref="J81:J117" si="10">SUM(F81:I81)</f>
        <v>6665.3651499999996</v>
      </c>
      <c r="K81" s="46">
        <f t="shared" ref="K81:K117" si="11">+J81*16%</f>
        <v>1066.4584239999999</v>
      </c>
      <c r="L81" s="46">
        <f t="shared" ref="L81:L117" si="12">+J81+K81</f>
        <v>7731.823574</v>
      </c>
      <c r="N81" s="70" t="s">
        <v>351</v>
      </c>
      <c r="O81" s="70" t="s">
        <v>353</v>
      </c>
    </row>
    <row r="82" spans="1:15" ht="15">
      <c r="A82" s="2" t="s">
        <v>168</v>
      </c>
      <c r="B82" s="1" t="s">
        <v>169</v>
      </c>
      <c r="C82" s="15">
        <v>3856.97</v>
      </c>
      <c r="F82" s="46">
        <f t="shared" si="7"/>
        <v>3856.97</v>
      </c>
      <c r="G82" s="46">
        <f t="shared" si="8"/>
        <v>77.139399999999995</v>
      </c>
      <c r="H82" s="46">
        <f t="shared" si="9"/>
        <v>289.27274999999997</v>
      </c>
      <c r="I82" s="46">
        <f>+INGENIERIA!O82</f>
        <v>0</v>
      </c>
      <c r="J82" s="46">
        <f t="shared" si="10"/>
        <v>4223.3821499999995</v>
      </c>
      <c r="K82" s="46">
        <f t="shared" si="11"/>
        <v>675.74114399999996</v>
      </c>
      <c r="L82" s="46">
        <f t="shared" si="12"/>
        <v>4899.1232939999991</v>
      </c>
      <c r="N82" s="70" t="s">
        <v>354</v>
      </c>
      <c r="O82" s="70" t="s">
        <v>355</v>
      </c>
    </row>
    <row r="83" spans="1:15" ht="15">
      <c r="A83" s="2" t="s">
        <v>170</v>
      </c>
      <c r="B83" s="1" t="s">
        <v>171</v>
      </c>
      <c r="C83" s="15">
        <v>3470.56</v>
      </c>
      <c r="F83" s="46">
        <f t="shared" si="7"/>
        <v>3470.56</v>
      </c>
      <c r="G83" s="46">
        <f t="shared" si="8"/>
        <v>69.411199999999994</v>
      </c>
      <c r="H83" s="46">
        <f t="shared" si="9"/>
        <v>260.29199999999997</v>
      </c>
      <c r="I83" s="46">
        <f>+INGENIERIA!O83</f>
        <v>170.06</v>
      </c>
      <c r="J83" s="46">
        <f t="shared" si="10"/>
        <v>3970.3231999999998</v>
      </c>
      <c r="K83" s="46">
        <f t="shared" si="11"/>
        <v>635.251712</v>
      </c>
      <c r="L83" s="46">
        <f t="shared" si="12"/>
        <v>4605.574912</v>
      </c>
      <c r="N83" s="70" t="s">
        <v>351</v>
      </c>
      <c r="O83" s="70" t="s">
        <v>356</v>
      </c>
    </row>
    <row r="84" spans="1:15" ht="15">
      <c r="A84" s="2" t="s">
        <v>172</v>
      </c>
      <c r="B84" s="1" t="s">
        <v>173</v>
      </c>
      <c r="C84" s="15">
        <v>1540.42</v>
      </c>
      <c r="F84" s="46">
        <f t="shared" si="7"/>
        <v>1540.42</v>
      </c>
      <c r="G84" s="46">
        <f t="shared" si="8"/>
        <v>30.808400000000002</v>
      </c>
      <c r="H84" s="46">
        <f t="shared" si="9"/>
        <v>115.53149999999999</v>
      </c>
      <c r="I84" s="46">
        <f>+INGENIERIA!O84</f>
        <v>0</v>
      </c>
      <c r="J84" s="46">
        <f t="shared" si="10"/>
        <v>1686.7599</v>
      </c>
      <c r="K84" s="46">
        <f t="shared" si="11"/>
        <v>269.88158400000003</v>
      </c>
      <c r="L84" s="46">
        <f t="shared" si="12"/>
        <v>1956.641484</v>
      </c>
      <c r="N84" s="70" t="s">
        <v>351</v>
      </c>
      <c r="O84" s="70" t="s">
        <v>357</v>
      </c>
    </row>
    <row r="85" spans="1:15" ht="15">
      <c r="A85" s="2" t="s">
        <v>174</v>
      </c>
      <c r="B85" s="1" t="s">
        <v>175</v>
      </c>
      <c r="C85" s="15">
        <v>6859.46</v>
      </c>
      <c r="F85" s="46">
        <f t="shared" si="7"/>
        <v>6859.46</v>
      </c>
      <c r="G85" s="46">
        <f t="shared" si="8"/>
        <v>137.1892</v>
      </c>
      <c r="H85" s="46">
        <f t="shared" si="9"/>
        <v>514.45949999999993</v>
      </c>
      <c r="I85" s="46">
        <f>+INGENIERIA!O85</f>
        <v>336.11</v>
      </c>
      <c r="J85" s="46">
        <f t="shared" si="10"/>
        <v>7847.2186999999994</v>
      </c>
      <c r="K85" s="46">
        <f t="shared" si="11"/>
        <v>1255.5549919999999</v>
      </c>
      <c r="L85" s="46">
        <f t="shared" si="12"/>
        <v>9102.7736919999988</v>
      </c>
      <c r="N85" s="70" t="s">
        <v>351</v>
      </c>
      <c r="O85" s="70" t="s">
        <v>358</v>
      </c>
    </row>
    <row r="86" spans="1:15" ht="15">
      <c r="A86" s="2" t="s">
        <v>176</v>
      </c>
      <c r="B86" s="1" t="s">
        <v>177</v>
      </c>
      <c r="C86" s="15">
        <v>776.6</v>
      </c>
      <c r="F86" s="46">
        <f t="shared" si="7"/>
        <v>776.6</v>
      </c>
      <c r="G86" s="46">
        <f t="shared" si="8"/>
        <v>15.532</v>
      </c>
      <c r="H86" s="46">
        <f t="shared" si="9"/>
        <v>58.244999999999997</v>
      </c>
      <c r="I86" s="46">
        <f>+INGENIERIA!O86</f>
        <v>38.049999999999997</v>
      </c>
      <c r="J86" s="46">
        <f t="shared" si="10"/>
        <v>888.42700000000002</v>
      </c>
      <c r="K86" s="46">
        <f t="shared" si="11"/>
        <v>142.14832000000001</v>
      </c>
      <c r="L86" s="46">
        <f t="shared" si="12"/>
        <v>1030.5753199999999</v>
      </c>
      <c r="N86" s="70" t="s">
        <v>351</v>
      </c>
      <c r="O86" s="70" t="s">
        <v>359</v>
      </c>
    </row>
    <row r="87" spans="1:15" ht="15">
      <c r="A87" s="2" t="s">
        <v>178</v>
      </c>
      <c r="B87" s="1" t="s">
        <v>179</v>
      </c>
      <c r="C87" s="15">
        <v>2690.39</v>
      </c>
      <c r="F87" s="46">
        <f t="shared" si="7"/>
        <v>2690.39</v>
      </c>
      <c r="G87" s="46">
        <f t="shared" si="8"/>
        <v>53.8078</v>
      </c>
      <c r="H87" s="46">
        <f t="shared" si="9"/>
        <v>201.77924999999999</v>
      </c>
      <c r="I87" s="46">
        <f>+INGENIERIA!O87</f>
        <v>0</v>
      </c>
      <c r="J87" s="46">
        <f t="shared" si="10"/>
        <v>2945.97705</v>
      </c>
      <c r="K87" s="46">
        <f t="shared" si="11"/>
        <v>471.35632800000002</v>
      </c>
      <c r="L87" s="46">
        <f t="shared" si="12"/>
        <v>3417.3333779999998</v>
      </c>
      <c r="N87" s="70" t="s">
        <v>354</v>
      </c>
      <c r="O87" s="70" t="s">
        <v>360</v>
      </c>
    </row>
    <row r="88" spans="1:15" ht="15">
      <c r="A88" s="2" t="s">
        <v>180</v>
      </c>
      <c r="B88" s="1" t="s">
        <v>181</v>
      </c>
      <c r="C88" s="15">
        <v>4382.3</v>
      </c>
      <c r="F88" s="46">
        <f t="shared" si="7"/>
        <v>4382.3</v>
      </c>
      <c r="G88" s="46">
        <f t="shared" si="8"/>
        <v>87.646000000000001</v>
      </c>
      <c r="H88" s="46">
        <f t="shared" si="9"/>
        <v>328.67250000000001</v>
      </c>
      <c r="I88" s="46">
        <f>+INGENIERIA!O88</f>
        <v>0</v>
      </c>
      <c r="J88" s="46">
        <f t="shared" si="10"/>
        <v>4798.6184999999996</v>
      </c>
      <c r="K88" s="46">
        <f t="shared" si="11"/>
        <v>767.77895999999998</v>
      </c>
      <c r="L88" s="46">
        <f t="shared" si="12"/>
        <v>5566.3974599999992</v>
      </c>
      <c r="N88" s="70" t="s">
        <v>354</v>
      </c>
      <c r="O88" s="70" t="s">
        <v>361</v>
      </c>
    </row>
    <row r="89" spans="1:15" ht="15">
      <c r="A89" s="2" t="s">
        <v>182</v>
      </c>
      <c r="B89" s="1" t="s">
        <v>183</v>
      </c>
      <c r="C89" s="15">
        <v>1290.6400000000001</v>
      </c>
      <c r="F89" s="46">
        <f t="shared" si="7"/>
        <v>1290.6400000000001</v>
      </c>
      <c r="G89" s="46">
        <f t="shared" si="8"/>
        <v>25.812800000000003</v>
      </c>
      <c r="H89" s="46">
        <f t="shared" si="9"/>
        <v>96.798000000000002</v>
      </c>
      <c r="I89" s="46">
        <f>+INGENIERIA!O89</f>
        <v>63.24</v>
      </c>
      <c r="J89" s="46">
        <f t="shared" si="10"/>
        <v>1476.4908</v>
      </c>
      <c r="K89" s="46">
        <f t="shared" si="11"/>
        <v>236.238528</v>
      </c>
      <c r="L89" s="46">
        <f t="shared" si="12"/>
        <v>1712.7293280000001</v>
      </c>
      <c r="N89" s="70" t="s">
        <v>351</v>
      </c>
      <c r="O89" s="70" t="s">
        <v>362</v>
      </c>
    </row>
    <row r="90" spans="1:15" ht="15">
      <c r="A90" s="2" t="s">
        <v>184</v>
      </c>
      <c r="B90" s="1" t="s">
        <v>185</v>
      </c>
      <c r="C90" s="15">
        <v>7831.8</v>
      </c>
      <c r="F90" s="46">
        <f t="shared" si="7"/>
        <v>7831.8</v>
      </c>
      <c r="G90" s="46">
        <f t="shared" si="8"/>
        <v>156.636</v>
      </c>
      <c r="H90" s="46">
        <f t="shared" si="9"/>
        <v>587.38499999999999</v>
      </c>
      <c r="I90" s="46">
        <f>+INGENIERIA!O90</f>
        <v>383.76</v>
      </c>
      <c r="J90" s="46">
        <f t="shared" si="10"/>
        <v>8959.5810000000001</v>
      </c>
      <c r="K90" s="46">
        <f t="shared" si="11"/>
        <v>1433.53296</v>
      </c>
      <c r="L90" s="46">
        <f t="shared" si="12"/>
        <v>10393.113960000001</v>
      </c>
      <c r="N90" s="70" t="s">
        <v>351</v>
      </c>
      <c r="O90" s="70" t="s">
        <v>363</v>
      </c>
    </row>
    <row r="91" spans="1:15" ht="15">
      <c r="A91" s="2" t="s">
        <v>186</v>
      </c>
      <c r="B91" s="1" t="s">
        <v>187</v>
      </c>
      <c r="C91" s="15">
        <v>1440.5</v>
      </c>
      <c r="F91" s="46">
        <f t="shared" si="7"/>
        <v>1440.5</v>
      </c>
      <c r="G91" s="46">
        <f t="shared" si="8"/>
        <v>28.810000000000002</v>
      </c>
      <c r="H91" s="46">
        <f t="shared" si="9"/>
        <v>108.03749999999999</v>
      </c>
      <c r="I91" s="46">
        <f>+INGENIERIA!O91</f>
        <v>0</v>
      </c>
      <c r="J91" s="46">
        <f t="shared" si="10"/>
        <v>1577.3474999999999</v>
      </c>
      <c r="K91" s="46">
        <f t="shared" si="11"/>
        <v>252.37559999999999</v>
      </c>
      <c r="L91" s="46">
        <f t="shared" si="12"/>
        <v>1829.7230999999999</v>
      </c>
      <c r="N91" s="70" t="s">
        <v>354</v>
      </c>
      <c r="O91" s="70" t="s">
        <v>364</v>
      </c>
    </row>
    <row r="92" spans="1:15" ht="15">
      <c r="A92" s="2" t="s">
        <v>188</v>
      </c>
      <c r="B92" s="1" t="s">
        <v>189</v>
      </c>
      <c r="C92" s="15">
        <v>4360.25</v>
      </c>
      <c r="F92" s="46">
        <f t="shared" si="7"/>
        <v>4360.25</v>
      </c>
      <c r="G92" s="46">
        <f t="shared" si="8"/>
        <v>87.204999999999998</v>
      </c>
      <c r="H92" s="46">
        <f t="shared" si="9"/>
        <v>327.01875000000001</v>
      </c>
      <c r="I92" s="46">
        <f>+INGENIERIA!O92</f>
        <v>0</v>
      </c>
      <c r="J92" s="46">
        <f t="shared" si="10"/>
        <v>4774.4737500000001</v>
      </c>
      <c r="K92" s="46">
        <f t="shared" si="11"/>
        <v>763.91579999999999</v>
      </c>
      <c r="L92" s="46">
        <f t="shared" si="12"/>
        <v>5538.3895499999999</v>
      </c>
      <c r="N92" s="70" t="s">
        <v>354</v>
      </c>
      <c r="O92" s="70" t="s">
        <v>365</v>
      </c>
    </row>
    <row r="93" spans="1:15" ht="15">
      <c r="A93" s="2" t="s">
        <v>190</v>
      </c>
      <c r="B93" s="1" t="s">
        <v>191</v>
      </c>
      <c r="C93" s="15">
        <v>2050.48</v>
      </c>
      <c r="F93" s="46">
        <f t="shared" si="7"/>
        <v>2050.48</v>
      </c>
      <c r="G93" s="46">
        <f t="shared" si="8"/>
        <v>41.009599999999999</v>
      </c>
      <c r="H93" s="46">
        <f t="shared" si="9"/>
        <v>153.786</v>
      </c>
      <c r="I93" s="46">
        <f>+INGENIERIA!O93</f>
        <v>100.47</v>
      </c>
      <c r="J93" s="46">
        <f t="shared" si="10"/>
        <v>2345.7455999999997</v>
      </c>
      <c r="K93" s="46">
        <f t="shared" si="11"/>
        <v>375.31929599999995</v>
      </c>
      <c r="L93" s="46">
        <f t="shared" si="12"/>
        <v>2721.0648959999999</v>
      </c>
      <c r="N93" s="70" t="s">
        <v>351</v>
      </c>
      <c r="O93" s="70" t="s">
        <v>366</v>
      </c>
    </row>
    <row r="94" spans="1:15" ht="15">
      <c r="A94" s="2" t="s">
        <v>192</v>
      </c>
      <c r="B94" s="1" t="s">
        <v>193</v>
      </c>
      <c r="C94" s="15">
        <v>4295.55</v>
      </c>
      <c r="F94" s="46">
        <f t="shared" si="7"/>
        <v>4295.55</v>
      </c>
      <c r="G94" s="46">
        <f t="shared" si="8"/>
        <v>85.911000000000001</v>
      </c>
      <c r="H94" s="46">
        <f t="shared" si="9"/>
        <v>322.16624999999999</v>
      </c>
      <c r="I94" s="46">
        <f>+INGENIERIA!O94</f>
        <v>210.48</v>
      </c>
      <c r="J94" s="46">
        <f t="shared" si="10"/>
        <v>4914.10725</v>
      </c>
      <c r="K94" s="46">
        <f t="shared" si="11"/>
        <v>786.25716</v>
      </c>
      <c r="L94" s="46">
        <f t="shared" si="12"/>
        <v>5700.3644100000001</v>
      </c>
      <c r="N94" s="70" t="s">
        <v>351</v>
      </c>
      <c r="O94" s="70" t="s">
        <v>367</v>
      </c>
    </row>
    <row r="95" spans="1:15" ht="15">
      <c r="A95" s="2" t="s">
        <v>194</v>
      </c>
      <c r="B95" s="1" t="s">
        <v>195</v>
      </c>
      <c r="C95" s="15">
        <v>1830.53</v>
      </c>
      <c r="F95" s="46">
        <f t="shared" si="7"/>
        <v>1830.53</v>
      </c>
      <c r="G95" s="46">
        <f t="shared" si="8"/>
        <v>36.610599999999998</v>
      </c>
      <c r="H95" s="46">
        <f t="shared" si="9"/>
        <v>137.28975</v>
      </c>
      <c r="I95" s="46">
        <f>+INGENIERIA!O95</f>
        <v>89.7</v>
      </c>
      <c r="J95" s="46">
        <f t="shared" si="10"/>
        <v>2094.1303499999999</v>
      </c>
      <c r="K95" s="46">
        <f t="shared" si="11"/>
        <v>335.060856</v>
      </c>
      <c r="L95" s="46">
        <f t="shared" si="12"/>
        <v>2429.191206</v>
      </c>
      <c r="N95" s="70" t="s">
        <v>351</v>
      </c>
      <c r="O95" s="70" t="s">
        <v>368</v>
      </c>
    </row>
    <row r="96" spans="1:15" ht="15">
      <c r="A96" s="2" t="s">
        <v>196</v>
      </c>
      <c r="B96" s="1" t="s">
        <v>197</v>
      </c>
      <c r="C96" s="15">
        <v>5558.53</v>
      </c>
      <c r="F96" s="46">
        <f t="shared" si="7"/>
        <v>5558.53</v>
      </c>
      <c r="G96" s="46">
        <f t="shared" si="8"/>
        <v>111.17059999999999</v>
      </c>
      <c r="H96" s="46">
        <f t="shared" si="9"/>
        <v>416.88974999999999</v>
      </c>
      <c r="I96" s="46">
        <f>+INGENIERIA!O96</f>
        <v>0</v>
      </c>
      <c r="J96" s="46">
        <f t="shared" si="10"/>
        <v>6086.5903500000004</v>
      </c>
      <c r="K96" s="46">
        <f t="shared" si="11"/>
        <v>973.85445600000003</v>
      </c>
      <c r="L96" s="46">
        <f t="shared" si="12"/>
        <v>7060.4448060000004</v>
      </c>
      <c r="N96" s="70" t="s">
        <v>354</v>
      </c>
      <c r="O96" s="70" t="s">
        <v>369</v>
      </c>
    </row>
    <row r="97" spans="1:15" ht="15">
      <c r="A97" s="2" t="s">
        <v>198</v>
      </c>
      <c r="B97" s="1" t="s">
        <v>199</v>
      </c>
      <c r="C97" s="15">
        <v>2289.48</v>
      </c>
      <c r="F97" s="46">
        <f t="shared" si="7"/>
        <v>2289.48</v>
      </c>
      <c r="G97" s="46">
        <f t="shared" si="8"/>
        <v>45.7896</v>
      </c>
      <c r="H97" s="46">
        <f t="shared" si="9"/>
        <v>171.71099999999998</v>
      </c>
      <c r="I97" s="46">
        <f>+INGENIERIA!O97</f>
        <v>112.18</v>
      </c>
      <c r="J97" s="46">
        <f t="shared" si="10"/>
        <v>2619.1605999999997</v>
      </c>
      <c r="K97" s="46">
        <f t="shared" si="11"/>
        <v>419.06569599999995</v>
      </c>
      <c r="L97" s="46">
        <f t="shared" si="12"/>
        <v>3038.2262959999998</v>
      </c>
      <c r="N97" s="70" t="s">
        <v>351</v>
      </c>
      <c r="O97" s="70" t="s">
        <v>370</v>
      </c>
    </row>
    <row r="98" spans="1:15" ht="15">
      <c r="A98" s="2" t="s">
        <v>200</v>
      </c>
      <c r="B98" s="1" t="s">
        <v>201</v>
      </c>
      <c r="C98" s="15">
        <v>2025.05</v>
      </c>
      <c r="F98" s="46">
        <f t="shared" si="7"/>
        <v>2025.05</v>
      </c>
      <c r="G98" s="46">
        <f t="shared" si="8"/>
        <v>40.500999999999998</v>
      </c>
      <c r="H98" s="46">
        <f t="shared" si="9"/>
        <v>151.87875</v>
      </c>
      <c r="I98" s="46">
        <f>+INGENIERIA!O98</f>
        <v>0</v>
      </c>
      <c r="J98" s="46">
        <f t="shared" si="10"/>
        <v>2217.4297499999998</v>
      </c>
      <c r="K98" s="46">
        <f t="shared" si="11"/>
        <v>354.78875999999997</v>
      </c>
      <c r="L98" s="46">
        <f t="shared" si="12"/>
        <v>2572.2185099999997</v>
      </c>
      <c r="N98" s="73" t="s">
        <v>281</v>
      </c>
      <c r="O98" s="70" t="s">
        <v>371</v>
      </c>
    </row>
    <row r="99" spans="1:15" ht="15">
      <c r="A99" s="2" t="s">
        <v>202</v>
      </c>
      <c r="B99" s="1" t="s">
        <v>203</v>
      </c>
      <c r="C99" s="15">
        <v>600.01</v>
      </c>
      <c r="F99" s="46">
        <f t="shared" si="7"/>
        <v>600.01</v>
      </c>
      <c r="G99" s="46">
        <f t="shared" si="8"/>
        <v>12.0002</v>
      </c>
      <c r="H99" s="46">
        <f t="shared" si="9"/>
        <v>45.000749999999996</v>
      </c>
      <c r="I99" s="46">
        <f>+INGENIERIA!O99</f>
        <v>0</v>
      </c>
      <c r="J99" s="46">
        <f t="shared" si="10"/>
        <v>657.01094999999998</v>
      </c>
      <c r="K99" s="46">
        <f t="shared" si="11"/>
        <v>105.121752</v>
      </c>
      <c r="L99" s="46">
        <f t="shared" si="12"/>
        <v>762.13270199999999</v>
      </c>
      <c r="N99" s="70" t="s">
        <v>354</v>
      </c>
      <c r="O99" s="70" t="s">
        <v>372</v>
      </c>
    </row>
    <row r="100" spans="1:15" ht="15">
      <c r="A100" s="2" t="s">
        <v>204</v>
      </c>
      <c r="B100" s="1" t="s">
        <v>205</v>
      </c>
      <c r="C100" s="15">
        <v>3719.2</v>
      </c>
      <c r="F100" s="46">
        <f t="shared" si="7"/>
        <v>3719.2</v>
      </c>
      <c r="G100" s="46">
        <f t="shared" si="8"/>
        <v>74.384</v>
      </c>
      <c r="H100" s="46">
        <f t="shared" si="9"/>
        <v>278.94</v>
      </c>
      <c r="I100" s="46">
        <f>+INGENIERIA!O100</f>
        <v>0</v>
      </c>
      <c r="J100" s="46">
        <f t="shared" si="10"/>
        <v>4072.5239999999999</v>
      </c>
      <c r="K100" s="46">
        <f t="shared" si="11"/>
        <v>651.60383999999999</v>
      </c>
      <c r="L100" s="46">
        <f t="shared" si="12"/>
        <v>4724.1278400000001</v>
      </c>
      <c r="N100" s="70" t="s">
        <v>354</v>
      </c>
      <c r="O100" s="70" t="s">
        <v>373</v>
      </c>
    </row>
    <row r="101" spans="1:15" ht="15">
      <c r="A101" s="2" t="s">
        <v>206</v>
      </c>
      <c r="B101" s="1" t="s">
        <v>207</v>
      </c>
      <c r="C101" s="15">
        <v>3662.62</v>
      </c>
      <c r="F101" s="46">
        <f t="shared" si="7"/>
        <v>3662.62</v>
      </c>
      <c r="G101" s="46">
        <f t="shared" si="8"/>
        <v>73.252399999999994</v>
      </c>
      <c r="H101" s="46">
        <f t="shared" si="9"/>
        <v>274.69649999999996</v>
      </c>
      <c r="I101" s="46">
        <f>+INGENIERIA!O101</f>
        <v>179.47</v>
      </c>
      <c r="J101" s="46">
        <f t="shared" si="10"/>
        <v>4190.0388999999996</v>
      </c>
      <c r="K101" s="46">
        <f t="shared" si="11"/>
        <v>670.40622399999995</v>
      </c>
      <c r="L101" s="46">
        <f t="shared" si="12"/>
        <v>4860.4451239999999</v>
      </c>
      <c r="N101" s="70" t="s">
        <v>351</v>
      </c>
      <c r="O101" s="70" t="s">
        <v>374</v>
      </c>
    </row>
    <row r="102" spans="1:15" ht="15">
      <c r="A102" s="2" t="s">
        <v>208</v>
      </c>
      <c r="B102" s="1" t="s">
        <v>209</v>
      </c>
      <c r="C102" s="15">
        <v>4025.36</v>
      </c>
      <c r="F102" s="46">
        <f t="shared" si="7"/>
        <v>4025.36</v>
      </c>
      <c r="G102" s="46">
        <f t="shared" si="8"/>
        <v>80.507199999999997</v>
      </c>
      <c r="H102" s="46">
        <f t="shared" si="9"/>
        <v>301.90199999999999</v>
      </c>
      <c r="I102" s="46">
        <f>+INGENIERIA!O102</f>
        <v>197.24</v>
      </c>
      <c r="J102" s="46">
        <f t="shared" si="10"/>
        <v>4605.0091999999995</v>
      </c>
      <c r="K102" s="46">
        <f t="shared" si="11"/>
        <v>736.80147199999999</v>
      </c>
      <c r="L102" s="46">
        <f t="shared" si="12"/>
        <v>5341.8106719999996</v>
      </c>
      <c r="N102" s="70" t="s">
        <v>351</v>
      </c>
      <c r="O102" s="70" t="s">
        <v>375</v>
      </c>
    </row>
    <row r="103" spans="1:15" ht="15">
      <c r="A103" s="2" t="s">
        <v>210</v>
      </c>
      <c r="B103" s="1" t="s">
        <v>211</v>
      </c>
      <c r="C103" s="15">
        <v>1199.94</v>
      </c>
      <c r="F103" s="46">
        <f t="shared" si="7"/>
        <v>1199.94</v>
      </c>
      <c r="G103" s="46">
        <f t="shared" si="8"/>
        <v>23.998800000000003</v>
      </c>
      <c r="H103" s="46">
        <f t="shared" si="9"/>
        <v>89.995500000000007</v>
      </c>
      <c r="I103" s="46">
        <f>+INGENIERIA!O103</f>
        <v>0</v>
      </c>
      <c r="J103" s="46">
        <f t="shared" si="10"/>
        <v>1313.9343000000001</v>
      </c>
      <c r="K103" s="46">
        <f t="shared" si="11"/>
        <v>210.22948800000003</v>
      </c>
      <c r="L103" s="46">
        <f t="shared" si="12"/>
        <v>1524.1637880000001</v>
      </c>
      <c r="N103" s="70" t="s">
        <v>354</v>
      </c>
      <c r="O103" s="70" t="s">
        <v>376</v>
      </c>
    </row>
    <row r="104" spans="1:15" ht="15">
      <c r="A104" s="2" t="s">
        <v>212</v>
      </c>
      <c r="B104" s="1" t="s">
        <v>213</v>
      </c>
      <c r="C104" s="15">
        <v>7103.86</v>
      </c>
      <c r="F104" s="46">
        <f t="shared" si="7"/>
        <v>7103.86</v>
      </c>
      <c r="G104" s="46">
        <f t="shared" si="8"/>
        <v>142.0772</v>
      </c>
      <c r="H104" s="46">
        <f t="shared" si="9"/>
        <v>532.78949999999998</v>
      </c>
      <c r="I104" s="46">
        <f>+INGENIERIA!O104</f>
        <v>0</v>
      </c>
      <c r="J104" s="46">
        <f t="shared" si="10"/>
        <v>7778.7266999999993</v>
      </c>
      <c r="K104" s="46">
        <f t="shared" si="11"/>
        <v>1244.596272</v>
      </c>
      <c r="L104" s="46">
        <f t="shared" si="12"/>
        <v>9023.3229719999999</v>
      </c>
      <c r="N104" s="70" t="s">
        <v>354</v>
      </c>
      <c r="O104" s="70" t="s">
        <v>377</v>
      </c>
    </row>
    <row r="105" spans="1:15" ht="15">
      <c r="A105" s="2" t="s">
        <v>214</v>
      </c>
      <c r="B105" s="1" t="s">
        <v>215</v>
      </c>
      <c r="C105" s="15">
        <v>6580.02</v>
      </c>
      <c r="F105" s="46">
        <f t="shared" si="7"/>
        <v>6580.02</v>
      </c>
      <c r="G105" s="46">
        <f t="shared" si="8"/>
        <v>131.60040000000001</v>
      </c>
      <c r="H105" s="46">
        <f t="shared" si="9"/>
        <v>493.50150000000002</v>
      </c>
      <c r="I105" s="46">
        <f>+INGENIERIA!O105</f>
        <v>0</v>
      </c>
      <c r="J105" s="46">
        <f t="shared" si="10"/>
        <v>7205.121900000001</v>
      </c>
      <c r="K105" s="46">
        <f t="shared" si="11"/>
        <v>1152.8195040000003</v>
      </c>
      <c r="L105" s="46">
        <f t="shared" si="12"/>
        <v>8357.9414040000011</v>
      </c>
      <c r="N105" s="70" t="s">
        <v>354</v>
      </c>
      <c r="O105" s="70" t="s">
        <v>378</v>
      </c>
    </row>
    <row r="106" spans="1:15" ht="15">
      <c r="A106" s="2" t="s">
        <v>216</v>
      </c>
      <c r="B106" s="1" t="s">
        <v>217</v>
      </c>
      <c r="C106" s="15">
        <v>4568.3500000000004</v>
      </c>
      <c r="F106" s="46">
        <f t="shared" si="7"/>
        <v>4568.3500000000004</v>
      </c>
      <c r="G106" s="46">
        <f t="shared" si="8"/>
        <v>91.367000000000004</v>
      </c>
      <c r="H106" s="46">
        <f t="shared" si="9"/>
        <v>342.62625000000003</v>
      </c>
      <c r="I106" s="46">
        <f>+INGENIERIA!O106</f>
        <v>223.85</v>
      </c>
      <c r="J106" s="46">
        <f t="shared" si="10"/>
        <v>5226.1932500000012</v>
      </c>
      <c r="K106" s="46">
        <f t="shared" si="11"/>
        <v>836.19092000000023</v>
      </c>
      <c r="L106" s="46">
        <f t="shared" si="12"/>
        <v>6062.3841700000012</v>
      </c>
      <c r="N106" s="70" t="s">
        <v>351</v>
      </c>
      <c r="O106" s="70" t="s">
        <v>379</v>
      </c>
    </row>
    <row r="107" spans="1:15" ht="15">
      <c r="A107" s="2" t="s">
        <v>218</v>
      </c>
      <c r="B107" s="1" t="s">
        <v>219</v>
      </c>
      <c r="C107" s="15">
        <v>1090.6199999999999</v>
      </c>
      <c r="F107" s="46">
        <f t="shared" si="7"/>
        <v>1090.6199999999999</v>
      </c>
      <c r="G107" s="46">
        <f t="shared" si="8"/>
        <v>21.812399999999997</v>
      </c>
      <c r="H107" s="46">
        <f t="shared" si="9"/>
        <v>81.796499999999995</v>
      </c>
      <c r="I107" s="46">
        <f>+INGENIERIA!O107</f>
        <v>0</v>
      </c>
      <c r="J107" s="46">
        <f t="shared" si="10"/>
        <v>1194.2288999999998</v>
      </c>
      <c r="K107" s="46">
        <f t="shared" si="11"/>
        <v>191.07662399999998</v>
      </c>
      <c r="L107" s="46">
        <f t="shared" si="12"/>
        <v>1385.3055239999999</v>
      </c>
      <c r="N107" s="70" t="s">
        <v>351</v>
      </c>
      <c r="O107" s="70" t="s">
        <v>380</v>
      </c>
    </row>
    <row r="108" spans="1:15" ht="15">
      <c r="A108" s="2" t="s">
        <v>220</v>
      </c>
      <c r="B108" s="1" t="s">
        <v>221</v>
      </c>
      <c r="C108" s="15">
        <v>1719.56</v>
      </c>
      <c r="F108" s="46">
        <f t="shared" si="7"/>
        <v>1719.56</v>
      </c>
      <c r="G108" s="46">
        <f t="shared" si="8"/>
        <v>34.391199999999998</v>
      </c>
      <c r="H108" s="46">
        <f t="shared" si="9"/>
        <v>128.96699999999998</v>
      </c>
      <c r="I108" s="46">
        <f>+INGENIERIA!O108</f>
        <v>0</v>
      </c>
      <c r="J108" s="46">
        <f t="shared" si="10"/>
        <v>1882.9182000000001</v>
      </c>
      <c r="K108" s="46">
        <f t="shared" si="11"/>
        <v>301.26691199999999</v>
      </c>
      <c r="L108" s="46">
        <f t="shared" si="12"/>
        <v>2184.1851120000001</v>
      </c>
      <c r="N108" s="70" t="s">
        <v>351</v>
      </c>
      <c r="O108" s="70" t="s">
        <v>381</v>
      </c>
    </row>
    <row r="109" spans="1:15" ht="15">
      <c r="A109" s="2" t="s">
        <v>222</v>
      </c>
      <c r="B109" s="1" t="s">
        <v>223</v>
      </c>
      <c r="C109" s="15">
        <v>1665.28</v>
      </c>
      <c r="F109" s="46">
        <f t="shared" si="7"/>
        <v>1665.28</v>
      </c>
      <c r="G109" s="46">
        <f t="shared" si="8"/>
        <v>33.305599999999998</v>
      </c>
      <c r="H109" s="46">
        <f t="shared" si="9"/>
        <v>124.89599999999999</v>
      </c>
      <c r="I109" s="46">
        <f>+INGENIERIA!O109</f>
        <v>0</v>
      </c>
      <c r="J109" s="46">
        <f t="shared" si="10"/>
        <v>1823.4815999999998</v>
      </c>
      <c r="K109" s="46">
        <f t="shared" si="11"/>
        <v>291.75705599999998</v>
      </c>
      <c r="L109" s="46">
        <f t="shared" si="12"/>
        <v>2115.238656</v>
      </c>
      <c r="N109" s="70" t="s">
        <v>351</v>
      </c>
      <c r="O109" s="70" t="s">
        <v>382</v>
      </c>
    </row>
    <row r="110" spans="1:15" ht="15">
      <c r="A110" s="2" t="s">
        <v>224</v>
      </c>
      <c r="B110" s="1" t="s">
        <v>225</v>
      </c>
      <c r="C110" s="15">
        <v>1723.34</v>
      </c>
      <c r="F110" s="46">
        <f t="shared" si="7"/>
        <v>1723.34</v>
      </c>
      <c r="G110" s="46">
        <f t="shared" si="8"/>
        <v>34.466799999999999</v>
      </c>
      <c r="H110" s="46">
        <f t="shared" si="9"/>
        <v>129.25049999999999</v>
      </c>
      <c r="I110" s="46">
        <f>+INGENIERIA!O110</f>
        <v>84.44</v>
      </c>
      <c r="J110" s="46">
        <f t="shared" si="10"/>
        <v>1971.4973</v>
      </c>
      <c r="K110" s="46">
        <f t="shared" si="11"/>
        <v>315.43956800000001</v>
      </c>
      <c r="L110" s="46">
        <f t="shared" si="12"/>
        <v>2286.9368679999998</v>
      </c>
      <c r="N110" s="70" t="s">
        <v>351</v>
      </c>
      <c r="O110" s="70" t="s">
        <v>383</v>
      </c>
    </row>
    <row r="111" spans="1:15" ht="15">
      <c r="A111" s="2" t="s">
        <v>226</v>
      </c>
      <c r="B111" s="1" t="s">
        <v>227</v>
      </c>
      <c r="C111" s="15">
        <v>5017.2299999999996</v>
      </c>
      <c r="F111" s="46">
        <f t="shared" si="7"/>
        <v>5017.2299999999996</v>
      </c>
      <c r="G111" s="46">
        <f t="shared" si="8"/>
        <v>100.3446</v>
      </c>
      <c r="H111" s="46">
        <f t="shared" si="9"/>
        <v>376.29224999999997</v>
      </c>
      <c r="I111" s="46">
        <f>+INGENIERIA!O111</f>
        <v>245.84</v>
      </c>
      <c r="J111" s="46">
        <f t="shared" si="10"/>
        <v>5739.7068500000005</v>
      </c>
      <c r="K111" s="46">
        <f t="shared" si="11"/>
        <v>918.35309600000005</v>
      </c>
      <c r="L111" s="46">
        <f t="shared" si="12"/>
        <v>6658.0599460000003</v>
      </c>
      <c r="N111" s="70" t="s">
        <v>351</v>
      </c>
      <c r="O111" s="70" t="s">
        <v>384</v>
      </c>
    </row>
    <row r="112" spans="1:15" ht="15">
      <c r="A112" s="2" t="s">
        <v>228</v>
      </c>
      <c r="B112" s="1" t="s">
        <v>229</v>
      </c>
      <c r="C112" s="15">
        <v>4192.53</v>
      </c>
      <c r="F112" s="46">
        <f t="shared" si="7"/>
        <v>4192.53</v>
      </c>
      <c r="G112" s="46">
        <f t="shared" si="8"/>
        <v>83.8506</v>
      </c>
      <c r="H112" s="46">
        <f t="shared" si="9"/>
        <v>314.43974999999995</v>
      </c>
      <c r="I112" s="46">
        <f>+INGENIERIA!O112</f>
        <v>0</v>
      </c>
      <c r="J112" s="46">
        <f t="shared" si="10"/>
        <v>4590.8203499999991</v>
      </c>
      <c r="K112" s="46">
        <f t="shared" si="11"/>
        <v>734.53125599999987</v>
      </c>
      <c r="L112" s="46">
        <f t="shared" si="12"/>
        <v>5325.3516059999993</v>
      </c>
      <c r="N112" s="70" t="s">
        <v>354</v>
      </c>
      <c r="O112" s="70" t="s">
        <v>385</v>
      </c>
    </row>
    <row r="113" spans="1:15" ht="15">
      <c r="A113" s="2" t="s">
        <v>230</v>
      </c>
      <c r="B113" s="1" t="s">
        <v>231</v>
      </c>
      <c r="C113" s="15">
        <v>901.97</v>
      </c>
      <c r="F113" s="46">
        <f t="shared" si="7"/>
        <v>901.97</v>
      </c>
      <c r="G113" s="46">
        <f t="shared" si="8"/>
        <v>18.039400000000001</v>
      </c>
      <c r="H113" s="46">
        <f t="shared" si="9"/>
        <v>67.647750000000002</v>
      </c>
      <c r="I113" s="46">
        <f>+INGENIERIA!O113</f>
        <v>0</v>
      </c>
      <c r="J113" s="46">
        <f t="shared" si="10"/>
        <v>987.65715</v>
      </c>
      <c r="K113" s="46">
        <f t="shared" si="11"/>
        <v>158.02514400000001</v>
      </c>
      <c r="L113" s="46">
        <f t="shared" si="12"/>
        <v>1145.682294</v>
      </c>
      <c r="N113" s="70" t="s">
        <v>351</v>
      </c>
      <c r="O113" s="70" t="s">
        <v>386</v>
      </c>
    </row>
    <row r="114" spans="1:15" ht="15">
      <c r="A114" s="2" t="s">
        <v>232</v>
      </c>
      <c r="B114" s="1" t="s">
        <v>233</v>
      </c>
      <c r="C114" s="15">
        <v>3268.88</v>
      </c>
      <c r="F114" s="46">
        <f t="shared" si="7"/>
        <v>3268.88</v>
      </c>
      <c r="G114" s="46">
        <f t="shared" si="8"/>
        <v>65.377600000000001</v>
      </c>
      <c r="H114" s="46">
        <f t="shared" si="9"/>
        <v>245.166</v>
      </c>
      <c r="I114" s="46">
        <f>+INGENIERIA!O114</f>
        <v>160.18</v>
      </c>
      <c r="J114" s="46">
        <f t="shared" si="10"/>
        <v>3739.6035999999999</v>
      </c>
      <c r="K114" s="46">
        <f t="shared" si="11"/>
        <v>598.33657600000004</v>
      </c>
      <c r="L114" s="46">
        <f t="shared" si="12"/>
        <v>4337.9401760000001</v>
      </c>
      <c r="N114" s="70" t="s">
        <v>351</v>
      </c>
      <c r="O114" s="70" t="s">
        <v>387</v>
      </c>
    </row>
    <row r="115" spans="1:15" ht="15">
      <c r="A115" s="2" t="s">
        <v>234</v>
      </c>
      <c r="B115" s="1" t="s">
        <v>235</v>
      </c>
      <c r="C115" s="15">
        <v>760.52</v>
      </c>
      <c r="F115" s="46">
        <f t="shared" si="7"/>
        <v>760.52</v>
      </c>
      <c r="G115" s="46">
        <f t="shared" si="8"/>
        <v>15.2104</v>
      </c>
      <c r="H115" s="46">
        <f t="shared" si="9"/>
        <v>57.038999999999994</v>
      </c>
      <c r="I115" s="46">
        <f>+INGENIERIA!O115</f>
        <v>0</v>
      </c>
      <c r="J115" s="46">
        <f t="shared" si="10"/>
        <v>832.76940000000002</v>
      </c>
      <c r="K115" s="46">
        <f t="shared" si="11"/>
        <v>133.24310400000002</v>
      </c>
      <c r="L115" s="46">
        <f t="shared" si="12"/>
        <v>966.01250400000004</v>
      </c>
      <c r="N115" s="70" t="s">
        <v>354</v>
      </c>
      <c r="O115" s="70" t="s">
        <v>388</v>
      </c>
    </row>
    <row r="116" spans="1:15" ht="15">
      <c r="A116" s="2" t="s">
        <v>236</v>
      </c>
      <c r="B116" s="1" t="s">
        <v>237</v>
      </c>
      <c r="C116" s="15">
        <v>3566.15</v>
      </c>
      <c r="F116" s="46">
        <f t="shared" si="7"/>
        <v>3566.15</v>
      </c>
      <c r="G116" s="46">
        <f t="shared" si="8"/>
        <v>71.323000000000008</v>
      </c>
      <c r="H116" s="46">
        <f t="shared" si="9"/>
        <v>267.46125000000001</v>
      </c>
      <c r="I116" s="46">
        <f>+INGENIERIA!O116</f>
        <v>0</v>
      </c>
      <c r="J116" s="46">
        <f t="shared" si="10"/>
        <v>3904.9342499999998</v>
      </c>
      <c r="K116" s="46">
        <f t="shared" si="11"/>
        <v>624.78948000000003</v>
      </c>
      <c r="L116" s="46">
        <f t="shared" si="12"/>
        <v>4529.7237299999997</v>
      </c>
      <c r="N116" s="70" t="s">
        <v>354</v>
      </c>
      <c r="O116" s="70" t="s">
        <v>389</v>
      </c>
    </row>
    <row r="117" spans="1:15" ht="15">
      <c r="A117" s="2" t="s">
        <v>238</v>
      </c>
      <c r="B117" s="1" t="s">
        <v>239</v>
      </c>
      <c r="C117" s="15">
        <v>7281.97</v>
      </c>
      <c r="F117" s="46">
        <f t="shared" si="7"/>
        <v>7281.97</v>
      </c>
      <c r="G117" s="46">
        <f t="shared" si="8"/>
        <v>145.63939999999999</v>
      </c>
      <c r="H117" s="46">
        <f t="shared" si="9"/>
        <v>546.14774999999997</v>
      </c>
      <c r="I117" s="46">
        <f>+INGENIERIA!O117</f>
        <v>0</v>
      </c>
      <c r="J117" s="46">
        <f t="shared" si="10"/>
        <v>7973.7571500000004</v>
      </c>
      <c r="K117" s="46">
        <f t="shared" si="11"/>
        <v>1275.801144</v>
      </c>
      <c r="L117" s="46">
        <f t="shared" si="12"/>
        <v>9249.5582940000004</v>
      </c>
      <c r="N117" s="70" t="s">
        <v>354</v>
      </c>
      <c r="O117" s="70" t="s">
        <v>390</v>
      </c>
    </row>
    <row r="118" spans="1:15" s="8" customFormat="1">
      <c r="A118" s="18" t="s">
        <v>161</v>
      </c>
      <c r="C118" s="8" t="s">
        <v>162</v>
      </c>
      <c r="F118" s="8" t="s">
        <v>162</v>
      </c>
      <c r="G118" s="8" t="s">
        <v>162</v>
      </c>
      <c r="H118" s="8" t="s">
        <v>162</v>
      </c>
      <c r="I118" s="8" t="s">
        <v>162</v>
      </c>
      <c r="J118" s="8" t="s">
        <v>162</v>
      </c>
      <c r="K118" s="8" t="s">
        <v>162</v>
      </c>
      <c r="L118" s="8" t="s">
        <v>162</v>
      </c>
    </row>
    <row r="119" spans="1:15">
      <c r="C119" s="20">
        <v>127736.64</v>
      </c>
      <c r="F119" s="47">
        <f>SUM(F80:F117)</f>
        <v>127736.64</v>
      </c>
      <c r="G119" s="47">
        <f t="shared" ref="G119:L119" si="13">SUM(G80:G117)</f>
        <v>2554.7327999999998</v>
      </c>
      <c r="H119" s="47">
        <f t="shared" si="13"/>
        <v>9580.2479999999996</v>
      </c>
      <c r="I119" s="47">
        <f t="shared" si="13"/>
        <v>3013.5099999999998</v>
      </c>
      <c r="J119" s="47">
        <f t="shared" si="13"/>
        <v>142885.13079999998</v>
      </c>
      <c r="K119" s="47">
        <f t="shared" si="13"/>
        <v>22861.620928</v>
      </c>
      <c r="L119" s="47">
        <f t="shared" si="13"/>
        <v>165746.751728</v>
      </c>
    </row>
    <row r="121" spans="1:15" s="8" customFormat="1">
      <c r="A121" s="17"/>
      <c r="C121" s="8" t="s">
        <v>240</v>
      </c>
      <c r="F121" s="8" t="s">
        <v>240</v>
      </c>
      <c r="G121" s="8" t="s">
        <v>240</v>
      </c>
      <c r="H121" s="8" t="s">
        <v>240</v>
      </c>
      <c r="I121" s="8" t="s">
        <v>240</v>
      </c>
      <c r="J121" s="8" t="s">
        <v>240</v>
      </c>
      <c r="K121" s="8" t="s">
        <v>240</v>
      </c>
      <c r="L121" s="8" t="s">
        <v>240</v>
      </c>
    </row>
    <row r="122" spans="1:15" ht="13.5" thickBot="1">
      <c r="A122" s="18" t="s">
        <v>241</v>
      </c>
      <c r="B122" s="1" t="s">
        <v>242</v>
      </c>
      <c r="C122" s="20">
        <v>284170.33</v>
      </c>
      <c r="F122" s="48">
        <f>+F77+F119</f>
        <v>284170.33000000007</v>
      </c>
      <c r="G122" s="48">
        <f t="shared" ref="G122:L122" si="14">+G77+G119</f>
        <v>5683.4066000000012</v>
      </c>
      <c r="H122" s="48">
        <f t="shared" si="14"/>
        <v>21312.774749999997</v>
      </c>
      <c r="I122" s="48">
        <f t="shared" si="14"/>
        <v>3013.5099999999998</v>
      </c>
      <c r="J122" s="48">
        <f t="shared" si="14"/>
        <v>314180.02135</v>
      </c>
      <c r="K122" s="48">
        <f t="shared" si="14"/>
        <v>50268.803416000002</v>
      </c>
      <c r="L122" s="48">
        <f t="shared" si="14"/>
        <v>364448.82476599992</v>
      </c>
    </row>
    <row r="123" spans="1:15" ht="12" thickTop="1"/>
    <row r="124" spans="1:15">
      <c r="C124" s="1" t="s">
        <v>242</v>
      </c>
    </row>
    <row r="125" spans="1:15">
      <c r="A125" s="2" t="s">
        <v>242</v>
      </c>
      <c r="B125" s="1" t="s">
        <v>242</v>
      </c>
      <c r="C125" s="19"/>
    </row>
  </sheetData>
  <autoFilter ref="A11:O77"/>
  <mergeCells count="1">
    <mergeCell ref="F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5"/>
  <sheetViews>
    <sheetView workbookViewId="0">
      <pane xSplit="2" ySplit="11" topLeftCell="H66" activePane="bottomRight" state="frozen"/>
      <selection pane="topRight" activeCell="C1" sqref="C1"/>
      <selection pane="bottomLeft" activeCell="A14" sqref="A14"/>
      <selection pane="bottomRight" activeCell="D22" sqref="D22"/>
    </sheetView>
  </sheetViews>
  <sheetFormatPr baseColWidth="10" defaultRowHeight="11.25"/>
  <cols>
    <col min="1" max="1" width="9.140625" style="2" customWidth="1"/>
    <col min="2" max="2" width="27.5703125" style="1" customWidth="1"/>
    <col min="3" max="24" width="15.7109375" style="1" customWidth="1"/>
    <col min="25" max="16384" width="11.42578125" style="1"/>
  </cols>
  <sheetData>
    <row r="1" spans="1:24" ht="18" customHeight="1">
      <c r="A1" s="3" t="s">
        <v>0</v>
      </c>
      <c r="B1" s="52" t="s">
        <v>242</v>
      </c>
      <c r="C1" s="53"/>
      <c r="D1" s="53"/>
    </row>
    <row r="2" spans="1:24" ht="24.95" customHeight="1">
      <c r="A2" s="4" t="s">
        <v>1</v>
      </c>
      <c r="B2" s="54" t="s">
        <v>2</v>
      </c>
      <c r="C2" s="55"/>
      <c r="D2" s="55"/>
    </row>
    <row r="3" spans="1:24" ht="15.75">
      <c r="B3" s="56" t="s">
        <v>3</v>
      </c>
      <c r="C3" s="57"/>
      <c r="D3" s="57"/>
      <c r="E3" s="8"/>
    </row>
    <row r="4" spans="1:24" ht="15">
      <c r="B4" s="58" t="s">
        <v>4</v>
      </c>
      <c r="C4" s="57"/>
      <c r="D4" s="57"/>
      <c r="E4" s="8"/>
    </row>
    <row r="5" spans="1:24">
      <c r="B5" s="7" t="s">
        <v>5</v>
      </c>
    </row>
    <row r="6" spans="1:24">
      <c r="B6" s="7" t="s">
        <v>6</v>
      </c>
    </row>
    <row r="8" spans="1:24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0" t="s">
        <v>27</v>
      </c>
      <c r="V8" s="10" t="s">
        <v>28</v>
      </c>
      <c r="W8" s="11" t="s">
        <v>29</v>
      </c>
      <c r="X8" s="12" t="s">
        <v>30</v>
      </c>
    </row>
    <row r="9" spans="1:24" ht="12" thickTop="1">
      <c r="A9" s="14" t="s">
        <v>31</v>
      </c>
    </row>
    <row r="11" spans="1:24">
      <c r="A11" s="13" t="s">
        <v>32</v>
      </c>
    </row>
    <row r="12" spans="1:24">
      <c r="A12" s="2" t="s">
        <v>33</v>
      </c>
      <c r="B12" s="1" t="s">
        <v>34</v>
      </c>
      <c r="C12" s="15">
        <v>880.02</v>
      </c>
      <c r="D12" s="15">
        <v>146.66999999999999</v>
      </c>
      <c r="E12" s="15">
        <v>0</v>
      </c>
      <c r="F12" s="15">
        <v>1026.69</v>
      </c>
      <c r="G12" s="15">
        <v>0</v>
      </c>
      <c r="H12" s="15">
        <v>0</v>
      </c>
      <c r="I12" s="15">
        <v>0</v>
      </c>
      <c r="J12" s="16">
        <v>-18.41</v>
      </c>
      <c r="K12" s="15">
        <v>0</v>
      </c>
      <c r="L12" s="15">
        <v>192.07</v>
      </c>
      <c r="M12" s="15">
        <v>0</v>
      </c>
      <c r="N12" s="15">
        <v>0</v>
      </c>
      <c r="O12" s="15">
        <v>0</v>
      </c>
      <c r="P12" s="15">
        <v>0</v>
      </c>
      <c r="Q12" s="15">
        <v>0.03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173.69</v>
      </c>
      <c r="X12" s="15">
        <v>853</v>
      </c>
    </row>
    <row r="13" spans="1:24">
      <c r="A13" s="2" t="s">
        <v>35</v>
      </c>
      <c r="B13" s="1" t="s">
        <v>36</v>
      </c>
      <c r="C13" s="15">
        <v>999.66</v>
      </c>
      <c r="D13" s="15">
        <v>166.61</v>
      </c>
      <c r="E13" s="15">
        <v>1052.51</v>
      </c>
      <c r="F13" s="15">
        <v>2218.7800000000002</v>
      </c>
      <c r="G13" s="15">
        <v>0</v>
      </c>
      <c r="H13" s="15">
        <v>0</v>
      </c>
      <c r="I13" s="15">
        <v>0</v>
      </c>
      <c r="J13" s="15">
        <v>0</v>
      </c>
      <c r="K13" s="15">
        <v>223.79</v>
      </c>
      <c r="L13" s="15">
        <v>71.930000000000007</v>
      </c>
      <c r="M13" s="15">
        <v>0</v>
      </c>
      <c r="N13" s="15">
        <v>0</v>
      </c>
      <c r="O13" s="15">
        <v>0</v>
      </c>
      <c r="P13" s="15">
        <v>0</v>
      </c>
      <c r="Q13" s="15">
        <v>0.06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295.77999999999997</v>
      </c>
      <c r="X13" s="15">
        <v>1923</v>
      </c>
    </row>
    <row r="14" spans="1:24">
      <c r="A14" s="2" t="s">
        <v>37</v>
      </c>
      <c r="B14" s="1" t="s">
        <v>38</v>
      </c>
      <c r="C14" s="15">
        <v>4000.02</v>
      </c>
      <c r="D14" s="15">
        <v>666.67</v>
      </c>
      <c r="E14" s="15">
        <v>0</v>
      </c>
      <c r="F14" s="15">
        <v>4666.6899999999996</v>
      </c>
      <c r="G14" s="15">
        <v>0</v>
      </c>
      <c r="H14" s="15">
        <v>0</v>
      </c>
      <c r="I14" s="15">
        <v>0</v>
      </c>
      <c r="J14" s="15">
        <v>0</v>
      </c>
      <c r="K14" s="15">
        <v>741.42</v>
      </c>
      <c r="L14" s="15">
        <v>360.26</v>
      </c>
      <c r="M14" s="15">
        <v>0</v>
      </c>
      <c r="N14" s="15">
        <v>0</v>
      </c>
      <c r="O14" s="15">
        <v>0</v>
      </c>
      <c r="P14" s="15">
        <v>0</v>
      </c>
      <c r="Q14" s="15">
        <v>0.01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1101.69</v>
      </c>
      <c r="X14" s="15">
        <v>3565</v>
      </c>
    </row>
    <row r="15" spans="1:24">
      <c r="A15" s="2" t="s">
        <v>39</v>
      </c>
      <c r="B15" s="1" t="s">
        <v>40</v>
      </c>
      <c r="C15" s="15">
        <v>833.05</v>
      </c>
      <c r="D15" s="15">
        <v>138.84</v>
      </c>
      <c r="E15" s="15">
        <v>631.98</v>
      </c>
      <c r="F15" s="15">
        <v>1603.87</v>
      </c>
      <c r="G15" s="15">
        <v>0</v>
      </c>
      <c r="H15" s="15">
        <v>0</v>
      </c>
      <c r="I15" s="15">
        <v>0</v>
      </c>
      <c r="J15" s="15">
        <v>0</v>
      </c>
      <c r="K15" s="15">
        <v>67.569999999999993</v>
      </c>
      <c r="L15" s="15">
        <v>50.35</v>
      </c>
      <c r="M15" s="15">
        <v>0</v>
      </c>
      <c r="N15" s="15">
        <v>0</v>
      </c>
      <c r="O15" s="15">
        <v>0</v>
      </c>
      <c r="P15" s="15">
        <v>0</v>
      </c>
      <c r="Q15" s="16">
        <v>-0.05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117.87</v>
      </c>
      <c r="X15" s="15">
        <v>1486</v>
      </c>
    </row>
    <row r="16" spans="1:24">
      <c r="A16" s="2" t="s">
        <v>41</v>
      </c>
      <c r="B16" s="1" t="s">
        <v>42</v>
      </c>
      <c r="C16" s="15">
        <v>733.35</v>
      </c>
      <c r="D16" s="15">
        <v>146.66999999999999</v>
      </c>
      <c r="E16" s="15">
        <v>0</v>
      </c>
      <c r="F16" s="15">
        <v>880.02</v>
      </c>
      <c r="G16" s="15">
        <v>0</v>
      </c>
      <c r="H16" s="15">
        <v>192</v>
      </c>
      <c r="I16" s="15">
        <v>0</v>
      </c>
      <c r="J16" s="16">
        <v>-36.86</v>
      </c>
      <c r="K16" s="15">
        <v>0</v>
      </c>
      <c r="L16" s="15">
        <v>21.85</v>
      </c>
      <c r="M16" s="15">
        <v>0</v>
      </c>
      <c r="N16" s="15">
        <v>0</v>
      </c>
      <c r="O16" s="15">
        <v>0</v>
      </c>
      <c r="P16" s="15">
        <v>0</v>
      </c>
      <c r="Q16" s="15">
        <v>0.03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177.02</v>
      </c>
      <c r="X16" s="15">
        <v>703</v>
      </c>
    </row>
    <row r="17" spans="1:24">
      <c r="A17" s="2" t="s">
        <v>43</v>
      </c>
      <c r="B17" s="1" t="s">
        <v>44</v>
      </c>
      <c r="C17" s="15">
        <v>1400.04</v>
      </c>
      <c r="D17" s="15">
        <v>233.34</v>
      </c>
      <c r="E17" s="15">
        <v>4651.3</v>
      </c>
      <c r="F17" s="15">
        <v>6284.68</v>
      </c>
      <c r="G17" s="15">
        <v>15</v>
      </c>
      <c r="H17" s="15">
        <v>0</v>
      </c>
      <c r="I17" s="15">
        <v>1798.35</v>
      </c>
      <c r="J17" s="15">
        <v>0</v>
      </c>
      <c r="K17" s="15">
        <v>1119.46</v>
      </c>
      <c r="L17" s="15">
        <v>133.79</v>
      </c>
      <c r="M17" s="15">
        <v>0</v>
      </c>
      <c r="N17" s="15">
        <v>0</v>
      </c>
      <c r="O17" s="15">
        <v>0</v>
      </c>
      <c r="P17" s="15">
        <v>0</v>
      </c>
      <c r="Q17" s="15">
        <v>0.08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3066.68</v>
      </c>
      <c r="X17" s="15">
        <v>3218</v>
      </c>
    </row>
    <row r="18" spans="1:24">
      <c r="A18" s="2" t="s">
        <v>45</v>
      </c>
      <c r="B18" s="1" t="s">
        <v>46</v>
      </c>
      <c r="C18" s="15">
        <v>4000.02</v>
      </c>
      <c r="D18" s="15">
        <v>666.67</v>
      </c>
      <c r="E18" s="15">
        <v>0</v>
      </c>
      <c r="F18" s="15">
        <v>4666.6899999999996</v>
      </c>
      <c r="G18" s="15">
        <v>0</v>
      </c>
      <c r="H18" s="15">
        <v>0</v>
      </c>
      <c r="I18" s="15">
        <v>0</v>
      </c>
      <c r="J18" s="15">
        <v>0</v>
      </c>
      <c r="K18" s="15">
        <v>741.42</v>
      </c>
      <c r="L18" s="15">
        <v>360.26</v>
      </c>
      <c r="M18" s="15">
        <v>0</v>
      </c>
      <c r="N18" s="15">
        <v>0</v>
      </c>
      <c r="O18" s="15">
        <v>0</v>
      </c>
      <c r="P18" s="15">
        <v>0</v>
      </c>
      <c r="Q18" s="15">
        <v>0.01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1101.69</v>
      </c>
      <c r="X18" s="15">
        <v>3565</v>
      </c>
    </row>
    <row r="19" spans="1:24">
      <c r="A19" s="2" t="s">
        <v>47</v>
      </c>
      <c r="B19" s="1" t="s">
        <v>48</v>
      </c>
      <c r="C19" s="15">
        <v>880.02</v>
      </c>
      <c r="D19" s="15">
        <v>146.66999999999999</v>
      </c>
      <c r="E19" s="15">
        <v>0</v>
      </c>
      <c r="F19" s="15">
        <v>1026.69</v>
      </c>
      <c r="G19" s="15">
        <v>15</v>
      </c>
      <c r="H19" s="15">
        <v>0</v>
      </c>
      <c r="I19" s="15">
        <v>358.34</v>
      </c>
      <c r="J19" s="16">
        <v>-18.41</v>
      </c>
      <c r="K19" s="15">
        <v>0</v>
      </c>
      <c r="L19" s="15">
        <v>166.82</v>
      </c>
      <c r="M19" s="15">
        <v>0</v>
      </c>
      <c r="N19" s="15">
        <v>0</v>
      </c>
      <c r="O19" s="15">
        <v>0</v>
      </c>
      <c r="P19" s="15">
        <v>0</v>
      </c>
      <c r="Q19" s="16">
        <v>-0.11</v>
      </c>
      <c r="R19" s="15">
        <v>54.05</v>
      </c>
      <c r="S19" s="15">
        <v>0</v>
      </c>
      <c r="T19" s="15">
        <v>0</v>
      </c>
      <c r="U19" s="15">
        <v>0</v>
      </c>
      <c r="V19" s="15">
        <v>0</v>
      </c>
      <c r="W19" s="15">
        <v>575.69000000000005</v>
      </c>
      <c r="X19" s="15">
        <v>451</v>
      </c>
    </row>
    <row r="20" spans="1:24">
      <c r="A20" s="2" t="s">
        <v>49</v>
      </c>
      <c r="B20" s="1" t="s">
        <v>50</v>
      </c>
      <c r="C20" s="15">
        <v>880.02</v>
      </c>
      <c r="D20" s="15">
        <v>146.66999999999999</v>
      </c>
      <c r="E20" s="15">
        <v>0</v>
      </c>
      <c r="F20" s="15">
        <v>1026.69</v>
      </c>
      <c r="G20" s="15">
        <v>15</v>
      </c>
      <c r="H20" s="15">
        <v>0</v>
      </c>
      <c r="I20" s="15">
        <v>467.79</v>
      </c>
      <c r="J20" s="16">
        <v>-18.41</v>
      </c>
      <c r="K20" s="15">
        <v>0</v>
      </c>
      <c r="L20" s="15">
        <v>162.94999999999999</v>
      </c>
      <c r="M20" s="15">
        <v>0</v>
      </c>
      <c r="N20" s="15">
        <v>0</v>
      </c>
      <c r="O20" s="15">
        <v>0</v>
      </c>
      <c r="P20" s="15">
        <v>0</v>
      </c>
      <c r="Q20" s="16">
        <v>-0.12</v>
      </c>
      <c r="R20" s="15">
        <v>66.88</v>
      </c>
      <c r="S20" s="15">
        <v>0</v>
      </c>
      <c r="T20" s="15">
        <v>0</v>
      </c>
      <c r="U20" s="15">
        <v>0</v>
      </c>
      <c r="V20" s="15">
        <v>0</v>
      </c>
      <c r="W20" s="15">
        <v>694.09</v>
      </c>
      <c r="X20" s="15">
        <v>332.6</v>
      </c>
    </row>
    <row r="21" spans="1:24">
      <c r="A21" s="2" t="s">
        <v>51</v>
      </c>
      <c r="B21" s="1" t="s">
        <v>52</v>
      </c>
      <c r="C21" s="15">
        <v>880.02</v>
      </c>
      <c r="D21" s="15">
        <v>146.66999999999999</v>
      </c>
      <c r="E21" s="15">
        <v>0</v>
      </c>
      <c r="F21" s="15">
        <v>1026.69</v>
      </c>
      <c r="G21" s="15">
        <v>15</v>
      </c>
      <c r="H21" s="15">
        <v>600</v>
      </c>
      <c r="I21" s="15">
        <v>0</v>
      </c>
      <c r="J21" s="16">
        <v>-18.41</v>
      </c>
      <c r="K21" s="15">
        <v>0</v>
      </c>
      <c r="L21" s="15">
        <v>63.27</v>
      </c>
      <c r="M21" s="15">
        <v>0</v>
      </c>
      <c r="N21" s="15">
        <v>0</v>
      </c>
      <c r="O21" s="15">
        <v>0</v>
      </c>
      <c r="P21" s="15">
        <v>0</v>
      </c>
      <c r="Q21" s="15">
        <v>0.03</v>
      </c>
      <c r="R21" s="15">
        <v>54.05</v>
      </c>
      <c r="S21" s="15">
        <v>294.55</v>
      </c>
      <c r="T21" s="15">
        <v>0</v>
      </c>
      <c r="U21" s="15">
        <v>0</v>
      </c>
      <c r="V21" s="15">
        <v>0</v>
      </c>
      <c r="W21" s="15">
        <v>1008.49</v>
      </c>
      <c r="X21" s="15">
        <v>18.2</v>
      </c>
    </row>
    <row r="22" spans="1:24">
      <c r="A22" s="2" t="s">
        <v>53</v>
      </c>
      <c r="B22" s="1" t="s">
        <v>54</v>
      </c>
      <c r="C22" s="15">
        <v>4000.02</v>
      </c>
      <c r="D22" s="15">
        <v>666.67</v>
      </c>
      <c r="E22" s="15">
        <v>0</v>
      </c>
      <c r="F22" s="15">
        <v>4666.6899999999996</v>
      </c>
      <c r="G22" s="15">
        <v>0</v>
      </c>
      <c r="H22" s="15">
        <v>0</v>
      </c>
      <c r="I22" s="15">
        <v>0</v>
      </c>
      <c r="J22" s="15">
        <v>0</v>
      </c>
      <c r="K22" s="15">
        <v>741.42</v>
      </c>
      <c r="L22" s="15">
        <v>360.26</v>
      </c>
      <c r="M22" s="15">
        <v>0</v>
      </c>
      <c r="N22" s="15">
        <v>0</v>
      </c>
      <c r="O22" s="15">
        <v>0</v>
      </c>
      <c r="P22" s="15">
        <v>0</v>
      </c>
      <c r="Q22" s="15">
        <v>0.01</v>
      </c>
      <c r="R22" s="15">
        <v>0</v>
      </c>
      <c r="S22" s="15">
        <v>0</v>
      </c>
      <c r="T22" s="15">
        <v>0</v>
      </c>
      <c r="U22" s="15">
        <v>1000</v>
      </c>
      <c r="V22" s="15">
        <v>0</v>
      </c>
      <c r="W22" s="15">
        <v>2101.69</v>
      </c>
      <c r="X22" s="15">
        <v>2565</v>
      </c>
    </row>
    <row r="23" spans="1:24">
      <c r="A23" s="2" t="s">
        <v>55</v>
      </c>
      <c r="B23" s="1" t="s">
        <v>56</v>
      </c>
      <c r="C23" s="15">
        <v>880.02</v>
      </c>
      <c r="D23" s="15">
        <v>146.66999999999999</v>
      </c>
      <c r="E23" s="15">
        <v>5895.73</v>
      </c>
      <c r="F23" s="15">
        <v>6922.42</v>
      </c>
      <c r="G23" s="15">
        <v>15</v>
      </c>
      <c r="H23" s="15">
        <v>43.66</v>
      </c>
      <c r="I23" s="15">
        <v>0</v>
      </c>
      <c r="J23" s="15">
        <v>0</v>
      </c>
      <c r="K23" s="15">
        <v>1269.46</v>
      </c>
      <c r="L23" s="15">
        <v>25.48</v>
      </c>
      <c r="M23" s="15">
        <v>0</v>
      </c>
      <c r="N23" s="15">
        <v>0</v>
      </c>
      <c r="O23" s="15">
        <v>0</v>
      </c>
      <c r="P23" s="15">
        <v>0</v>
      </c>
      <c r="Q23" s="15">
        <v>0.02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1353.62</v>
      </c>
      <c r="X23" s="15">
        <v>5568.8</v>
      </c>
    </row>
    <row r="24" spans="1:24">
      <c r="A24" s="2" t="s">
        <v>57</v>
      </c>
      <c r="B24" s="1" t="s">
        <v>58</v>
      </c>
      <c r="C24" s="15">
        <v>880.02</v>
      </c>
      <c r="D24" s="15">
        <v>146.66999999999999</v>
      </c>
      <c r="E24" s="15">
        <v>0</v>
      </c>
      <c r="F24" s="15">
        <v>1026.69</v>
      </c>
      <c r="G24" s="15">
        <v>15</v>
      </c>
      <c r="H24" s="15">
        <v>395</v>
      </c>
      <c r="I24" s="15">
        <v>0</v>
      </c>
      <c r="J24" s="16">
        <v>-18.41</v>
      </c>
      <c r="K24" s="15">
        <v>0</v>
      </c>
      <c r="L24" s="15">
        <v>123.66</v>
      </c>
      <c r="M24" s="15">
        <v>0</v>
      </c>
      <c r="N24" s="15">
        <v>0</v>
      </c>
      <c r="O24" s="15">
        <v>0</v>
      </c>
      <c r="P24" s="15">
        <v>0</v>
      </c>
      <c r="Q24" s="16">
        <v>-0.01</v>
      </c>
      <c r="R24" s="15">
        <v>54.05</v>
      </c>
      <c r="S24" s="15">
        <v>0</v>
      </c>
      <c r="T24" s="15">
        <v>0</v>
      </c>
      <c r="U24" s="15">
        <v>0</v>
      </c>
      <c r="V24" s="15">
        <v>0</v>
      </c>
      <c r="W24" s="15">
        <v>569.29</v>
      </c>
      <c r="X24" s="15">
        <v>457.4</v>
      </c>
    </row>
    <row r="25" spans="1:24">
      <c r="A25" s="2" t="s">
        <v>59</v>
      </c>
      <c r="B25" s="1" t="s">
        <v>60</v>
      </c>
      <c r="C25" s="15">
        <v>880.02</v>
      </c>
      <c r="D25" s="15">
        <v>146.66999999999999</v>
      </c>
      <c r="E25" s="15">
        <v>0</v>
      </c>
      <c r="F25" s="15">
        <v>1026.69</v>
      </c>
      <c r="G25" s="15">
        <v>0</v>
      </c>
      <c r="H25" s="15">
        <v>0</v>
      </c>
      <c r="I25" s="15">
        <v>0</v>
      </c>
      <c r="J25" s="16">
        <v>-18.41</v>
      </c>
      <c r="K25" s="15">
        <v>0</v>
      </c>
      <c r="L25" s="15">
        <v>92.01</v>
      </c>
      <c r="M25" s="15">
        <v>0</v>
      </c>
      <c r="N25" s="15">
        <v>0</v>
      </c>
      <c r="O25" s="15">
        <v>0</v>
      </c>
      <c r="P25" s="15">
        <v>0</v>
      </c>
      <c r="Q25" s="15">
        <v>0.04</v>
      </c>
      <c r="R25" s="15">
        <v>47.05</v>
      </c>
      <c r="S25" s="15">
        <v>0</v>
      </c>
      <c r="T25" s="15">
        <v>0</v>
      </c>
      <c r="U25" s="15">
        <v>0</v>
      </c>
      <c r="V25" s="15">
        <v>0</v>
      </c>
      <c r="W25" s="15">
        <v>120.69</v>
      </c>
      <c r="X25" s="15">
        <v>906</v>
      </c>
    </row>
    <row r="26" spans="1:24">
      <c r="A26" s="2" t="s">
        <v>61</v>
      </c>
      <c r="B26" s="1" t="s">
        <v>62</v>
      </c>
      <c r="C26" s="15">
        <v>1300.02</v>
      </c>
      <c r="D26" s="15">
        <v>216.67</v>
      </c>
      <c r="E26" s="15">
        <v>0</v>
      </c>
      <c r="F26" s="15">
        <v>1516.69</v>
      </c>
      <c r="G26" s="15">
        <v>0</v>
      </c>
      <c r="H26" s="15">
        <v>0</v>
      </c>
      <c r="I26" s="15">
        <v>0</v>
      </c>
      <c r="J26" s="15">
        <v>0</v>
      </c>
      <c r="K26" s="15">
        <v>58.08</v>
      </c>
      <c r="L26" s="15">
        <v>44.54</v>
      </c>
      <c r="M26" s="15">
        <v>0</v>
      </c>
      <c r="N26" s="15">
        <v>0</v>
      </c>
      <c r="O26" s="15">
        <v>0</v>
      </c>
      <c r="P26" s="15">
        <v>0</v>
      </c>
      <c r="Q26" s="15">
        <v>0.05</v>
      </c>
      <c r="R26" s="15">
        <v>0</v>
      </c>
      <c r="S26" s="15">
        <v>424.22</v>
      </c>
      <c r="T26" s="15">
        <v>0</v>
      </c>
      <c r="U26" s="15">
        <v>300</v>
      </c>
      <c r="V26" s="15">
        <v>0</v>
      </c>
      <c r="W26" s="15">
        <v>826.89</v>
      </c>
      <c r="X26" s="15">
        <v>689.8</v>
      </c>
    </row>
    <row r="27" spans="1:24">
      <c r="A27" s="2" t="s">
        <v>63</v>
      </c>
      <c r="B27" s="1" t="s">
        <v>64</v>
      </c>
      <c r="C27" s="15">
        <v>1300.02</v>
      </c>
      <c r="D27" s="15">
        <v>216.67</v>
      </c>
      <c r="E27" s="15">
        <v>0</v>
      </c>
      <c r="F27" s="15">
        <v>1516.69</v>
      </c>
      <c r="G27" s="15">
        <v>0</v>
      </c>
      <c r="H27" s="15">
        <v>0</v>
      </c>
      <c r="I27" s="15">
        <v>0</v>
      </c>
      <c r="J27" s="15">
        <v>0</v>
      </c>
      <c r="K27" s="15">
        <v>58.08</v>
      </c>
      <c r="L27" s="15">
        <v>40.22</v>
      </c>
      <c r="M27" s="15">
        <v>0</v>
      </c>
      <c r="N27" s="15">
        <v>0</v>
      </c>
      <c r="O27" s="15">
        <v>0</v>
      </c>
      <c r="P27" s="15">
        <v>0</v>
      </c>
      <c r="Q27" s="16">
        <v>-0.01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98.29</v>
      </c>
      <c r="X27" s="15">
        <v>1418.4</v>
      </c>
    </row>
    <row r="28" spans="1:24">
      <c r="A28" s="2" t="s">
        <v>65</v>
      </c>
      <c r="B28" s="1" t="s">
        <v>66</v>
      </c>
      <c r="C28" s="15">
        <v>799.98</v>
      </c>
      <c r="D28" s="15">
        <v>133.33000000000001</v>
      </c>
      <c r="E28" s="15">
        <v>1410</v>
      </c>
      <c r="F28" s="15">
        <v>2343.31</v>
      </c>
      <c r="G28" s="15">
        <v>0</v>
      </c>
      <c r="H28" s="15">
        <v>0</v>
      </c>
      <c r="I28" s="15">
        <v>0</v>
      </c>
      <c r="J28" s="15">
        <v>0</v>
      </c>
      <c r="K28" s="15">
        <v>246.11</v>
      </c>
      <c r="L28" s="15">
        <v>49.6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295.70999999999998</v>
      </c>
      <c r="X28" s="15">
        <v>2047.6</v>
      </c>
    </row>
    <row r="29" spans="1:24">
      <c r="A29" s="2" t="s">
        <v>67</v>
      </c>
      <c r="B29" s="1" t="s">
        <v>68</v>
      </c>
      <c r="C29" s="15">
        <v>999.66</v>
      </c>
      <c r="D29" s="15">
        <v>166.61</v>
      </c>
      <c r="E29" s="15">
        <v>1393.34</v>
      </c>
      <c r="F29" s="15">
        <v>2559.61</v>
      </c>
      <c r="G29" s="15">
        <v>15</v>
      </c>
      <c r="H29" s="15">
        <v>660.45</v>
      </c>
      <c r="I29" s="15">
        <v>0</v>
      </c>
      <c r="J29" s="15">
        <v>0</v>
      </c>
      <c r="K29" s="15">
        <v>291.33999999999997</v>
      </c>
      <c r="L29" s="15">
        <v>52.77</v>
      </c>
      <c r="M29" s="15">
        <v>0</v>
      </c>
      <c r="N29" s="15">
        <v>0</v>
      </c>
      <c r="O29" s="15">
        <v>0</v>
      </c>
      <c r="P29" s="15">
        <v>0</v>
      </c>
      <c r="Q29" s="15">
        <v>0.05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1019.61</v>
      </c>
      <c r="X29" s="15">
        <v>1540</v>
      </c>
    </row>
    <row r="30" spans="1:24">
      <c r="A30" s="2" t="s">
        <v>69</v>
      </c>
      <c r="B30" s="1" t="s">
        <v>70</v>
      </c>
      <c r="C30" s="15">
        <v>999.66</v>
      </c>
      <c r="D30" s="15">
        <v>166.61</v>
      </c>
      <c r="E30" s="15">
        <v>968.78</v>
      </c>
      <c r="F30" s="15">
        <v>2135.0500000000002</v>
      </c>
      <c r="G30" s="15">
        <v>0</v>
      </c>
      <c r="H30" s="15">
        <v>0</v>
      </c>
      <c r="I30" s="15">
        <v>0</v>
      </c>
      <c r="J30" s="15">
        <v>0</v>
      </c>
      <c r="K30" s="15">
        <v>208.79</v>
      </c>
      <c r="L30" s="15">
        <v>62.91</v>
      </c>
      <c r="M30" s="15">
        <v>0</v>
      </c>
      <c r="N30" s="15">
        <v>0</v>
      </c>
      <c r="O30" s="15">
        <v>0</v>
      </c>
      <c r="P30" s="15">
        <v>0</v>
      </c>
      <c r="Q30" s="16">
        <v>-0.05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271.64999999999998</v>
      </c>
      <c r="X30" s="15">
        <v>1863.4</v>
      </c>
    </row>
    <row r="31" spans="1:24">
      <c r="A31" s="2" t="s">
        <v>71</v>
      </c>
      <c r="B31" s="1" t="s">
        <v>72</v>
      </c>
      <c r="C31" s="15">
        <v>4000.02</v>
      </c>
      <c r="D31" s="15">
        <v>666.67</v>
      </c>
      <c r="E31" s="15">
        <v>1943.05</v>
      </c>
      <c r="F31" s="15">
        <v>6609.74</v>
      </c>
      <c r="G31" s="15">
        <v>0</v>
      </c>
      <c r="H31" s="15">
        <v>0</v>
      </c>
      <c r="I31" s="15">
        <v>0</v>
      </c>
      <c r="J31" s="15">
        <v>0</v>
      </c>
      <c r="K31" s="15">
        <v>1195.92</v>
      </c>
      <c r="L31" s="15">
        <v>351.32</v>
      </c>
      <c r="M31" s="15">
        <v>0</v>
      </c>
      <c r="N31" s="15">
        <v>0</v>
      </c>
      <c r="O31" s="15">
        <v>0</v>
      </c>
      <c r="P31" s="15">
        <v>0</v>
      </c>
      <c r="Q31" s="16">
        <v>-0.1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1547.14</v>
      </c>
      <c r="X31" s="15">
        <v>5062.6000000000004</v>
      </c>
    </row>
    <row r="32" spans="1:24">
      <c r="A32" s="2" t="s">
        <v>73</v>
      </c>
      <c r="B32" s="1" t="s">
        <v>74</v>
      </c>
      <c r="C32" s="15">
        <v>999.66</v>
      </c>
      <c r="D32" s="15">
        <v>166.61</v>
      </c>
      <c r="E32" s="15">
        <v>206.51</v>
      </c>
      <c r="F32" s="15">
        <v>1372.78</v>
      </c>
      <c r="G32" s="15">
        <v>0</v>
      </c>
      <c r="H32" s="15">
        <v>0</v>
      </c>
      <c r="I32" s="15">
        <v>0</v>
      </c>
      <c r="J32" s="15">
        <v>0</v>
      </c>
      <c r="K32" s="15">
        <v>32.96</v>
      </c>
      <c r="L32" s="15">
        <v>55.22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88.18</v>
      </c>
      <c r="X32" s="15">
        <v>1284.5999999999999</v>
      </c>
    </row>
    <row r="33" spans="1:24">
      <c r="A33" s="2" t="s">
        <v>75</v>
      </c>
      <c r="B33" s="1" t="s">
        <v>76</v>
      </c>
      <c r="C33" s="15">
        <v>440.01</v>
      </c>
      <c r="D33" s="15">
        <v>146.66999999999999</v>
      </c>
      <c r="E33" s="15">
        <v>0</v>
      </c>
      <c r="F33" s="15">
        <v>586.67999999999995</v>
      </c>
      <c r="G33" s="15">
        <v>0</v>
      </c>
      <c r="H33" s="15">
        <v>250</v>
      </c>
      <c r="I33" s="15">
        <v>0</v>
      </c>
      <c r="J33" s="16">
        <v>-61.25</v>
      </c>
      <c r="K33" s="15">
        <v>0</v>
      </c>
      <c r="L33" s="15">
        <v>14.56</v>
      </c>
      <c r="M33" s="15">
        <v>0</v>
      </c>
      <c r="N33" s="15">
        <v>0</v>
      </c>
      <c r="O33" s="15">
        <v>0</v>
      </c>
      <c r="P33" s="15">
        <v>0</v>
      </c>
      <c r="Q33" s="16">
        <v>-0.03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203.28</v>
      </c>
      <c r="X33" s="15">
        <v>383.4</v>
      </c>
    </row>
    <row r="34" spans="1:24">
      <c r="A34" s="2" t="s">
        <v>77</v>
      </c>
      <c r="B34" s="1" t="s">
        <v>78</v>
      </c>
      <c r="C34" s="15">
        <v>880.02</v>
      </c>
      <c r="D34" s="15">
        <v>146.66999999999999</v>
      </c>
      <c r="E34" s="15">
        <v>3561.5</v>
      </c>
      <c r="F34" s="15">
        <v>4588.1899999999996</v>
      </c>
      <c r="G34" s="15">
        <v>0</v>
      </c>
      <c r="H34" s="15">
        <v>0</v>
      </c>
      <c r="I34" s="15">
        <v>0</v>
      </c>
      <c r="J34" s="15">
        <v>0</v>
      </c>
      <c r="K34" s="15">
        <v>724.65</v>
      </c>
      <c r="L34" s="15">
        <v>101.11</v>
      </c>
      <c r="M34" s="15">
        <v>0</v>
      </c>
      <c r="N34" s="15">
        <v>0</v>
      </c>
      <c r="O34" s="15">
        <v>0</v>
      </c>
      <c r="P34" s="15">
        <v>0</v>
      </c>
      <c r="Q34" s="16">
        <v>-0.02</v>
      </c>
      <c r="R34" s="15">
        <v>33.049999999999997</v>
      </c>
      <c r="S34" s="15">
        <v>0</v>
      </c>
      <c r="T34" s="15">
        <v>0</v>
      </c>
      <c r="U34" s="15">
        <v>0</v>
      </c>
      <c r="V34" s="15">
        <v>0</v>
      </c>
      <c r="W34" s="15">
        <v>858.79</v>
      </c>
      <c r="X34" s="15">
        <v>3729.4</v>
      </c>
    </row>
    <row r="35" spans="1:24">
      <c r="A35" s="2" t="s">
        <v>79</v>
      </c>
      <c r="B35" s="1" t="s">
        <v>80</v>
      </c>
      <c r="C35" s="15">
        <v>880.02</v>
      </c>
      <c r="D35" s="15">
        <v>146.66999999999999</v>
      </c>
      <c r="E35" s="15">
        <v>0</v>
      </c>
      <c r="F35" s="15">
        <v>1026.69</v>
      </c>
      <c r="G35" s="15">
        <v>0</v>
      </c>
      <c r="H35" s="15">
        <v>0</v>
      </c>
      <c r="I35" s="15">
        <v>0</v>
      </c>
      <c r="J35" s="16">
        <v>-18.41</v>
      </c>
      <c r="K35" s="15">
        <v>0</v>
      </c>
      <c r="L35" s="15">
        <v>25.48</v>
      </c>
      <c r="M35" s="15">
        <v>0</v>
      </c>
      <c r="N35" s="15">
        <v>0</v>
      </c>
      <c r="O35" s="15">
        <v>0</v>
      </c>
      <c r="P35" s="15">
        <v>0</v>
      </c>
      <c r="Q35" s="16">
        <v>-0.03</v>
      </c>
      <c r="R35" s="15">
        <v>33.049999999999997</v>
      </c>
      <c r="S35" s="15">
        <v>0</v>
      </c>
      <c r="T35" s="15">
        <v>0</v>
      </c>
      <c r="U35" s="15">
        <v>0</v>
      </c>
      <c r="V35" s="15">
        <v>0</v>
      </c>
      <c r="W35" s="15">
        <v>40.090000000000003</v>
      </c>
      <c r="X35" s="15">
        <v>986.6</v>
      </c>
    </row>
    <row r="36" spans="1:24">
      <c r="A36" s="2" t="s">
        <v>81</v>
      </c>
      <c r="B36" s="1" t="s">
        <v>82</v>
      </c>
      <c r="C36" s="15">
        <v>880.02</v>
      </c>
      <c r="D36" s="15">
        <v>146.66999999999999</v>
      </c>
      <c r="E36" s="15">
        <v>0</v>
      </c>
      <c r="F36" s="15">
        <v>1026.69</v>
      </c>
      <c r="G36" s="15">
        <v>0</v>
      </c>
      <c r="H36" s="15">
        <v>0</v>
      </c>
      <c r="I36" s="15">
        <v>0</v>
      </c>
      <c r="J36" s="16">
        <v>-18.41</v>
      </c>
      <c r="K36" s="15">
        <v>0</v>
      </c>
      <c r="L36" s="15">
        <v>108.21</v>
      </c>
      <c r="M36" s="15">
        <v>0</v>
      </c>
      <c r="N36" s="15">
        <v>0</v>
      </c>
      <c r="O36" s="15">
        <v>0</v>
      </c>
      <c r="P36" s="15">
        <v>0</v>
      </c>
      <c r="Q36" s="16">
        <v>-0.16</v>
      </c>
      <c r="R36" s="15">
        <v>33.049999999999997</v>
      </c>
      <c r="S36" s="15">
        <v>0</v>
      </c>
      <c r="T36" s="15">
        <v>0</v>
      </c>
      <c r="U36" s="15">
        <v>0</v>
      </c>
      <c r="V36" s="15">
        <v>0</v>
      </c>
      <c r="W36" s="15">
        <v>122.69</v>
      </c>
      <c r="X36" s="15">
        <v>904</v>
      </c>
    </row>
    <row r="37" spans="1:24">
      <c r="A37" s="2" t="s">
        <v>83</v>
      </c>
      <c r="B37" s="1" t="s">
        <v>84</v>
      </c>
      <c r="C37" s="15">
        <v>880.02</v>
      </c>
      <c r="D37" s="15">
        <v>146.66999999999999</v>
      </c>
      <c r="E37" s="15">
        <v>0</v>
      </c>
      <c r="F37" s="15">
        <v>1026.69</v>
      </c>
      <c r="G37" s="15">
        <v>0</v>
      </c>
      <c r="H37" s="15">
        <v>0</v>
      </c>
      <c r="I37" s="15">
        <v>0</v>
      </c>
      <c r="J37" s="16">
        <v>-18.41</v>
      </c>
      <c r="K37" s="15">
        <v>0</v>
      </c>
      <c r="L37" s="15">
        <v>73.31</v>
      </c>
      <c r="M37" s="15">
        <v>0</v>
      </c>
      <c r="N37" s="15">
        <v>0</v>
      </c>
      <c r="O37" s="15">
        <v>0</v>
      </c>
      <c r="P37" s="15">
        <v>0</v>
      </c>
      <c r="Q37" s="16">
        <v>-0.01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54.89</v>
      </c>
      <c r="X37" s="15">
        <v>971.8</v>
      </c>
    </row>
    <row r="38" spans="1:24">
      <c r="A38" s="2" t="s">
        <v>85</v>
      </c>
      <c r="B38" s="1" t="s">
        <v>86</v>
      </c>
      <c r="C38" s="15">
        <v>1800</v>
      </c>
      <c r="D38" s="15">
        <v>300</v>
      </c>
      <c r="E38" s="15">
        <v>0</v>
      </c>
      <c r="F38" s="15">
        <v>2100</v>
      </c>
      <c r="G38" s="15">
        <v>0</v>
      </c>
      <c r="H38" s="15">
        <v>0</v>
      </c>
      <c r="I38" s="15">
        <v>0</v>
      </c>
      <c r="J38" s="15">
        <v>0</v>
      </c>
      <c r="K38" s="15">
        <v>202.51</v>
      </c>
      <c r="L38" s="15">
        <v>58.06</v>
      </c>
      <c r="M38" s="15">
        <v>0</v>
      </c>
      <c r="N38" s="15">
        <v>0</v>
      </c>
      <c r="O38" s="15">
        <v>0</v>
      </c>
      <c r="P38" s="15">
        <v>0</v>
      </c>
      <c r="Q38" s="15">
        <v>0.03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260.60000000000002</v>
      </c>
      <c r="X38" s="15">
        <v>1839.4</v>
      </c>
    </row>
    <row r="39" spans="1:24">
      <c r="A39" s="2" t="s">
        <v>87</v>
      </c>
      <c r="B39" s="1" t="s">
        <v>88</v>
      </c>
      <c r="C39" s="15">
        <v>880.02</v>
      </c>
      <c r="D39" s="15">
        <v>146.66999999999999</v>
      </c>
      <c r="E39" s="15">
        <v>0</v>
      </c>
      <c r="F39" s="15">
        <v>1026.69</v>
      </c>
      <c r="G39" s="15">
        <v>0</v>
      </c>
      <c r="H39" s="15">
        <v>0</v>
      </c>
      <c r="I39" s="15">
        <v>0</v>
      </c>
      <c r="J39" s="16">
        <v>-18.41</v>
      </c>
      <c r="K39" s="15">
        <v>0</v>
      </c>
      <c r="L39" s="15">
        <v>128.83000000000001</v>
      </c>
      <c r="M39" s="15">
        <v>0</v>
      </c>
      <c r="N39" s="15">
        <v>0</v>
      </c>
      <c r="O39" s="15">
        <v>0</v>
      </c>
      <c r="P39" s="15">
        <v>0</v>
      </c>
      <c r="Q39" s="15">
        <v>0.02</v>
      </c>
      <c r="R39" s="15">
        <v>33.049999999999997</v>
      </c>
      <c r="S39" s="15">
        <v>0</v>
      </c>
      <c r="T39" s="15">
        <v>0</v>
      </c>
      <c r="U39" s="15">
        <v>0</v>
      </c>
      <c r="V39" s="15">
        <v>0</v>
      </c>
      <c r="W39" s="15">
        <v>143.49</v>
      </c>
      <c r="X39" s="15">
        <v>883.2</v>
      </c>
    </row>
    <row r="40" spans="1:24">
      <c r="A40" s="2" t="s">
        <v>89</v>
      </c>
      <c r="B40" s="1" t="s">
        <v>90</v>
      </c>
      <c r="C40" s="15">
        <v>880.02</v>
      </c>
      <c r="D40" s="15">
        <v>146.66999999999999</v>
      </c>
      <c r="E40" s="15">
        <v>4581.7299999999996</v>
      </c>
      <c r="F40" s="15">
        <v>5608.42</v>
      </c>
      <c r="G40" s="15">
        <v>0</v>
      </c>
      <c r="H40" s="15">
        <v>0</v>
      </c>
      <c r="I40" s="15">
        <v>0</v>
      </c>
      <c r="J40" s="15">
        <v>0</v>
      </c>
      <c r="K40" s="15">
        <v>960.41</v>
      </c>
      <c r="L40" s="15">
        <v>125.36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33.049999999999997</v>
      </c>
      <c r="S40" s="15">
        <v>0</v>
      </c>
      <c r="T40" s="15">
        <v>0</v>
      </c>
      <c r="U40" s="15">
        <v>0</v>
      </c>
      <c r="V40" s="15">
        <v>0</v>
      </c>
      <c r="W40" s="15">
        <v>1118.82</v>
      </c>
      <c r="X40" s="15">
        <v>4489.6000000000004</v>
      </c>
    </row>
    <row r="41" spans="1:24">
      <c r="A41" s="2" t="s">
        <v>91</v>
      </c>
      <c r="B41" s="1" t="s">
        <v>92</v>
      </c>
      <c r="C41" s="15">
        <v>880.02</v>
      </c>
      <c r="D41" s="15">
        <v>146.66999999999999</v>
      </c>
      <c r="E41" s="15">
        <v>3074.83</v>
      </c>
      <c r="F41" s="15">
        <v>4101.5200000000004</v>
      </c>
      <c r="G41" s="15">
        <v>0</v>
      </c>
      <c r="H41" s="15">
        <v>0</v>
      </c>
      <c r="I41" s="15">
        <v>0</v>
      </c>
      <c r="J41" s="15">
        <v>0</v>
      </c>
      <c r="K41" s="15">
        <v>620.70000000000005</v>
      </c>
      <c r="L41" s="15">
        <v>141.38</v>
      </c>
      <c r="M41" s="15">
        <v>0</v>
      </c>
      <c r="N41" s="15">
        <v>0</v>
      </c>
      <c r="O41" s="15">
        <v>0</v>
      </c>
      <c r="P41" s="15">
        <v>0</v>
      </c>
      <c r="Q41" s="16">
        <v>-0.01</v>
      </c>
      <c r="R41" s="15">
        <v>33.049999999999997</v>
      </c>
      <c r="S41" s="15">
        <v>0</v>
      </c>
      <c r="T41" s="15">
        <v>0</v>
      </c>
      <c r="U41" s="15">
        <v>0</v>
      </c>
      <c r="V41" s="15">
        <v>0</v>
      </c>
      <c r="W41" s="15">
        <v>795.12</v>
      </c>
      <c r="X41" s="15">
        <v>3306.4</v>
      </c>
    </row>
    <row r="42" spans="1:24">
      <c r="A42" s="2" t="s">
        <v>93</v>
      </c>
      <c r="B42" s="1" t="s">
        <v>94</v>
      </c>
      <c r="C42" s="15">
        <v>1399.98</v>
      </c>
      <c r="D42" s="15">
        <v>233.33</v>
      </c>
      <c r="E42" s="15">
        <v>5443.9</v>
      </c>
      <c r="F42" s="15">
        <v>7077.21</v>
      </c>
      <c r="G42" s="15">
        <v>0</v>
      </c>
      <c r="H42" s="15">
        <v>0</v>
      </c>
      <c r="I42" s="15">
        <v>0</v>
      </c>
      <c r="J42" s="15">
        <v>0</v>
      </c>
      <c r="K42" s="15">
        <v>1305.8699999999999</v>
      </c>
      <c r="L42" s="15">
        <v>165.27</v>
      </c>
      <c r="M42" s="15">
        <v>0</v>
      </c>
      <c r="N42" s="15">
        <v>0</v>
      </c>
      <c r="O42" s="15">
        <v>0</v>
      </c>
      <c r="P42" s="15">
        <v>0</v>
      </c>
      <c r="Q42" s="16">
        <v>-0.13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1471.01</v>
      </c>
      <c r="X42" s="15">
        <v>5606.2</v>
      </c>
    </row>
    <row r="43" spans="1:24">
      <c r="A43" s="2" t="s">
        <v>95</v>
      </c>
      <c r="B43" s="1" t="s">
        <v>96</v>
      </c>
      <c r="C43" s="15">
        <v>880.02</v>
      </c>
      <c r="D43" s="15">
        <v>146.66999999999999</v>
      </c>
      <c r="E43" s="15">
        <v>1002.02</v>
      </c>
      <c r="F43" s="15">
        <v>2028.71</v>
      </c>
      <c r="G43" s="15">
        <v>15</v>
      </c>
      <c r="H43" s="15">
        <v>802.69</v>
      </c>
      <c r="I43" s="15">
        <v>0</v>
      </c>
      <c r="J43" s="15">
        <v>0</v>
      </c>
      <c r="K43" s="15">
        <v>189.73</v>
      </c>
      <c r="L43" s="15">
        <v>105.09</v>
      </c>
      <c r="M43" s="15">
        <v>0</v>
      </c>
      <c r="N43" s="15">
        <v>0</v>
      </c>
      <c r="O43" s="15">
        <v>0</v>
      </c>
      <c r="P43" s="15">
        <v>0</v>
      </c>
      <c r="Q43" s="16">
        <v>-0.05</v>
      </c>
      <c r="R43" s="15">
        <v>33.049999999999997</v>
      </c>
      <c r="S43" s="15">
        <v>0</v>
      </c>
      <c r="T43" s="15">
        <v>0</v>
      </c>
      <c r="U43" s="15">
        <v>0</v>
      </c>
      <c r="V43" s="15">
        <v>0</v>
      </c>
      <c r="W43" s="15">
        <v>1145.51</v>
      </c>
      <c r="X43" s="15">
        <v>883.2</v>
      </c>
    </row>
    <row r="44" spans="1:24">
      <c r="A44" s="2" t="s">
        <v>97</v>
      </c>
      <c r="B44" s="1" t="s">
        <v>98</v>
      </c>
      <c r="C44" s="15">
        <v>880.02</v>
      </c>
      <c r="D44" s="15">
        <v>146.66999999999999</v>
      </c>
      <c r="E44" s="15">
        <v>1483.58</v>
      </c>
      <c r="F44" s="15">
        <v>2510.27</v>
      </c>
      <c r="G44" s="15">
        <v>0</v>
      </c>
      <c r="H44" s="15">
        <v>0</v>
      </c>
      <c r="I44" s="15">
        <v>0</v>
      </c>
      <c r="J44" s="15">
        <v>0</v>
      </c>
      <c r="K44" s="15">
        <v>280.8</v>
      </c>
      <c r="L44" s="15">
        <v>87.03</v>
      </c>
      <c r="M44" s="15">
        <v>0</v>
      </c>
      <c r="N44" s="15">
        <v>0</v>
      </c>
      <c r="O44" s="15">
        <v>0</v>
      </c>
      <c r="P44" s="15">
        <v>0</v>
      </c>
      <c r="Q44" s="16">
        <v>-0.01</v>
      </c>
      <c r="R44" s="15">
        <v>54.05</v>
      </c>
      <c r="S44" s="15">
        <v>0</v>
      </c>
      <c r="T44" s="15">
        <v>0</v>
      </c>
      <c r="U44" s="15">
        <v>0</v>
      </c>
      <c r="V44" s="15">
        <v>0</v>
      </c>
      <c r="W44" s="15">
        <v>421.87</v>
      </c>
      <c r="X44" s="15">
        <v>2088.4</v>
      </c>
    </row>
    <row r="45" spans="1:24">
      <c r="A45" s="2" t="s">
        <v>99</v>
      </c>
      <c r="B45" s="1" t="s">
        <v>100</v>
      </c>
      <c r="C45" s="15">
        <v>880.02</v>
      </c>
      <c r="D45" s="15">
        <v>146.66999999999999</v>
      </c>
      <c r="E45" s="15">
        <v>2078.9499999999998</v>
      </c>
      <c r="F45" s="15">
        <v>3105.64</v>
      </c>
      <c r="G45" s="15">
        <v>0</v>
      </c>
      <c r="H45" s="15">
        <v>0</v>
      </c>
      <c r="I45" s="15">
        <v>0</v>
      </c>
      <c r="J45" s="15">
        <v>0</v>
      </c>
      <c r="K45" s="15">
        <v>407.98</v>
      </c>
      <c r="L45" s="15">
        <v>97.99</v>
      </c>
      <c r="M45" s="15">
        <v>0</v>
      </c>
      <c r="N45" s="15">
        <v>0</v>
      </c>
      <c r="O45" s="15">
        <v>0</v>
      </c>
      <c r="P45" s="15">
        <v>0</v>
      </c>
      <c r="Q45" s="15">
        <v>0.02</v>
      </c>
      <c r="R45" s="15">
        <v>33.049999999999997</v>
      </c>
      <c r="S45" s="15">
        <v>0</v>
      </c>
      <c r="T45" s="15">
        <v>0</v>
      </c>
      <c r="U45" s="15">
        <v>0</v>
      </c>
      <c r="V45" s="15">
        <v>0</v>
      </c>
      <c r="W45" s="15">
        <v>539.04</v>
      </c>
      <c r="X45" s="15">
        <v>2566.6</v>
      </c>
    </row>
    <row r="46" spans="1:24">
      <c r="A46" s="2" t="s">
        <v>101</v>
      </c>
      <c r="B46" s="1" t="s">
        <v>102</v>
      </c>
      <c r="C46" s="15">
        <v>880.02</v>
      </c>
      <c r="D46" s="15">
        <v>146.66999999999999</v>
      </c>
      <c r="E46" s="15">
        <v>3157.34</v>
      </c>
      <c r="F46" s="15">
        <v>4184.03</v>
      </c>
      <c r="G46" s="15">
        <v>0</v>
      </c>
      <c r="H46" s="15">
        <v>0</v>
      </c>
      <c r="I46" s="15">
        <v>0</v>
      </c>
      <c r="J46" s="15">
        <v>0</v>
      </c>
      <c r="K46" s="15">
        <v>638.32000000000005</v>
      </c>
      <c r="L46" s="15">
        <v>175.03</v>
      </c>
      <c r="M46" s="15">
        <v>0</v>
      </c>
      <c r="N46" s="15">
        <v>0</v>
      </c>
      <c r="O46" s="15">
        <v>0</v>
      </c>
      <c r="P46" s="15">
        <v>0</v>
      </c>
      <c r="Q46" s="15">
        <v>0.08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813.43</v>
      </c>
      <c r="X46" s="15">
        <v>3370.6</v>
      </c>
    </row>
    <row r="47" spans="1:24">
      <c r="A47" s="2" t="s">
        <v>103</v>
      </c>
      <c r="B47" s="1" t="s">
        <v>104</v>
      </c>
      <c r="C47" s="15">
        <v>1300.02</v>
      </c>
      <c r="D47" s="15">
        <v>216.67</v>
      </c>
      <c r="E47" s="15">
        <v>0</v>
      </c>
      <c r="F47" s="15">
        <v>1516.69</v>
      </c>
      <c r="G47" s="15">
        <v>0</v>
      </c>
      <c r="H47" s="15">
        <v>0</v>
      </c>
      <c r="I47" s="15">
        <v>0</v>
      </c>
      <c r="J47" s="15">
        <v>0</v>
      </c>
      <c r="K47" s="15">
        <v>58.08</v>
      </c>
      <c r="L47" s="15">
        <v>43.56</v>
      </c>
      <c r="M47" s="15">
        <v>0</v>
      </c>
      <c r="N47" s="15">
        <v>0</v>
      </c>
      <c r="O47" s="15">
        <v>0</v>
      </c>
      <c r="P47" s="15">
        <v>0</v>
      </c>
      <c r="Q47" s="15">
        <v>0.05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101.69</v>
      </c>
      <c r="X47" s="15">
        <v>1415</v>
      </c>
    </row>
    <row r="48" spans="1:24">
      <c r="A48" s="2" t="s">
        <v>105</v>
      </c>
      <c r="B48" s="1" t="s">
        <v>106</v>
      </c>
      <c r="C48" s="15">
        <v>880.02</v>
      </c>
      <c r="D48" s="15">
        <v>146.66999999999999</v>
      </c>
      <c r="E48" s="15">
        <v>0</v>
      </c>
      <c r="F48" s="15">
        <v>1026.69</v>
      </c>
      <c r="G48" s="15">
        <v>0</v>
      </c>
      <c r="H48" s="15">
        <v>0</v>
      </c>
      <c r="I48" s="15">
        <v>0</v>
      </c>
      <c r="J48" s="16">
        <v>-18.41</v>
      </c>
      <c r="K48" s="15">
        <v>0</v>
      </c>
      <c r="L48" s="15">
        <v>123.26</v>
      </c>
      <c r="M48" s="15">
        <v>0</v>
      </c>
      <c r="N48" s="15">
        <v>0</v>
      </c>
      <c r="O48" s="15">
        <v>0</v>
      </c>
      <c r="P48" s="15">
        <v>0</v>
      </c>
      <c r="Q48" s="16">
        <v>-0.01</v>
      </c>
      <c r="R48" s="15">
        <v>33.049999999999997</v>
      </c>
      <c r="S48" s="15">
        <v>0</v>
      </c>
      <c r="T48" s="15">
        <v>0</v>
      </c>
      <c r="U48" s="15">
        <v>0</v>
      </c>
      <c r="V48" s="15">
        <v>0</v>
      </c>
      <c r="W48" s="15">
        <v>137.88999999999999</v>
      </c>
      <c r="X48" s="15">
        <v>888.8</v>
      </c>
    </row>
    <row r="49" spans="1:24">
      <c r="A49" s="2" t="s">
        <v>107</v>
      </c>
      <c r="B49" s="1" t="s">
        <v>108</v>
      </c>
      <c r="C49" s="15">
        <v>880.02</v>
      </c>
      <c r="D49" s="15">
        <v>146.66999999999999</v>
      </c>
      <c r="E49" s="15">
        <v>4229.7</v>
      </c>
      <c r="F49" s="15">
        <v>5256.39</v>
      </c>
      <c r="G49" s="15">
        <v>0</v>
      </c>
      <c r="H49" s="15">
        <v>0</v>
      </c>
      <c r="I49" s="15">
        <v>0</v>
      </c>
      <c r="J49" s="15">
        <v>0</v>
      </c>
      <c r="K49" s="15">
        <v>877.61</v>
      </c>
      <c r="L49" s="15">
        <v>360.26</v>
      </c>
      <c r="M49" s="15">
        <v>0</v>
      </c>
      <c r="N49" s="15">
        <v>0</v>
      </c>
      <c r="O49" s="15">
        <v>0</v>
      </c>
      <c r="P49" s="15">
        <v>0</v>
      </c>
      <c r="Q49" s="15">
        <v>7.0000000000000007E-2</v>
      </c>
      <c r="R49" s="15">
        <v>33.049999999999997</v>
      </c>
      <c r="S49" s="15">
        <v>0</v>
      </c>
      <c r="T49" s="15">
        <v>0</v>
      </c>
      <c r="U49" s="15">
        <v>0</v>
      </c>
      <c r="V49" s="15">
        <v>0</v>
      </c>
      <c r="W49" s="15">
        <v>1270.99</v>
      </c>
      <c r="X49" s="15">
        <v>3985.4</v>
      </c>
    </row>
    <row r="50" spans="1:24">
      <c r="A50" s="2" t="s">
        <v>109</v>
      </c>
      <c r="B50" s="1" t="s">
        <v>110</v>
      </c>
      <c r="C50" s="15">
        <v>880.02</v>
      </c>
      <c r="D50" s="15">
        <v>146.66999999999999</v>
      </c>
      <c r="E50" s="15">
        <v>0</v>
      </c>
      <c r="F50" s="15">
        <v>1026.69</v>
      </c>
      <c r="G50" s="15">
        <v>15</v>
      </c>
      <c r="H50" s="15">
        <v>0</v>
      </c>
      <c r="I50" s="15">
        <v>600</v>
      </c>
      <c r="J50" s="16">
        <v>-18.41</v>
      </c>
      <c r="K50" s="15">
        <v>0</v>
      </c>
      <c r="L50" s="15">
        <v>195.06</v>
      </c>
      <c r="M50" s="15">
        <v>0</v>
      </c>
      <c r="N50" s="15">
        <v>0</v>
      </c>
      <c r="O50" s="15">
        <v>0</v>
      </c>
      <c r="P50" s="15">
        <v>0</v>
      </c>
      <c r="Q50" s="16">
        <v>-0.01</v>
      </c>
      <c r="R50" s="15">
        <v>33.049999999999997</v>
      </c>
      <c r="S50" s="15">
        <v>0</v>
      </c>
      <c r="T50" s="15">
        <v>0</v>
      </c>
      <c r="U50" s="15">
        <v>0</v>
      </c>
      <c r="V50" s="15">
        <v>0</v>
      </c>
      <c r="W50" s="15">
        <v>824.69</v>
      </c>
      <c r="X50" s="15">
        <v>202</v>
      </c>
    </row>
    <row r="51" spans="1:24">
      <c r="A51" s="2" t="s">
        <v>111</v>
      </c>
      <c r="B51" s="1" t="s">
        <v>112</v>
      </c>
      <c r="C51" s="15">
        <v>880.02</v>
      </c>
      <c r="D51" s="15">
        <v>146.66999999999999</v>
      </c>
      <c r="E51" s="15">
        <v>543.77</v>
      </c>
      <c r="F51" s="15">
        <v>1570.46</v>
      </c>
      <c r="G51" s="15">
        <v>0</v>
      </c>
      <c r="H51" s="15">
        <v>0</v>
      </c>
      <c r="I51" s="15">
        <v>0</v>
      </c>
      <c r="J51" s="15">
        <v>0</v>
      </c>
      <c r="K51" s="15">
        <v>63.93</v>
      </c>
      <c r="L51" s="15">
        <v>177.79</v>
      </c>
      <c r="M51" s="15">
        <v>0</v>
      </c>
      <c r="N51" s="15">
        <v>257.3</v>
      </c>
      <c r="O51" s="15">
        <v>0</v>
      </c>
      <c r="P51" s="15">
        <v>0</v>
      </c>
      <c r="Q51" s="15">
        <v>0</v>
      </c>
      <c r="R51" s="15">
        <v>26.44</v>
      </c>
      <c r="S51" s="15">
        <v>0</v>
      </c>
      <c r="T51" s="15">
        <v>0</v>
      </c>
      <c r="U51" s="15">
        <v>0</v>
      </c>
      <c r="V51" s="15">
        <v>0</v>
      </c>
      <c r="W51" s="15">
        <v>525.46</v>
      </c>
      <c r="X51" s="15">
        <v>1045</v>
      </c>
    </row>
    <row r="52" spans="1:24">
      <c r="A52" s="2" t="s">
        <v>113</v>
      </c>
      <c r="B52" s="1" t="s">
        <v>114</v>
      </c>
      <c r="C52" s="15">
        <v>880.02</v>
      </c>
      <c r="D52" s="15">
        <v>146.66999999999999</v>
      </c>
      <c r="E52" s="15">
        <v>0</v>
      </c>
      <c r="F52" s="15">
        <v>1026.69</v>
      </c>
      <c r="G52" s="15">
        <v>0</v>
      </c>
      <c r="H52" s="15">
        <v>0</v>
      </c>
      <c r="I52" s="15">
        <v>0</v>
      </c>
      <c r="J52" s="16">
        <v>-18.41</v>
      </c>
      <c r="K52" s="15">
        <v>0</v>
      </c>
      <c r="L52" s="15">
        <v>154.04</v>
      </c>
      <c r="M52" s="15">
        <v>0</v>
      </c>
      <c r="N52" s="15">
        <v>0</v>
      </c>
      <c r="O52" s="15">
        <v>0</v>
      </c>
      <c r="P52" s="15">
        <v>0</v>
      </c>
      <c r="Q52" s="15">
        <v>0.01</v>
      </c>
      <c r="R52" s="15">
        <v>33.049999999999997</v>
      </c>
      <c r="S52" s="15">
        <v>0</v>
      </c>
      <c r="T52" s="15">
        <v>0</v>
      </c>
      <c r="U52" s="15">
        <v>0</v>
      </c>
      <c r="V52" s="15">
        <v>0</v>
      </c>
      <c r="W52" s="15">
        <v>168.69</v>
      </c>
      <c r="X52" s="15">
        <v>858</v>
      </c>
    </row>
    <row r="53" spans="1:24">
      <c r="A53" s="2" t="s">
        <v>115</v>
      </c>
      <c r="B53" s="1" t="s">
        <v>116</v>
      </c>
      <c r="C53" s="15">
        <v>880.02</v>
      </c>
      <c r="D53" s="15">
        <v>146.66999999999999</v>
      </c>
      <c r="E53" s="15">
        <v>1002.21</v>
      </c>
      <c r="F53" s="15">
        <v>2028.9</v>
      </c>
      <c r="G53" s="15">
        <v>0</v>
      </c>
      <c r="H53" s="15">
        <v>0</v>
      </c>
      <c r="I53" s="15">
        <v>0</v>
      </c>
      <c r="J53" s="15">
        <v>0</v>
      </c>
      <c r="K53" s="15">
        <v>189.76</v>
      </c>
      <c r="L53" s="15">
        <v>86.23</v>
      </c>
      <c r="M53" s="15">
        <v>0</v>
      </c>
      <c r="N53" s="15">
        <v>0</v>
      </c>
      <c r="O53" s="15">
        <v>0</v>
      </c>
      <c r="P53" s="15">
        <v>0</v>
      </c>
      <c r="Q53" s="16">
        <v>-0.09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275.89999999999998</v>
      </c>
      <c r="X53" s="15">
        <v>1753</v>
      </c>
    </row>
    <row r="54" spans="1:24">
      <c r="A54" s="2" t="s">
        <v>117</v>
      </c>
      <c r="B54" s="1" t="s">
        <v>118</v>
      </c>
      <c r="C54" s="15">
        <v>880.02</v>
      </c>
      <c r="D54" s="15">
        <v>146.66999999999999</v>
      </c>
      <c r="E54" s="15">
        <v>0</v>
      </c>
      <c r="F54" s="15">
        <v>1026.69</v>
      </c>
      <c r="G54" s="15">
        <v>0</v>
      </c>
      <c r="H54" s="15">
        <v>0</v>
      </c>
      <c r="I54" s="15">
        <v>0</v>
      </c>
      <c r="J54" s="16">
        <v>-18.41</v>
      </c>
      <c r="K54" s="15">
        <v>0</v>
      </c>
      <c r="L54" s="15">
        <v>50.18</v>
      </c>
      <c r="M54" s="15">
        <v>0</v>
      </c>
      <c r="N54" s="15">
        <v>0</v>
      </c>
      <c r="O54" s="15">
        <v>0</v>
      </c>
      <c r="P54" s="15">
        <v>0</v>
      </c>
      <c r="Q54" s="16">
        <v>-0.08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31.69</v>
      </c>
      <c r="X54" s="15">
        <v>995</v>
      </c>
    </row>
    <row r="55" spans="1:24">
      <c r="A55" s="2" t="s">
        <v>119</v>
      </c>
      <c r="B55" s="1" t="s">
        <v>120</v>
      </c>
      <c r="C55" s="15">
        <v>1300.02</v>
      </c>
      <c r="D55" s="15">
        <v>216.67</v>
      </c>
      <c r="E55" s="15">
        <v>0</v>
      </c>
      <c r="F55" s="15">
        <v>1516.69</v>
      </c>
      <c r="G55" s="15">
        <v>0</v>
      </c>
      <c r="H55" s="15">
        <v>0</v>
      </c>
      <c r="I55" s="15">
        <v>0</v>
      </c>
      <c r="J55" s="15">
        <v>0</v>
      </c>
      <c r="K55" s="15">
        <v>58.08</v>
      </c>
      <c r="L55" s="15">
        <v>40.33</v>
      </c>
      <c r="M55" s="15">
        <v>0</v>
      </c>
      <c r="N55" s="15">
        <v>0</v>
      </c>
      <c r="O55" s="15">
        <v>0</v>
      </c>
      <c r="P55" s="15">
        <v>0</v>
      </c>
      <c r="Q55" s="15">
        <v>0.08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98.49</v>
      </c>
      <c r="X55" s="15">
        <v>1418.2</v>
      </c>
    </row>
    <row r="56" spans="1:24">
      <c r="A56" s="2" t="s">
        <v>121</v>
      </c>
      <c r="B56" s="1" t="s">
        <v>122</v>
      </c>
      <c r="C56" s="15">
        <v>880.02</v>
      </c>
      <c r="D56" s="15">
        <v>146.66999999999999</v>
      </c>
      <c r="E56" s="15">
        <v>0</v>
      </c>
      <c r="F56" s="15">
        <v>1026.69</v>
      </c>
      <c r="G56" s="15">
        <v>0</v>
      </c>
      <c r="H56" s="15">
        <v>0</v>
      </c>
      <c r="I56" s="15">
        <v>0</v>
      </c>
      <c r="J56" s="16">
        <v>-18.41</v>
      </c>
      <c r="K56" s="15">
        <v>0</v>
      </c>
      <c r="L56" s="15">
        <v>75.88</v>
      </c>
      <c r="M56" s="15">
        <v>0</v>
      </c>
      <c r="N56" s="15">
        <v>0</v>
      </c>
      <c r="O56" s="15">
        <v>0</v>
      </c>
      <c r="P56" s="15">
        <v>0</v>
      </c>
      <c r="Q56" s="15">
        <v>0.17</v>
      </c>
      <c r="R56" s="15">
        <v>33.049999999999997</v>
      </c>
      <c r="S56" s="15">
        <v>0</v>
      </c>
      <c r="T56" s="15">
        <v>0</v>
      </c>
      <c r="U56" s="15">
        <v>0</v>
      </c>
      <c r="V56" s="15">
        <v>0</v>
      </c>
      <c r="W56" s="15">
        <v>90.69</v>
      </c>
      <c r="X56" s="15">
        <v>936</v>
      </c>
    </row>
    <row r="57" spans="1:24">
      <c r="A57" s="2" t="s">
        <v>123</v>
      </c>
      <c r="B57" s="1" t="s">
        <v>124</v>
      </c>
      <c r="C57" s="15">
        <v>833.05</v>
      </c>
      <c r="D57" s="15">
        <v>138.84</v>
      </c>
      <c r="E57" s="15">
        <v>1856.71</v>
      </c>
      <c r="F57" s="15">
        <v>2828.6</v>
      </c>
      <c r="G57" s="15">
        <v>0</v>
      </c>
      <c r="H57" s="15">
        <v>0</v>
      </c>
      <c r="I57" s="15">
        <v>0</v>
      </c>
      <c r="J57" s="15">
        <v>0</v>
      </c>
      <c r="K57" s="15">
        <v>348.8</v>
      </c>
      <c r="L57" s="15">
        <v>78.400000000000006</v>
      </c>
      <c r="M57" s="15">
        <v>0</v>
      </c>
      <c r="N57" s="15">
        <v>0</v>
      </c>
      <c r="O57" s="15">
        <v>0</v>
      </c>
      <c r="P57" s="15">
        <v>0</v>
      </c>
      <c r="Q57" s="15">
        <v>0.2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427.4</v>
      </c>
      <c r="X57" s="15">
        <v>2401.1999999999998</v>
      </c>
    </row>
    <row r="58" spans="1:24">
      <c r="A58" s="2" t="s">
        <v>125</v>
      </c>
      <c r="B58" s="1" t="s">
        <v>126</v>
      </c>
      <c r="C58" s="15">
        <v>879.42</v>
      </c>
      <c r="D58" s="15">
        <v>146.57</v>
      </c>
      <c r="E58" s="15">
        <v>0</v>
      </c>
      <c r="F58" s="15">
        <v>1025.99</v>
      </c>
      <c r="G58" s="15">
        <v>0</v>
      </c>
      <c r="H58" s="15">
        <v>0</v>
      </c>
      <c r="I58" s="15">
        <v>0</v>
      </c>
      <c r="J58" s="16">
        <v>-18.489999999999998</v>
      </c>
      <c r="K58" s="15">
        <v>0</v>
      </c>
      <c r="L58" s="15">
        <v>154.31</v>
      </c>
      <c r="M58" s="15">
        <v>0</v>
      </c>
      <c r="N58" s="15">
        <v>0</v>
      </c>
      <c r="O58" s="15">
        <v>0</v>
      </c>
      <c r="P58" s="15">
        <v>0</v>
      </c>
      <c r="Q58" s="15">
        <v>0.17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135.99</v>
      </c>
      <c r="X58" s="15">
        <v>890</v>
      </c>
    </row>
    <row r="59" spans="1:24">
      <c r="A59" s="2" t="s">
        <v>127</v>
      </c>
      <c r="B59" s="1" t="s">
        <v>128</v>
      </c>
      <c r="C59" s="15">
        <v>880.02</v>
      </c>
      <c r="D59" s="15">
        <v>146.66999999999999</v>
      </c>
      <c r="E59" s="15">
        <v>0</v>
      </c>
      <c r="F59" s="15">
        <v>1026.69</v>
      </c>
      <c r="G59" s="15">
        <v>0</v>
      </c>
      <c r="H59" s="15">
        <v>0</v>
      </c>
      <c r="I59" s="15">
        <v>0</v>
      </c>
      <c r="J59" s="16">
        <v>-18.41</v>
      </c>
      <c r="K59" s="15">
        <v>0</v>
      </c>
      <c r="L59" s="15">
        <v>133.34</v>
      </c>
      <c r="M59" s="15">
        <v>0</v>
      </c>
      <c r="N59" s="15">
        <v>0</v>
      </c>
      <c r="O59" s="15">
        <v>0</v>
      </c>
      <c r="P59" s="15">
        <v>0</v>
      </c>
      <c r="Q59" s="16">
        <v>-0.04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114.89</v>
      </c>
      <c r="X59" s="15">
        <v>911.8</v>
      </c>
    </row>
    <row r="60" spans="1:24">
      <c r="A60" s="2" t="s">
        <v>129</v>
      </c>
      <c r="B60" s="1" t="s">
        <v>130</v>
      </c>
      <c r="C60" s="15">
        <v>880.02</v>
      </c>
      <c r="D60" s="15">
        <v>146.66999999999999</v>
      </c>
      <c r="E60" s="15">
        <v>7308.05</v>
      </c>
      <c r="F60" s="15">
        <v>8334.74</v>
      </c>
      <c r="G60" s="15">
        <v>0</v>
      </c>
      <c r="H60" s="15">
        <v>0</v>
      </c>
      <c r="I60" s="15">
        <v>0</v>
      </c>
      <c r="J60" s="15">
        <v>0</v>
      </c>
      <c r="K60" s="15">
        <v>1653.26</v>
      </c>
      <c r="L60" s="15">
        <v>92.89</v>
      </c>
      <c r="M60" s="15">
        <v>0</v>
      </c>
      <c r="N60" s="15">
        <v>0</v>
      </c>
      <c r="O60" s="15">
        <v>0</v>
      </c>
      <c r="P60" s="15">
        <v>0</v>
      </c>
      <c r="Q60" s="15">
        <v>0.14000000000000001</v>
      </c>
      <c r="R60" s="15">
        <v>33.049999999999997</v>
      </c>
      <c r="S60" s="15">
        <v>0</v>
      </c>
      <c r="T60" s="15">
        <v>0</v>
      </c>
      <c r="U60" s="15">
        <v>0</v>
      </c>
      <c r="V60" s="15">
        <v>0</v>
      </c>
      <c r="W60" s="15">
        <v>1779.34</v>
      </c>
      <c r="X60" s="15">
        <v>6555.4</v>
      </c>
    </row>
    <row r="61" spans="1:24">
      <c r="A61" s="2" t="s">
        <v>131</v>
      </c>
      <c r="B61" s="1" t="s">
        <v>132</v>
      </c>
      <c r="C61" s="15">
        <v>440.01</v>
      </c>
      <c r="D61" s="15">
        <v>73.33</v>
      </c>
      <c r="E61" s="15">
        <v>0</v>
      </c>
      <c r="F61" s="15">
        <v>513.34</v>
      </c>
      <c r="G61" s="15">
        <v>15</v>
      </c>
      <c r="H61" s="15">
        <v>260.38</v>
      </c>
      <c r="I61" s="15">
        <v>0</v>
      </c>
      <c r="J61" s="16">
        <v>-65.94</v>
      </c>
      <c r="K61" s="15">
        <v>0</v>
      </c>
      <c r="L61" s="15">
        <v>14.56</v>
      </c>
      <c r="M61" s="15">
        <v>0</v>
      </c>
      <c r="N61" s="15">
        <v>0</v>
      </c>
      <c r="O61" s="15">
        <v>0</v>
      </c>
      <c r="P61" s="15">
        <v>0</v>
      </c>
      <c r="Q61" s="16">
        <v>-0.11</v>
      </c>
      <c r="R61" s="15">
        <v>54.05</v>
      </c>
      <c r="S61" s="15">
        <v>0</v>
      </c>
      <c r="T61" s="15">
        <v>0</v>
      </c>
      <c r="U61" s="15">
        <v>0</v>
      </c>
      <c r="V61" s="15">
        <v>0</v>
      </c>
      <c r="W61" s="15">
        <v>277.94</v>
      </c>
      <c r="X61" s="15">
        <v>235.4</v>
      </c>
    </row>
    <row r="62" spans="1:24">
      <c r="A62" s="2" t="s">
        <v>133</v>
      </c>
      <c r="B62" s="1" t="s">
        <v>134</v>
      </c>
      <c r="C62" s="15">
        <v>1299.78</v>
      </c>
      <c r="D62" s="15">
        <v>216.63</v>
      </c>
      <c r="E62" s="15">
        <v>0</v>
      </c>
      <c r="F62" s="15">
        <v>1516.41</v>
      </c>
      <c r="G62" s="15">
        <v>0</v>
      </c>
      <c r="H62" s="15">
        <v>0</v>
      </c>
      <c r="I62" s="15">
        <v>0</v>
      </c>
      <c r="J62" s="15">
        <v>0</v>
      </c>
      <c r="K62" s="15">
        <v>58.05</v>
      </c>
      <c r="L62" s="15">
        <v>44.4</v>
      </c>
      <c r="M62" s="15">
        <v>0</v>
      </c>
      <c r="N62" s="15">
        <v>0</v>
      </c>
      <c r="O62" s="15">
        <v>0</v>
      </c>
      <c r="P62" s="15">
        <v>0</v>
      </c>
      <c r="Q62" s="16">
        <v>-0.04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102.41</v>
      </c>
      <c r="X62" s="15">
        <v>1414</v>
      </c>
    </row>
    <row r="63" spans="1:24">
      <c r="A63" s="2" t="s">
        <v>135</v>
      </c>
      <c r="B63" s="1" t="s">
        <v>136</v>
      </c>
      <c r="C63" s="15">
        <v>833.05</v>
      </c>
      <c r="D63" s="15">
        <v>138.84</v>
      </c>
      <c r="E63" s="15">
        <v>715.47</v>
      </c>
      <c r="F63" s="15">
        <v>1687.36</v>
      </c>
      <c r="G63" s="15">
        <v>0</v>
      </c>
      <c r="H63" s="15">
        <v>0</v>
      </c>
      <c r="I63" s="15">
        <v>0</v>
      </c>
      <c r="J63" s="15">
        <v>0</v>
      </c>
      <c r="K63" s="15">
        <v>84.93</v>
      </c>
      <c r="L63" s="15">
        <v>53.06</v>
      </c>
      <c r="M63" s="15">
        <v>0</v>
      </c>
      <c r="N63" s="15">
        <v>0</v>
      </c>
      <c r="O63" s="15">
        <v>0</v>
      </c>
      <c r="P63" s="15">
        <v>0</v>
      </c>
      <c r="Q63" s="16">
        <v>-0.03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137.96</v>
      </c>
      <c r="X63" s="15">
        <v>1549.4</v>
      </c>
    </row>
    <row r="64" spans="1:24">
      <c r="A64" s="2" t="s">
        <v>137</v>
      </c>
      <c r="B64" s="1" t="s">
        <v>138</v>
      </c>
      <c r="C64" s="15">
        <v>999.66</v>
      </c>
      <c r="D64" s="15">
        <v>166.61</v>
      </c>
      <c r="E64" s="15">
        <v>622.61</v>
      </c>
      <c r="F64" s="15">
        <v>1788.88</v>
      </c>
      <c r="G64" s="15">
        <v>0</v>
      </c>
      <c r="H64" s="15">
        <v>0</v>
      </c>
      <c r="I64" s="15">
        <v>0</v>
      </c>
      <c r="J64" s="15">
        <v>0</v>
      </c>
      <c r="K64" s="15">
        <v>150.43</v>
      </c>
      <c r="L64" s="15">
        <v>74.680000000000007</v>
      </c>
      <c r="M64" s="15">
        <v>0</v>
      </c>
      <c r="N64" s="15">
        <v>0</v>
      </c>
      <c r="O64" s="15">
        <v>0</v>
      </c>
      <c r="P64" s="15">
        <v>0</v>
      </c>
      <c r="Q64" s="16">
        <v>-0.03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225.08</v>
      </c>
      <c r="X64" s="15">
        <v>1563.8</v>
      </c>
    </row>
    <row r="65" spans="1:24">
      <c r="A65" s="2" t="s">
        <v>139</v>
      </c>
      <c r="B65" s="1" t="s">
        <v>140</v>
      </c>
      <c r="C65" s="15">
        <v>880.02</v>
      </c>
      <c r="D65" s="15">
        <v>146.66999999999999</v>
      </c>
      <c r="E65" s="15">
        <v>0</v>
      </c>
      <c r="F65" s="15">
        <v>1026.69</v>
      </c>
      <c r="G65" s="15">
        <v>0</v>
      </c>
      <c r="H65" s="15">
        <v>0</v>
      </c>
      <c r="I65" s="15">
        <v>0</v>
      </c>
      <c r="J65" s="16">
        <v>-18.41</v>
      </c>
      <c r="K65" s="15">
        <v>0</v>
      </c>
      <c r="L65" s="15">
        <v>114.67</v>
      </c>
      <c r="M65" s="15">
        <v>0</v>
      </c>
      <c r="N65" s="15">
        <v>0</v>
      </c>
      <c r="O65" s="15">
        <v>0</v>
      </c>
      <c r="P65" s="15">
        <v>0</v>
      </c>
      <c r="Q65" s="16">
        <v>-0.02</v>
      </c>
      <c r="R65" s="15">
        <v>40.049999999999997</v>
      </c>
      <c r="S65" s="15">
        <v>0</v>
      </c>
      <c r="T65" s="15">
        <v>0</v>
      </c>
      <c r="U65" s="15">
        <v>0</v>
      </c>
      <c r="V65" s="15">
        <v>0</v>
      </c>
      <c r="W65" s="15">
        <v>136.29</v>
      </c>
      <c r="X65" s="15">
        <v>890.4</v>
      </c>
    </row>
    <row r="66" spans="1:24">
      <c r="A66" s="2" t="s">
        <v>141</v>
      </c>
      <c r="B66" s="1" t="s">
        <v>142</v>
      </c>
      <c r="C66" s="15">
        <v>1285.74</v>
      </c>
      <c r="D66" s="15">
        <v>214.29</v>
      </c>
      <c r="E66" s="15">
        <v>0</v>
      </c>
      <c r="F66" s="15">
        <v>1500.03</v>
      </c>
      <c r="G66" s="15">
        <v>0</v>
      </c>
      <c r="H66" s="15">
        <v>0</v>
      </c>
      <c r="I66" s="15">
        <v>0</v>
      </c>
      <c r="J66" s="15">
        <v>0</v>
      </c>
      <c r="K66" s="15">
        <v>56.27</v>
      </c>
      <c r="L66" s="15">
        <v>61.91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54.05</v>
      </c>
      <c r="S66" s="15">
        <v>0</v>
      </c>
      <c r="T66" s="15">
        <v>0</v>
      </c>
      <c r="U66" s="15">
        <v>0</v>
      </c>
      <c r="V66" s="15">
        <v>0</v>
      </c>
      <c r="W66" s="15">
        <v>172.23</v>
      </c>
      <c r="X66" s="15">
        <v>1327.8</v>
      </c>
    </row>
    <row r="67" spans="1:24">
      <c r="A67" s="2" t="s">
        <v>143</v>
      </c>
      <c r="B67" s="1" t="s">
        <v>144</v>
      </c>
      <c r="C67" s="15">
        <v>1300.02</v>
      </c>
      <c r="D67" s="15">
        <v>216.67</v>
      </c>
      <c r="E67" s="15">
        <v>0</v>
      </c>
      <c r="F67" s="15">
        <v>1516.69</v>
      </c>
      <c r="G67" s="15">
        <v>15</v>
      </c>
      <c r="H67" s="15">
        <v>355.52</v>
      </c>
      <c r="I67" s="15">
        <v>0</v>
      </c>
      <c r="J67" s="15">
        <v>0</v>
      </c>
      <c r="K67" s="15">
        <v>58.08</v>
      </c>
      <c r="L67" s="15">
        <v>42.11</v>
      </c>
      <c r="M67" s="15">
        <v>0</v>
      </c>
      <c r="N67" s="15">
        <v>0</v>
      </c>
      <c r="O67" s="15">
        <v>0</v>
      </c>
      <c r="P67" s="15">
        <v>0</v>
      </c>
      <c r="Q67" s="16">
        <v>-0.02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470.69</v>
      </c>
      <c r="X67" s="15">
        <v>1046</v>
      </c>
    </row>
    <row r="68" spans="1:24">
      <c r="A68" s="2" t="s">
        <v>145</v>
      </c>
      <c r="B68" s="1" t="s">
        <v>146</v>
      </c>
      <c r="C68" s="15">
        <v>880.02</v>
      </c>
      <c r="D68" s="15">
        <v>146.66999999999999</v>
      </c>
      <c r="E68" s="15">
        <v>0</v>
      </c>
      <c r="F68" s="15">
        <v>1026.69</v>
      </c>
      <c r="G68" s="15">
        <v>0</v>
      </c>
      <c r="H68" s="15">
        <v>0</v>
      </c>
      <c r="I68" s="15">
        <v>0</v>
      </c>
      <c r="J68" s="16">
        <v>-18.41</v>
      </c>
      <c r="K68" s="15">
        <v>0</v>
      </c>
      <c r="L68" s="15">
        <v>170.23</v>
      </c>
      <c r="M68" s="15">
        <v>0</v>
      </c>
      <c r="N68" s="15">
        <v>0</v>
      </c>
      <c r="O68" s="15">
        <v>0</v>
      </c>
      <c r="P68" s="15">
        <v>0</v>
      </c>
      <c r="Q68" s="15">
        <v>0.02</v>
      </c>
      <c r="R68" s="15">
        <v>33.049999999999997</v>
      </c>
      <c r="S68" s="15">
        <v>0</v>
      </c>
      <c r="T68" s="15">
        <v>0</v>
      </c>
      <c r="U68" s="15">
        <v>0</v>
      </c>
      <c r="V68" s="15">
        <v>0</v>
      </c>
      <c r="W68" s="15">
        <v>184.89</v>
      </c>
      <c r="X68" s="15">
        <v>841.8</v>
      </c>
    </row>
    <row r="69" spans="1:24">
      <c r="A69" s="2" t="s">
        <v>147</v>
      </c>
      <c r="B69" s="1" t="s">
        <v>148</v>
      </c>
      <c r="C69" s="15">
        <v>880.02</v>
      </c>
      <c r="D69" s="15">
        <v>146.66999999999999</v>
      </c>
      <c r="E69" s="15">
        <v>1893.31</v>
      </c>
      <c r="F69" s="15">
        <v>2920</v>
      </c>
      <c r="G69" s="15">
        <v>15</v>
      </c>
      <c r="H69" s="15">
        <v>505.56</v>
      </c>
      <c r="I69" s="15">
        <v>0</v>
      </c>
      <c r="J69" s="15">
        <v>0</v>
      </c>
      <c r="K69" s="15">
        <v>368.32</v>
      </c>
      <c r="L69" s="15">
        <v>164.06</v>
      </c>
      <c r="M69" s="15">
        <v>0</v>
      </c>
      <c r="N69" s="15">
        <v>0</v>
      </c>
      <c r="O69" s="15">
        <v>0</v>
      </c>
      <c r="P69" s="15">
        <v>851.38</v>
      </c>
      <c r="Q69" s="15">
        <v>0.03</v>
      </c>
      <c r="R69" s="15">
        <v>33.049999999999997</v>
      </c>
      <c r="S69" s="15">
        <v>0</v>
      </c>
      <c r="T69" s="15">
        <v>0</v>
      </c>
      <c r="U69" s="15">
        <v>0</v>
      </c>
      <c r="V69" s="15">
        <v>0</v>
      </c>
      <c r="W69" s="15">
        <v>1937.4</v>
      </c>
      <c r="X69" s="15">
        <v>982.6</v>
      </c>
    </row>
    <row r="70" spans="1:24">
      <c r="A70" s="2" t="s">
        <v>149</v>
      </c>
      <c r="B70" s="1" t="s">
        <v>150</v>
      </c>
      <c r="C70" s="15">
        <v>4000.02</v>
      </c>
      <c r="D70" s="15">
        <v>666.67</v>
      </c>
      <c r="E70" s="15">
        <v>2473.6799999999998</v>
      </c>
      <c r="F70" s="15">
        <v>7140.37</v>
      </c>
      <c r="G70" s="15">
        <v>0</v>
      </c>
      <c r="H70" s="15">
        <v>0</v>
      </c>
      <c r="I70" s="15">
        <v>0</v>
      </c>
      <c r="J70" s="15">
        <v>0</v>
      </c>
      <c r="K70" s="15">
        <v>1320.72</v>
      </c>
      <c r="L70" s="15">
        <v>289.88</v>
      </c>
      <c r="M70" s="15">
        <v>0</v>
      </c>
      <c r="N70" s="15">
        <v>0</v>
      </c>
      <c r="O70" s="15">
        <v>0</v>
      </c>
      <c r="P70" s="15">
        <v>0</v>
      </c>
      <c r="Q70" s="16">
        <v>-0.03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1610.57</v>
      </c>
      <c r="X70" s="15">
        <v>5529.8</v>
      </c>
    </row>
    <row r="71" spans="1:24">
      <c r="A71" s="2" t="s">
        <v>151</v>
      </c>
      <c r="B71" s="1" t="s">
        <v>152</v>
      </c>
      <c r="C71" s="15">
        <v>880.02</v>
      </c>
      <c r="D71" s="15">
        <v>146.66999999999999</v>
      </c>
      <c r="E71" s="15">
        <v>0</v>
      </c>
      <c r="F71" s="15">
        <v>1026.69</v>
      </c>
      <c r="G71" s="15">
        <v>15</v>
      </c>
      <c r="H71" s="15">
        <v>0</v>
      </c>
      <c r="I71" s="15">
        <v>208.65</v>
      </c>
      <c r="J71" s="16">
        <v>-18.41</v>
      </c>
      <c r="K71" s="15">
        <v>0</v>
      </c>
      <c r="L71" s="15">
        <v>187.34</v>
      </c>
      <c r="M71" s="15">
        <v>0</v>
      </c>
      <c r="N71" s="15">
        <v>0</v>
      </c>
      <c r="O71" s="15">
        <v>0</v>
      </c>
      <c r="P71" s="15">
        <v>0</v>
      </c>
      <c r="Q71" s="15">
        <v>0.06</v>
      </c>
      <c r="R71" s="15">
        <v>33.049999999999997</v>
      </c>
      <c r="S71" s="15">
        <v>0</v>
      </c>
      <c r="T71" s="15">
        <v>0</v>
      </c>
      <c r="U71" s="15">
        <v>0</v>
      </c>
      <c r="V71" s="15">
        <v>0</v>
      </c>
      <c r="W71" s="15">
        <v>425.69</v>
      </c>
      <c r="X71" s="15">
        <v>601</v>
      </c>
    </row>
    <row r="72" spans="1:24">
      <c r="A72" s="2" t="s">
        <v>153</v>
      </c>
      <c r="B72" s="1" t="s">
        <v>154</v>
      </c>
      <c r="C72" s="15">
        <v>1099.98</v>
      </c>
      <c r="D72" s="15">
        <v>183.33</v>
      </c>
      <c r="E72" s="15">
        <v>0</v>
      </c>
      <c r="F72" s="15">
        <v>1283.31</v>
      </c>
      <c r="G72" s="15">
        <v>0</v>
      </c>
      <c r="H72" s="15">
        <v>0</v>
      </c>
      <c r="I72" s="15">
        <v>0</v>
      </c>
      <c r="J72" s="15">
        <v>0</v>
      </c>
      <c r="K72" s="15">
        <v>23.23</v>
      </c>
      <c r="L72" s="15">
        <v>31.85</v>
      </c>
      <c r="M72" s="15">
        <v>0</v>
      </c>
      <c r="N72" s="15">
        <v>0</v>
      </c>
      <c r="O72" s="15">
        <v>0</v>
      </c>
      <c r="P72" s="15">
        <v>0</v>
      </c>
      <c r="Q72" s="15">
        <v>0.03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55.11</v>
      </c>
      <c r="X72" s="15">
        <v>1228.2</v>
      </c>
    </row>
    <row r="73" spans="1:24">
      <c r="A73" s="2" t="s">
        <v>155</v>
      </c>
      <c r="B73" s="1" t="s">
        <v>156</v>
      </c>
      <c r="C73" s="15">
        <v>799.98</v>
      </c>
      <c r="D73" s="15">
        <v>133.33000000000001</v>
      </c>
      <c r="E73" s="15">
        <v>2880</v>
      </c>
      <c r="F73" s="15">
        <v>3813.31</v>
      </c>
      <c r="G73" s="15">
        <v>0</v>
      </c>
      <c r="H73" s="15">
        <v>0</v>
      </c>
      <c r="I73" s="15">
        <v>0</v>
      </c>
      <c r="J73" s="15">
        <v>0</v>
      </c>
      <c r="K73" s="15">
        <v>559.13</v>
      </c>
      <c r="L73" s="15">
        <v>56.68</v>
      </c>
      <c r="M73" s="15">
        <v>0</v>
      </c>
      <c r="N73" s="15">
        <v>0</v>
      </c>
      <c r="O73" s="15">
        <v>0</v>
      </c>
      <c r="P73" s="15">
        <v>0</v>
      </c>
      <c r="Q73" s="16">
        <v>-0.1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615.71</v>
      </c>
      <c r="X73" s="15">
        <v>3197.6</v>
      </c>
    </row>
    <row r="74" spans="1:24">
      <c r="A74" s="2" t="s">
        <v>157</v>
      </c>
      <c r="B74" s="1" t="s">
        <v>158</v>
      </c>
      <c r="C74" s="15">
        <v>999.66</v>
      </c>
      <c r="D74" s="15">
        <v>166.61</v>
      </c>
      <c r="E74" s="15">
        <v>1121.08</v>
      </c>
      <c r="F74" s="15">
        <v>2287.35</v>
      </c>
      <c r="G74" s="15">
        <v>0</v>
      </c>
      <c r="H74" s="15">
        <v>0</v>
      </c>
      <c r="I74" s="15">
        <v>0</v>
      </c>
      <c r="J74" s="15">
        <v>0</v>
      </c>
      <c r="K74" s="15">
        <v>236.08</v>
      </c>
      <c r="L74" s="15">
        <v>73.88</v>
      </c>
      <c r="M74" s="15">
        <v>0</v>
      </c>
      <c r="N74" s="15">
        <v>0</v>
      </c>
      <c r="O74" s="15">
        <v>0</v>
      </c>
      <c r="P74" s="15">
        <v>0</v>
      </c>
      <c r="Q74" s="16">
        <v>-0.01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309.95</v>
      </c>
      <c r="X74" s="15">
        <v>1977.4</v>
      </c>
    </row>
    <row r="75" spans="1:24">
      <c r="A75" s="2" t="s">
        <v>159</v>
      </c>
      <c r="B75" s="1" t="s">
        <v>160</v>
      </c>
      <c r="C75" s="15">
        <v>880.02</v>
      </c>
      <c r="D75" s="15">
        <v>146.66999999999999</v>
      </c>
      <c r="E75" s="15">
        <v>0</v>
      </c>
      <c r="F75" s="15">
        <v>1026.69</v>
      </c>
      <c r="G75" s="15">
        <v>0</v>
      </c>
      <c r="H75" s="15">
        <v>0</v>
      </c>
      <c r="I75" s="15">
        <v>0</v>
      </c>
      <c r="J75" s="16">
        <v>-18.41</v>
      </c>
      <c r="K75" s="15">
        <v>0</v>
      </c>
      <c r="L75" s="15">
        <v>114.04</v>
      </c>
      <c r="M75" s="15">
        <v>0</v>
      </c>
      <c r="N75" s="15">
        <v>0</v>
      </c>
      <c r="O75" s="15">
        <v>0</v>
      </c>
      <c r="P75" s="15">
        <v>0</v>
      </c>
      <c r="Q75" s="16">
        <v>-0.14000000000000001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95.49</v>
      </c>
      <c r="X75" s="15">
        <v>931.2</v>
      </c>
    </row>
    <row r="76" spans="1:24" s="8" customFormat="1">
      <c r="A76" s="18" t="s">
        <v>161</v>
      </c>
      <c r="C76" s="8" t="s">
        <v>162</v>
      </c>
      <c r="D76" s="8" t="s">
        <v>162</v>
      </c>
      <c r="E76" s="8" t="s">
        <v>162</v>
      </c>
      <c r="F76" s="8" t="s">
        <v>162</v>
      </c>
      <c r="G76" s="8" t="s">
        <v>162</v>
      </c>
      <c r="H76" s="8" t="s">
        <v>162</v>
      </c>
      <c r="I76" s="8" t="s">
        <v>162</v>
      </c>
      <c r="J76" s="8" t="s">
        <v>162</v>
      </c>
      <c r="K76" s="8" t="s">
        <v>162</v>
      </c>
      <c r="L76" s="8" t="s">
        <v>162</v>
      </c>
      <c r="M76" s="8" t="s">
        <v>162</v>
      </c>
      <c r="N76" s="8" t="s">
        <v>162</v>
      </c>
      <c r="O76" s="8" t="s">
        <v>162</v>
      </c>
      <c r="P76" s="8" t="s">
        <v>162</v>
      </c>
      <c r="Q76" s="8" t="s">
        <v>162</v>
      </c>
      <c r="R76" s="8" t="s">
        <v>162</v>
      </c>
      <c r="S76" s="8" t="s">
        <v>162</v>
      </c>
      <c r="T76" s="8" t="s">
        <v>162</v>
      </c>
      <c r="U76" s="8" t="s">
        <v>162</v>
      </c>
      <c r="V76" s="8" t="s">
        <v>162</v>
      </c>
      <c r="W76" s="8" t="s">
        <v>162</v>
      </c>
      <c r="X76" s="8" t="s">
        <v>162</v>
      </c>
    </row>
    <row r="77" spans="1:24">
      <c r="C77" s="20">
        <v>76416.240000000005</v>
      </c>
      <c r="D77" s="20">
        <v>12833.81</v>
      </c>
      <c r="E77" s="20">
        <v>67183.64</v>
      </c>
      <c r="F77" s="20">
        <v>156433.69</v>
      </c>
      <c r="G77" s="20">
        <v>195</v>
      </c>
      <c r="H77" s="20">
        <v>4065.26</v>
      </c>
      <c r="I77" s="20">
        <v>3433.13</v>
      </c>
      <c r="J77" s="21">
        <v>-550.74</v>
      </c>
      <c r="K77" s="20">
        <v>18491.55</v>
      </c>
      <c r="L77" s="20">
        <v>7507.13</v>
      </c>
      <c r="M77" s="20">
        <v>0</v>
      </c>
      <c r="N77" s="20">
        <v>257.3</v>
      </c>
      <c r="O77" s="20">
        <v>0</v>
      </c>
      <c r="P77" s="20">
        <v>851.38</v>
      </c>
      <c r="Q77" s="21">
        <v>-0.06</v>
      </c>
      <c r="R77" s="20">
        <v>1066.57</v>
      </c>
      <c r="S77" s="20">
        <v>718.77</v>
      </c>
      <c r="T77" s="20">
        <v>0</v>
      </c>
      <c r="U77" s="20">
        <v>1300</v>
      </c>
      <c r="V77" s="20">
        <v>0</v>
      </c>
      <c r="W77" s="20">
        <v>37335.29</v>
      </c>
      <c r="X77" s="20">
        <v>119098.4</v>
      </c>
    </row>
    <row r="79" spans="1:24">
      <c r="A79" s="13" t="s">
        <v>163</v>
      </c>
    </row>
    <row r="80" spans="1:24">
      <c r="A80" s="2" t="s">
        <v>164</v>
      </c>
      <c r="B80" s="1" t="s">
        <v>165</v>
      </c>
      <c r="C80" s="15">
        <v>572.46</v>
      </c>
      <c r="D80" s="15">
        <v>95.41</v>
      </c>
      <c r="E80" s="15">
        <v>2045.48</v>
      </c>
      <c r="F80" s="15">
        <v>2713.35</v>
      </c>
      <c r="G80" s="15">
        <v>0</v>
      </c>
      <c r="H80" s="15">
        <v>0</v>
      </c>
      <c r="I80" s="15">
        <v>0</v>
      </c>
      <c r="J80" s="15">
        <v>0</v>
      </c>
      <c r="K80" s="15">
        <v>324.18</v>
      </c>
      <c r="L80" s="15">
        <v>56.2</v>
      </c>
      <c r="M80" s="15">
        <v>27.13</v>
      </c>
      <c r="N80" s="15">
        <v>0</v>
      </c>
      <c r="O80" s="15">
        <v>132.94999999999999</v>
      </c>
      <c r="P80" s="15">
        <v>0</v>
      </c>
      <c r="Q80" s="15">
        <v>0.02</v>
      </c>
      <c r="R80" s="15">
        <v>0</v>
      </c>
      <c r="S80" s="15">
        <v>0</v>
      </c>
      <c r="T80" s="15">
        <v>0</v>
      </c>
      <c r="U80" s="15">
        <v>0</v>
      </c>
      <c r="V80" s="15">
        <v>134.66999999999999</v>
      </c>
      <c r="W80" s="15">
        <v>675.15</v>
      </c>
      <c r="X80" s="15">
        <v>2038.2</v>
      </c>
    </row>
    <row r="81" spans="1:24">
      <c r="A81" s="2" t="s">
        <v>166</v>
      </c>
      <c r="B81" s="1" t="s">
        <v>167</v>
      </c>
      <c r="C81" s="15">
        <v>537.54</v>
      </c>
      <c r="D81" s="15">
        <v>89.59</v>
      </c>
      <c r="E81" s="15">
        <v>5199.24</v>
      </c>
      <c r="F81" s="15">
        <v>5826.37</v>
      </c>
      <c r="G81" s="15">
        <v>0</v>
      </c>
      <c r="H81" s="15">
        <v>0</v>
      </c>
      <c r="I81" s="15">
        <v>0</v>
      </c>
      <c r="J81" s="15">
        <v>0</v>
      </c>
      <c r="K81" s="15">
        <v>1011.67</v>
      </c>
      <c r="L81" s="15">
        <v>148.31</v>
      </c>
      <c r="M81" s="15">
        <v>58.26</v>
      </c>
      <c r="N81" s="15">
        <v>0</v>
      </c>
      <c r="O81" s="15">
        <v>285.49</v>
      </c>
      <c r="P81" s="15">
        <v>0</v>
      </c>
      <c r="Q81" s="16">
        <v>-0.11</v>
      </c>
      <c r="R81" s="15">
        <v>0</v>
      </c>
      <c r="S81" s="15">
        <v>0</v>
      </c>
      <c r="T81" s="15">
        <v>0</v>
      </c>
      <c r="U81" s="15">
        <v>0</v>
      </c>
      <c r="V81" s="15">
        <v>372.75</v>
      </c>
      <c r="W81" s="15">
        <v>1876.37</v>
      </c>
      <c r="X81" s="15">
        <v>3950</v>
      </c>
    </row>
    <row r="82" spans="1:24">
      <c r="A82" s="2" t="s">
        <v>168</v>
      </c>
      <c r="B82" s="1" t="s">
        <v>169</v>
      </c>
      <c r="C82" s="15">
        <v>633.41999999999996</v>
      </c>
      <c r="D82" s="15">
        <v>105.57</v>
      </c>
      <c r="E82" s="15">
        <v>3117.98</v>
      </c>
      <c r="F82" s="15">
        <v>3856.97</v>
      </c>
      <c r="G82" s="15">
        <v>0</v>
      </c>
      <c r="H82" s="15">
        <v>0</v>
      </c>
      <c r="I82" s="15">
        <v>0</v>
      </c>
      <c r="J82" s="15">
        <v>0</v>
      </c>
      <c r="K82" s="15">
        <v>568.46</v>
      </c>
      <c r="L82" s="15">
        <v>76.900000000000006</v>
      </c>
      <c r="M82" s="15">
        <v>0</v>
      </c>
      <c r="N82" s="15">
        <v>0</v>
      </c>
      <c r="O82" s="15">
        <v>0</v>
      </c>
      <c r="P82" s="15">
        <v>0</v>
      </c>
      <c r="Q82" s="15">
        <v>0.01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645.37</v>
      </c>
      <c r="X82" s="15">
        <v>3211.6</v>
      </c>
    </row>
    <row r="83" spans="1:24">
      <c r="A83" s="2" t="s">
        <v>170</v>
      </c>
      <c r="B83" s="1" t="s">
        <v>171</v>
      </c>
      <c r="C83" s="15">
        <v>537.54</v>
      </c>
      <c r="D83" s="15">
        <v>89.59</v>
      </c>
      <c r="E83" s="15">
        <v>2843.43</v>
      </c>
      <c r="F83" s="15">
        <v>3470.56</v>
      </c>
      <c r="G83" s="15">
        <v>0</v>
      </c>
      <c r="H83" s="15">
        <v>0</v>
      </c>
      <c r="I83" s="15">
        <v>0</v>
      </c>
      <c r="J83" s="15">
        <v>0</v>
      </c>
      <c r="K83" s="15">
        <v>485.92</v>
      </c>
      <c r="L83" s="15">
        <v>74.25</v>
      </c>
      <c r="M83" s="15">
        <v>34.71</v>
      </c>
      <c r="N83" s="15">
        <v>0</v>
      </c>
      <c r="O83" s="15">
        <v>170.06</v>
      </c>
      <c r="P83" s="15">
        <v>0</v>
      </c>
      <c r="Q83" s="16">
        <v>-0.16</v>
      </c>
      <c r="R83" s="15">
        <v>0</v>
      </c>
      <c r="S83" s="15">
        <v>0</v>
      </c>
      <c r="T83" s="15">
        <v>0</v>
      </c>
      <c r="U83" s="15">
        <v>300</v>
      </c>
      <c r="V83" s="15">
        <v>275.38</v>
      </c>
      <c r="W83" s="15">
        <v>1340.16</v>
      </c>
      <c r="X83" s="15">
        <v>2130.4</v>
      </c>
    </row>
    <row r="84" spans="1:24">
      <c r="A84" s="2" t="s">
        <v>172</v>
      </c>
      <c r="B84" s="1" t="s">
        <v>173</v>
      </c>
      <c r="C84" s="15">
        <v>480.24</v>
      </c>
      <c r="D84" s="15">
        <v>80.040000000000006</v>
      </c>
      <c r="E84" s="15">
        <v>980.14</v>
      </c>
      <c r="F84" s="15">
        <v>1540.42</v>
      </c>
      <c r="G84" s="15">
        <v>0</v>
      </c>
      <c r="H84" s="15">
        <v>0</v>
      </c>
      <c r="I84" s="15">
        <v>0</v>
      </c>
      <c r="J84" s="15">
        <v>0</v>
      </c>
      <c r="K84" s="15">
        <v>60.66</v>
      </c>
      <c r="L84" s="15">
        <v>35.26</v>
      </c>
      <c r="M84" s="15">
        <v>0</v>
      </c>
      <c r="N84" s="15">
        <v>0</v>
      </c>
      <c r="O84" s="15">
        <v>0</v>
      </c>
      <c r="P84" s="15">
        <v>0</v>
      </c>
      <c r="Q84" s="15">
        <v>0.1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96.02</v>
      </c>
      <c r="X84" s="15">
        <v>1444.4</v>
      </c>
    </row>
    <row r="85" spans="1:24">
      <c r="A85" s="2" t="s">
        <v>174</v>
      </c>
      <c r="B85" s="1" t="s">
        <v>175</v>
      </c>
      <c r="C85" s="15">
        <v>480.24</v>
      </c>
      <c r="D85" s="15">
        <v>80.040000000000006</v>
      </c>
      <c r="E85" s="15">
        <v>6299.18</v>
      </c>
      <c r="F85" s="15">
        <v>6859.46</v>
      </c>
      <c r="G85" s="15">
        <v>0</v>
      </c>
      <c r="H85" s="15">
        <v>0</v>
      </c>
      <c r="I85" s="15">
        <v>0</v>
      </c>
      <c r="J85" s="15">
        <v>0</v>
      </c>
      <c r="K85" s="15">
        <v>1254.6500000000001</v>
      </c>
      <c r="L85" s="15">
        <v>120.69</v>
      </c>
      <c r="M85" s="15">
        <v>68.59</v>
      </c>
      <c r="N85" s="15">
        <v>0</v>
      </c>
      <c r="O85" s="15">
        <v>336.11</v>
      </c>
      <c r="P85" s="15">
        <v>0</v>
      </c>
      <c r="Q85" s="15">
        <v>0.02</v>
      </c>
      <c r="R85" s="15">
        <v>0</v>
      </c>
      <c r="S85" s="15">
        <v>0</v>
      </c>
      <c r="T85" s="15">
        <v>0</v>
      </c>
      <c r="U85" s="15">
        <v>700</v>
      </c>
      <c r="V85" s="15">
        <v>0</v>
      </c>
      <c r="W85" s="15">
        <v>2480.06</v>
      </c>
      <c r="X85" s="15">
        <v>4379.3999999999996</v>
      </c>
    </row>
    <row r="86" spans="1:24">
      <c r="A86" s="2" t="s">
        <v>176</v>
      </c>
      <c r="B86" s="1" t="s">
        <v>177</v>
      </c>
      <c r="C86" s="15">
        <v>320.16000000000003</v>
      </c>
      <c r="D86" s="15">
        <v>53.36</v>
      </c>
      <c r="E86" s="15">
        <v>403.08</v>
      </c>
      <c r="F86" s="15">
        <v>776.6</v>
      </c>
      <c r="G86" s="15">
        <v>0</v>
      </c>
      <c r="H86" s="15">
        <v>0</v>
      </c>
      <c r="I86" s="15">
        <v>0</v>
      </c>
      <c r="J86" s="16">
        <v>-49.05</v>
      </c>
      <c r="K86" s="15">
        <v>0</v>
      </c>
      <c r="L86" s="15">
        <v>21.21</v>
      </c>
      <c r="M86" s="15">
        <v>7.77</v>
      </c>
      <c r="N86" s="15">
        <v>0</v>
      </c>
      <c r="O86" s="15">
        <v>38.049999999999997</v>
      </c>
      <c r="P86" s="15">
        <v>0</v>
      </c>
      <c r="Q86" s="15">
        <v>0.02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18</v>
      </c>
      <c r="X86" s="15">
        <v>758.6</v>
      </c>
    </row>
    <row r="87" spans="1:24">
      <c r="A87" s="2" t="s">
        <v>178</v>
      </c>
      <c r="B87" s="1" t="s">
        <v>179</v>
      </c>
      <c r="C87" s="15">
        <v>633.6</v>
      </c>
      <c r="D87" s="15">
        <v>105.6</v>
      </c>
      <c r="E87" s="15">
        <v>1951.19</v>
      </c>
      <c r="F87" s="15">
        <v>2690.39</v>
      </c>
      <c r="G87" s="15">
        <v>0</v>
      </c>
      <c r="H87" s="15">
        <v>0</v>
      </c>
      <c r="I87" s="15">
        <v>0</v>
      </c>
      <c r="J87" s="15">
        <v>0</v>
      </c>
      <c r="K87" s="15">
        <v>319.27999999999997</v>
      </c>
      <c r="L87" s="15">
        <v>57.86</v>
      </c>
      <c r="M87" s="15">
        <v>0</v>
      </c>
      <c r="N87" s="15">
        <v>0</v>
      </c>
      <c r="O87" s="15">
        <v>0</v>
      </c>
      <c r="P87" s="15">
        <v>0</v>
      </c>
      <c r="Q87" s="15">
        <v>0.05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377.19</v>
      </c>
      <c r="X87" s="15">
        <v>2313.1999999999998</v>
      </c>
    </row>
    <row r="88" spans="1:24">
      <c r="A88" s="2" t="s">
        <v>180</v>
      </c>
      <c r="B88" s="1" t="s">
        <v>181</v>
      </c>
      <c r="C88" s="15">
        <v>633.41999999999996</v>
      </c>
      <c r="D88" s="15">
        <v>105.57</v>
      </c>
      <c r="E88" s="15">
        <v>3643.31</v>
      </c>
      <c r="F88" s="15">
        <v>4382.3</v>
      </c>
      <c r="G88" s="15">
        <v>0</v>
      </c>
      <c r="H88" s="15">
        <v>0</v>
      </c>
      <c r="I88" s="15">
        <v>0</v>
      </c>
      <c r="J88" s="15">
        <v>0</v>
      </c>
      <c r="K88" s="15">
        <v>680.67</v>
      </c>
      <c r="L88" s="15">
        <v>93.69</v>
      </c>
      <c r="M88" s="15">
        <v>0</v>
      </c>
      <c r="N88" s="15">
        <v>0</v>
      </c>
      <c r="O88" s="15">
        <v>0</v>
      </c>
      <c r="P88" s="15">
        <v>0</v>
      </c>
      <c r="Q88" s="16">
        <v>-0.06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774.3</v>
      </c>
      <c r="X88" s="15">
        <v>3608</v>
      </c>
    </row>
    <row r="89" spans="1:24">
      <c r="A89" s="2" t="s">
        <v>182</v>
      </c>
      <c r="B89" s="1" t="s">
        <v>183</v>
      </c>
      <c r="C89" s="15">
        <v>447.95</v>
      </c>
      <c r="D89" s="15">
        <v>74.66</v>
      </c>
      <c r="E89" s="15">
        <v>768.03</v>
      </c>
      <c r="F89" s="15">
        <v>1290.6400000000001</v>
      </c>
      <c r="G89" s="15">
        <v>0</v>
      </c>
      <c r="H89" s="15">
        <v>0</v>
      </c>
      <c r="I89" s="15">
        <v>0</v>
      </c>
      <c r="J89" s="15">
        <v>0</v>
      </c>
      <c r="K89" s="15">
        <v>24.03</v>
      </c>
      <c r="L89" s="15">
        <v>61.93</v>
      </c>
      <c r="M89" s="15">
        <v>12.91</v>
      </c>
      <c r="N89" s="15">
        <v>0</v>
      </c>
      <c r="O89" s="15">
        <v>63.24</v>
      </c>
      <c r="P89" s="15">
        <v>0</v>
      </c>
      <c r="Q89" s="15">
        <v>0.12</v>
      </c>
      <c r="R89" s="15">
        <v>0</v>
      </c>
      <c r="S89" s="15">
        <v>0</v>
      </c>
      <c r="T89" s="15">
        <v>0</v>
      </c>
      <c r="U89" s="15">
        <v>500</v>
      </c>
      <c r="V89" s="15">
        <v>199.21</v>
      </c>
      <c r="W89" s="15">
        <v>861.44</v>
      </c>
      <c r="X89" s="15">
        <v>429.2</v>
      </c>
    </row>
    <row r="90" spans="1:24">
      <c r="A90" s="2" t="s">
        <v>184</v>
      </c>
      <c r="B90" s="1" t="s">
        <v>185</v>
      </c>
      <c r="C90" s="15">
        <v>537.54</v>
      </c>
      <c r="D90" s="15">
        <v>89.59</v>
      </c>
      <c r="E90" s="15">
        <v>7204.67</v>
      </c>
      <c r="F90" s="15">
        <v>7831.8</v>
      </c>
      <c r="G90" s="15">
        <v>0</v>
      </c>
      <c r="H90" s="15">
        <v>0</v>
      </c>
      <c r="I90" s="15">
        <v>0</v>
      </c>
      <c r="J90" s="15">
        <v>0</v>
      </c>
      <c r="K90" s="15">
        <v>1502.38</v>
      </c>
      <c r="L90" s="15">
        <v>149.06</v>
      </c>
      <c r="M90" s="15">
        <v>78.319999999999993</v>
      </c>
      <c r="N90" s="15">
        <v>0</v>
      </c>
      <c r="O90" s="15">
        <v>383.76</v>
      </c>
      <c r="P90" s="15">
        <v>0</v>
      </c>
      <c r="Q90" s="15">
        <v>0.08</v>
      </c>
      <c r="R90" s="15">
        <v>0</v>
      </c>
      <c r="S90" s="15">
        <v>0</v>
      </c>
      <c r="T90" s="15">
        <v>0</v>
      </c>
      <c r="U90" s="15">
        <v>700</v>
      </c>
      <c r="V90" s="15">
        <v>0</v>
      </c>
      <c r="W90" s="15">
        <v>2813.6</v>
      </c>
      <c r="X90" s="15">
        <v>5018.2</v>
      </c>
    </row>
    <row r="91" spans="1:24">
      <c r="A91" s="2" t="s">
        <v>186</v>
      </c>
      <c r="B91" s="1" t="s">
        <v>187</v>
      </c>
      <c r="C91" s="15">
        <v>480.24</v>
      </c>
      <c r="D91" s="15">
        <v>80.040000000000006</v>
      </c>
      <c r="E91" s="15">
        <v>880.22</v>
      </c>
      <c r="F91" s="15">
        <v>1440.5</v>
      </c>
      <c r="G91" s="15">
        <v>0</v>
      </c>
      <c r="H91" s="15">
        <v>0</v>
      </c>
      <c r="I91" s="15">
        <v>0</v>
      </c>
      <c r="J91" s="15">
        <v>0</v>
      </c>
      <c r="K91" s="15">
        <v>49.79</v>
      </c>
      <c r="L91" s="15">
        <v>23.69</v>
      </c>
      <c r="M91" s="15">
        <v>0</v>
      </c>
      <c r="N91" s="15">
        <v>0</v>
      </c>
      <c r="O91" s="15">
        <v>0</v>
      </c>
      <c r="P91" s="15">
        <v>0</v>
      </c>
      <c r="Q91" s="15">
        <v>0.02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73.5</v>
      </c>
      <c r="X91" s="15">
        <v>1367</v>
      </c>
    </row>
    <row r="92" spans="1:24">
      <c r="A92" s="2" t="s">
        <v>188</v>
      </c>
      <c r="B92" s="1" t="s">
        <v>189</v>
      </c>
      <c r="C92" s="15">
        <v>633.6</v>
      </c>
      <c r="D92" s="15">
        <v>105.6</v>
      </c>
      <c r="E92" s="15">
        <v>3621.05</v>
      </c>
      <c r="F92" s="15">
        <v>4360.25</v>
      </c>
      <c r="G92" s="15">
        <v>0</v>
      </c>
      <c r="H92" s="15">
        <v>0</v>
      </c>
      <c r="I92" s="15">
        <v>0</v>
      </c>
      <c r="J92" s="15">
        <v>0</v>
      </c>
      <c r="K92" s="15">
        <v>675.96</v>
      </c>
      <c r="L92" s="15">
        <v>103.78</v>
      </c>
      <c r="M92" s="15">
        <v>0</v>
      </c>
      <c r="N92" s="15">
        <v>0</v>
      </c>
      <c r="O92" s="15">
        <v>0</v>
      </c>
      <c r="P92" s="15">
        <v>0</v>
      </c>
      <c r="Q92" s="15">
        <v>0.11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779.85</v>
      </c>
      <c r="X92" s="15">
        <v>3580.4</v>
      </c>
    </row>
    <row r="93" spans="1:24">
      <c r="A93" s="2" t="s">
        <v>190</v>
      </c>
      <c r="B93" s="1" t="s">
        <v>191</v>
      </c>
      <c r="C93" s="15">
        <v>480.24</v>
      </c>
      <c r="D93" s="15">
        <v>80.040000000000006</v>
      </c>
      <c r="E93" s="15">
        <v>1490.2</v>
      </c>
      <c r="F93" s="15">
        <v>2050.48</v>
      </c>
      <c r="G93" s="15">
        <v>0</v>
      </c>
      <c r="H93" s="15">
        <v>0</v>
      </c>
      <c r="I93" s="15">
        <v>0</v>
      </c>
      <c r="J93" s="15">
        <v>0</v>
      </c>
      <c r="K93" s="15">
        <v>193.63</v>
      </c>
      <c r="L93" s="15">
        <v>40.630000000000003</v>
      </c>
      <c r="M93" s="15">
        <v>20.5</v>
      </c>
      <c r="N93" s="15">
        <v>0</v>
      </c>
      <c r="O93" s="15">
        <v>100.47</v>
      </c>
      <c r="P93" s="15">
        <v>0</v>
      </c>
      <c r="Q93" s="16">
        <v>-0.15</v>
      </c>
      <c r="R93" s="15">
        <v>0</v>
      </c>
      <c r="S93" s="15">
        <v>0</v>
      </c>
      <c r="T93" s="15">
        <v>0</v>
      </c>
      <c r="U93" s="15">
        <v>300</v>
      </c>
      <c r="V93" s="15">
        <v>0</v>
      </c>
      <c r="W93" s="15">
        <v>655.08000000000004</v>
      </c>
      <c r="X93" s="15">
        <v>1395.4</v>
      </c>
    </row>
    <row r="94" spans="1:24">
      <c r="A94" s="2" t="s">
        <v>192</v>
      </c>
      <c r="B94" s="1" t="s">
        <v>193</v>
      </c>
      <c r="C94" s="15">
        <v>537.54</v>
      </c>
      <c r="D94" s="15">
        <v>89.59</v>
      </c>
      <c r="E94" s="15">
        <v>3668.42</v>
      </c>
      <c r="F94" s="15">
        <v>4295.55</v>
      </c>
      <c r="G94" s="15">
        <v>0</v>
      </c>
      <c r="H94" s="15">
        <v>0</v>
      </c>
      <c r="I94" s="15">
        <v>0</v>
      </c>
      <c r="J94" s="15">
        <v>0</v>
      </c>
      <c r="K94" s="15">
        <v>662.14</v>
      </c>
      <c r="L94" s="15">
        <v>103.2</v>
      </c>
      <c r="M94" s="15">
        <v>42.96</v>
      </c>
      <c r="N94" s="15">
        <v>0</v>
      </c>
      <c r="O94" s="15">
        <v>210.48</v>
      </c>
      <c r="P94" s="15">
        <v>0</v>
      </c>
      <c r="Q94" s="16">
        <v>-0.06</v>
      </c>
      <c r="R94" s="15">
        <v>0</v>
      </c>
      <c r="S94" s="15">
        <v>0</v>
      </c>
      <c r="T94" s="15">
        <v>0</v>
      </c>
      <c r="U94" s="15">
        <v>0</v>
      </c>
      <c r="V94" s="15">
        <v>246.63</v>
      </c>
      <c r="W94" s="15">
        <v>1265.3499999999999</v>
      </c>
      <c r="X94" s="15">
        <v>3030.2</v>
      </c>
    </row>
    <row r="95" spans="1:24">
      <c r="A95" s="2" t="s">
        <v>194</v>
      </c>
      <c r="B95" s="1" t="s">
        <v>195</v>
      </c>
      <c r="C95" s="15">
        <v>537.54</v>
      </c>
      <c r="D95" s="15">
        <v>89.59</v>
      </c>
      <c r="E95" s="15">
        <v>1203.4000000000001</v>
      </c>
      <c r="F95" s="15">
        <v>1830.53</v>
      </c>
      <c r="G95" s="15">
        <v>0</v>
      </c>
      <c r="H95" s="15">
        <v>0</v>
      </c>
      <c r="I95" s="15">
        <v>0</v>
      </c>
      <c r="J95" s="15">
        <v>0</v>
      </c>
      <c r="K95" s="15">
        <v>157.1</v>
      </c>
      <c r="L95" s="15">
        <v>77.97</v>
      </c>
      <c r="M95" s="15">
        <v>18.309999999999999</v>
      </c>
      <c r="N95" s="15">
        <v>0</v>
      </c>
      <c r="O95" s="15">
        <v>89.7</v>
      </c>
      <c r="P95" s="15">
        <v>0</v>
      </c>
      <c r="Q95" s="15">
        <v>0.12</v>
      </c>
      <c r="R95" s="15">
        <v>0</v>
      </c>
      <c r="S95" s="15">
        <v>0</v>
      </c>
      <c r="T95" s="15">
        <v>0</v>
      </c>
      <c r="U95" s="15">
        <v>0</v>
      </c>
      <c r="V95" s="15">
        <v>307.93</v>
      </c>
      <c r="W95" s="15">
        <v>651.13</v>
      </c>
      <c r="X95" s="15">
        <v>1179.4000000000001</v>
      </c>
    </row>
    <row r="96" spans="1:24">
      <c r="A96" s="2" t="s">
        <v>196</v>
      </c>
      <c r="B96" s="1" t="s">
        <v>197</v>
      </c>
      <c r="C96" s="15">
        <v>633.6</v>
      </c>
      <c r="D96" s="15">
        <v>105.6</v>
      </c>
      <c r="E96" s="15">
        <v>4819.33</v>
      </c>
      <c r="F96" s="15">
        <v>5558.53</v>
      </c>
      <c r="G96" s="15">
        <v>0</v>
      </c>
      <c r="H96" s="15">
        <v>0</v>
      </c>
      <c r="I96" s="15">
        <v>0</v>
      </c>
      <c r="J96" s="15">
        <v>0</v>
      </c>
      <c r="K96" s="15">
        <v>948.67</v>
      </c>
      <c r="L96" s="15">
        <v>118.7</v>
      </c>
      <c r="M96" s="15">
        <v>0</v>
      </c>
      <c r="N96" s="15">
        <v>0</v>
      </c>
      <c r="O96" s="15">
        <v>0</v>
      </c>
      <c r="P96" s="15">
        <v>0</v>
      </c>
      <c r="Q96" s="16">
        <v>-0.04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1067.33</v>
      </c>
      <c r="X96" s="15">
        <v>4491.2</v>
      </c>
    </row>
    <row r="97" spans="1:24">
      <c r="A97" s="2" t="s">
        <v>198</v>
      </c>
      <c r="B97" s="1" t="s">
        <v>199</v>
      </c>
      <c r="C97" s="15">
        <v>480.24</v>
      </c>
      <c r="D97" s="15">
        <v>80.040000000000006</v>
      </c>
      <c r="E97" s="15">
        <v>1729.2</v>
      </c>
      <c r="F97" s="15">
        <v>2289.48</v>
      </c>
      <c r="G97" s="15">
        <v>0</v>
      </c>
      <c r="H97" s="15">
        <v>0</v>
      </c>
      <c r="I97" s="15">
        <v>0</v>
      </c>
      <c r="J97" s="15">
        <v>0</v>
      </c>
      <c r="K97" s="15">
        <v>236.46</v>
      </c>
      <c r="L97" s="15">
        <v>52.04</v>
      </c>
      <c r="M97" s="15">
        <v>22.89</v>
      </c>
      <c r="N97" s="15">
        <v>0</v>
      </c>
      <c r="O97" s="15">
        <v>112.18</v>
      </c>
      <c r="P97" s="15">
        <v>0</v>
      </c>
      <c r="Q97" s="15">
        <v>0.11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423.68</v>
      </c>
      <c r="X97" s="15">
        <v>1865.8</v>
      </c>
    </row>
    <row r="98" spans="1:24">
      <c r="A98" s="2" t="s">
        <v>200</v>
      </c>
      <c r="B98" s="1" t="s">
        <v>201</v>
      </c>
      <c r="C98" s="15">
        <v>1392.9</v>
      </c>
      <c r="D98" s="15">
        <v>232.15</v>
      </c>
      <c r="E98" s="15">
        <v>400</v>
      </c>
      <c r="F98" s="15">
        <v>2025.05</v>
      </c>
      <c r="G98" s="15">
        <v>0</v>
      </c>
      <c r="H98" s="15">
        <v>0</v>
      </c>
      <c r="I98" s="15">
        <v>0</v>
      </c>
      <c r="J98" s="15">
        <v>0</v>
      </c>
      <c r="K98" s="15">
        <v>189.07</v>
      </c>
      <c r="L98" s="15">
        <v>44.47</v>
      </c>
      <c r="M98" s="15">
        <v>0</v>
      </c>
      <c r="N98" s="15">
        <v>0</v>
      </c>
      <c r="O98" s="15">
        <v>0</v>
      </c>
      <c r="P98" s="15">
        <v>0</v>
      </c>
      <c r="Q98" s="16">
        <v>-0.09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233.45</v>
      </c>
      <c r="X98" s="15">
        <v>1791.6</v>
      </c>
    </row>
    <row r="99" spans="1:24">
      <c r="A99" s="2" t="s">
        <v>202</v>
      </c>
      <c r="B99" s="1" t="s">
        <v>203</v>
      </c>
      <c r="C99" s="15">
        <v>514.29</v>
      </c>
      <c r="D99" s="15">
        <v>85.72</v>
      </c>
      <c r="E99" s="15">
        <v>0</v>
      </c>
      <c r="F99" s="15">
        <v>600.01</v>
      </c>
      <c r="G99" s="15">
        <v>15</v>
      </c>
      <c r="H99" s="15">
        <v>0</v>
      </c>
      <c r="I99" s="15">
        <v>172.05</v>
      </c>
      <c r="J99" s="16">
        <v>-60.4</v>
      </c>
      <c r="K99" s="15">
        <v>0</v>
      </c>
      <c r="L99" s="15">
        <v>18.420000000000002</v>
      </c>
      <c r="M99" s="15">
        <v>0</v>
      </c>
      <c r="N99" s="15">
        <v>0</v>
      </c>
      <c r="O99" s="15">
        <v>0</v>
      </c>
      <c r="P99" s="15">
        <v>0</v>
      </c>
      <c r="Q99" s="16">
        <v>-0.06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145.01</v>
      </c>
      <c r="X99" s="15">
        <v>455</v>
      </c>
    </row>
    <row r="100" spans="1:24">
      <c r="A100" s="2" t="s">
        <v>204</v>
      </c>
      <c r="B100" s="1" t="s">
        <v>205</v>
      </c>
      <c r="C100" s="15">
        <v>633.6</v>
      </c>
      <c r="D100" s="15">
        <v>105.6</v>
      </c>
      <c r="E100" s="15">
        <v>2980</v>
      </c>
      <c r="F100" s="15">
        <v>3719.2</v>
      </c>
      <c r="G100" s="15">
        <v>0</v>
      </c>
      <c r="H100" s="15">
        <v>0</v>
      </c>
      <c r="I100" s="15">
        <v>0</v>
      </c>
      <c r="J100" s="15">
        <v>0</v>
      </c>
      <c r="K100" s="15">
        <v>539.03</v>
      </c>
      <c r="L100" s="15">
        <v>79.56</v>
      </c>
      <c r="M100" s="15">
        <v>0</v>
      </c>
      <c r="N100" s="15">
        <v>0</v>
      </c>
      <c r="O100" s="15">
        <v>0</v>
      </c>
      <c r="P100" s="15">
        <v>0</v>
      </c>
      <c r="Q100" s="15">
        <v>0.01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618.6</v>
      </c>
      <c r="X100" s="15">
        <v>3100.6</v>
      </c>
    </row>
    <row r="101" spans="1:24">
      <c r="A101" s="2" t="s">
        <v>206</v>
      </c>
      <c r="B101" s="1" t="s">
        <v>207</v>
      </c>
      <c r="C101" s="15">
        <v>537.54</v>
      </c>
      <c r="D101" s="15">
        <v>89.59</v>
      </c>
      <c r="E101" s="15">
        <v>3035.49</v>
      </c>
      <c r="F101" s="15">
        <v>3662.62</v>
      </c>
      <c r="G101" s="15">
        <v>0</v>
      </c>
      <c r="H101" s="15">
        <v>0</v>
      </c>
      <c r="I101" s="15">
        <v>0</v>
      </c>
      <c r="J101" s="15">
        <v>0</v>
      </c>
      <c r="K101" s="15">
        <v>526.95000000000005</v>
      </c>
      <c r="L101" s="15">
        <v>77.89</v>
      </c>
      <c r="M101" s="15">
        <v>36.630000000000003</v>
      </c>
      <c r="N101" s="15">
        <v>0</v>
      </c>
      <c r="O101" s="15">
        <v>179.47</v>
      </c>
      <c r="P101" s="15">
        <v>0</v>
      </c>
      <c r="Q101" s="16">
        <v>-0.03</v>
      </c>
      <c r="R101" s="15">
        <v>0</v>
      </c>
      <c r="S101" s="15">
        <v>0</v>
      </c>
      <c r="T101" s="15">
        <v>0</v>
      </c>
      <c r="U101" s="15">
        <v>0</v>
      </c>
      <c r="V101" s="15">
        <v>236.31</v>
      </c>
      <c r="W101" s="15">
        <v>1057.22</v>
      </c>
      <c r="X101" s="15">
        <v>2605.4</v>
      </c>
    </row>
    <row r="102" spans="1:24">
      <c r="A102" s="2" t="s">
        <v>208</v>
      </c>
      <c r="B102" s="1" t="s">
        <v>209</v>
      </c>
      <c r="C102" s="15">
        <v>480.24</v>
      </c>
      <c r="D102" s="15">
        <v>80.040000000000006</v>
      </c>
      <c r="E102" s="15">
        <v>3465.08</v>
      </c>
      <c r="F102" s="15">
        <v>4025.36</v>
      </c>
      <c r="G102" s="15">
        <v>0</v>
      </c>
      <c r="H102" s="15">
        <v>0</v>
      </c>
      <c r="I102" s="15">
        <v>0</v>
      </c>
      <c r="J102" s="15">
        <v>0</v>
      </c>
      <c r="K102" s="15">
        <v>604.42999999999995</v>
      </c>
      <c r="L102" s="15">
        <v>119.26</v>
      </c>
      <c r="M102" s="15">
        <v>40.25</v>
      </c>
      <c r="N102" s="15">
        <v>0</v>
      </c>
      <c r="O102" s="15">
        <v>197.24</v>
      </c>
      <c r="P102" s="15">
        <v>0</v>
      </c>
      <c r="Q102" s="16">
        <v>-0.02</v>
      </c>
      <c r="R102" s="15">
        <v>0</v>
      </c>
      <c r="S102" s="15">
        <v>0</v>
      </c>
      <c r="T102" s="15">
        <v>0</v>
      </c>
      <c r="U102" s="15">
        <v>250</v>
      </c>
      <c r="V102" s="15">
        <v>0</v>
      </c>
      <c r="W102" s="15">
        <v>1211.1600000000001</v>
      </c>
      <c r="X102" s="15">
        <v>2814.2</v>
      </c>
    </row>
    <row r="103" spans="1:24">
      <c r="A103" s="2" t="s">
        <v>210</v>
      </c>
      <c r="B103" s="1" t="s">
        <v>211</v>
      </c>
      <c r="C103" s="15">
        <v>1028.52</v>
      </c>
      <c r="D103" s="15">
        <v>171.42</v>
      </c>
      <c r="E103" s="15">
        <v>0</v>
      </c>
      <c r="F103" s="15">
        <v>1199.94</v>
      </c>
      <c r="G103" s="15">
        <v>0</v>
      </c>
      <c r="H103" s="15">
        <v>0</v>
      </c>
      <c r="I103" s="15">
        <v>0</v>
      </c>
      <c r="J103" s="15">
        <v>0</v>
      </c>
      <c r="K103" s="15">
        <v>7.2</v>
      </c>
      <c r="L103" s="15">
        <v>29.79</v>
      </c>
      <c r="M103" s="15">
        <v>0</v>
      </c>
      <c r="N103" s="15">
        <v>0</v>
      </c>
      <c r="O103" s="15">
        <v>0</v>
      </c>
      <c r="P103" s="15">
        <v>0</v>
      </c>
      <c r="Q103" s="16">
        <v>-0.05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36.94</v>
      </c>
      <c r="X103" s="15">
        <v>1163</v>
      </c>
    </row>
    <row r="104" spans="1:24">
      <c r="A104" s="2" t="s">
        <v>212</v>
      </c>
      <c r="B104" s="1" t="s">
        <v>213</v>
      </c>
      <c r="C104" s="15">
        <v>633.6</v>
      </c>
      <c r="D104" s="15">
        <v>105.6</v>
      </c>
      <c r="E104" s="15">
        <v>6364.66</v>
      </c>
      <c r="F104" s="15">
        <v>7103.86</v>
      </c>
      <c r="G104" s="15">
        <v>0</v>
      </c>
      <c r="H104" s="15">
        <v>0</v>
      </c>
      <c r="I104" s="15">
        <v>0</v>
      </c>
      <c r="J104" s="15">
        <v>0</v>
      </c>
      <c r="K104" s="15">
        <v>1312.13</v>
      </c>
      <c r="L104" s="15">
        <v>177.16</v>
      </c>
      <c r="M104" s="15">
        <v>0</v>
      </c>
      <c r="N104" s="15">
        <v>0</v>
      </c>
      <c r="O104" s="15">
        <v>0</v>
      </c>
      <c r="P104" s="15">
        <v>0</v>
      </c>
      <c r="Q104" s="15">
        <v>0.17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1489.46</v>
      </c>
      <c r="X104" s="15">
        <v>5614.4</v>
      </c>
    </row>
    <row r="105" spans="1:24">
      <c r="A105" s="2" t="s">
        <v>214</v>
      </c>
      <c r="B105" s="1" t="s">
        <v>215</v>
      </c>
      <c r="C105" s="15">
        <v>633.6</v>
      </c>
      <c r="D105" s="15">
        <v>105.6</v>
      </c>
      <c r="E105" s="15">
        <v>5840.82</v>
      </c>
      <c r="F105" s="15">
        <v>6580.02</v>
      </c>
      <c r="G105" s="15">
        <v>0</v>
      </c>
      <c r="H105" s="15">
        <v>0</v>
      </c>
      <c r="I105" s="15">
        <v>0</v>
      </c>
      <c r="J105" s="15">
        <v>0</v>
      </c>
      <c r="K105" s="15">
        <v>1188.93</v>
      </c>
      <c r="L105" s="15">
        <v>157.86000000000001</v>
      </c>
      <c r="M105" s="15">
        <v>0</v>
      </c>
      <c r="N105" s="15">
        <v>0</v>
      </c>
      <c r="O105" s="15">
        <v>0</v>
      </c>
      <c r="P105" s="15">
        <v>0</v>
      </c>
      <c r="Q105" s="15">
        <v>0.03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1346.82</v>
      </c>
      <c r="X105" s="15">
        <v>5233.2</v>
      </c>
    </row>
    <row r="106" spans="1:24">
      <c r="A106" s="2" t="s">
        <v>216</v>
      </c>
      <c r="B106" s="1" t="s">
        <v>217</v>
      </c>
      <c r="C106" s="15">
        <v>537.54</v>
      </c>
      <c r="D106" s="15">
        <v>89.59</v>
      </c>
      <c r="E106" s="15">
        <v>3941.22</v>
      </c>
      <c r="F106" s="15">
        <v>4568.3500000000004</v>
      </c>
      <c r="G106" s="15">
        <v>0</v>
      </c>
      <c r="H106" s="15">
        <v>0</v>
      </c>
      <c r="I106" s="15">
        <v>0</v>
      </c>
      <c r="J106" s="15">
        <v>0</v>
      </c>
      <c r="K106" s="15">
        <v>720.41</v>
      </c>
      <c r="L106" s="15">
        <v>86.33</v>
      </c>
      <c r="M106" s="15">
        <v>45.68</v>
      </c>
      <c r="N106" s="15">
        <v>0</v>
      </c>
      <c r="O106" s="15">
        <v>223.85</v>
      </c>
      <c r="P106" s="15">
        <v>0</v>
      </c>
      <c r="Q106" s="15">
        <v>0.11</v>
      </c>
      <c r="R106" s="15">
        <v>0</v>
      </c>
      <c r="S106" s="15">
        <v>0</v>
      </c>
      <c r="T106" s="15">
        <v>343.11</v>
      </c>
      <c r="U106" s="15">
        <v>400</v>
      </c>
      <c r="V106" s="15">
        <v>1426.26</v>
      </c>
      <c r="W106" s="15">
        <v>3245.75</v>
      </c>
      <c r="X106" s="15">
        <v>1322.6</v>
      </c>
    </row>
    <row r="107" spans="1:24">
      <c r="A107" s="2" t="s">
        <v>218</v>
      </c>
      <c r="B107" s="1" t="s">
        <v>219</v>
      </c>
      <c r="C107" s="15">
        <v>400.2</v>
      </c>
      <c r="D107" s="15">
        <v>66.7</v>
      </c>
      <c r="E107" s="15">
        <v>623.72</v>
      </c>
      <c r="F107" s="15">
        <v>1090.6199999999999</v>
      </c>
      <c r="G107" s="15">
        <v>0</v>
      </c>
      <c r="H107" s="15">
        <v>0</v>
      </c>
      <c r="I107" s="15">
        <v>0</v>
      </c>
      <c r="J107" s="16">
        <v>-4.7</v>
      </c>
      <c r="K107" s="15">
        <v>0</v>
      </c>
      <c r="L107" s="15">
        <v>27.78</v>
      </c>
      <c r="M107" s="15">
        <v>0</v>
      </c>
      <c r="N107" s="15">
        <v>0</v>
      </c>
      <c r="O107" s="15">
        <v>0</v>
      </c>
      <c r="P107" s="15">
        <v>0</v>
      </c>
      <c r="Q107" s="16">
        <v>-0.06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23.02</v>
      </c>
      <c r="X107" s="15">
        <v>1067.5999999999999</v>
      </c>
    </row>
    <row r="108" spans="1:24">
      <c r="A108" s="2" t="s">
        <v>220</v>
      </c>
      <c r="B108" s="1" t="s">
        <v>221</v>
      </c>
      <c r="C108" s="15">
        <v>480.24</v>
      </c>
      <c r="D108" s="15">
        <v>80.040000000000006</v>
      </c>
      <c r="E108" s="15">
        <v>1159.28</v>
      </c>
      <c r="F108" s="15">
        <v>1719.56</v>
      </c>
      <c r="G108" s="15">
        <v>0</v>
      </c>
      <c r="H108" s="15">
        <v>0</v>
      </c>
      <c r="I108" s="15">
        <v>0</v>
      </c>
      <c r="J108" s="15">
        <v>0</v>
      </c>
      <c r="K108" s="15">
        <v>139.34</v>
      </c>
      <c r="L108" s="15">
        <v>32.22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171.56</v>
      </c>
      <c r="X108" s="15">
        <v>1548</v>
      </c>
    </row>
    <row r="109" spans="1:24">
      <c r="A109" s="2" t="s">
        <v>222</v>
      </c>
      <c r="B109" s="1" t="s">
        <v>223</v>
      </c>
      <c r="C109" s="15">
        <v>480.24</v>
      </c>
      <c r="D109" s="15">
        <v>80.040000000000006</v>
      </c>
      <c r="E109" s="15">
        <v>1105</v>
      </c>
      <c r="F109" s="15">
        <v>1665.28</v>
      </c>
      <c r="G109" s="15">
        <v>0</v>
      </c>
      <c r="H109" s="15">
        <v>0</v>
      </c>
      <c r="I109" s="15">
        <v>0</v>
      </c>
      <c r="J109" s="15">
        <v>0</v>
      </c>
      <c r="K109" s="15">
        <v>82.52</v>
      </c>
      <c r="L109" s="15">
        <v>31.81</v>
      </c>
      <c r="M109" s="15">
        <v>0</v>
      </c>
      <c r="N109" s="15">
        <v>0</v>
      </c>
      <c r="O109" s="15">
        <v>0</v>
      </c>
      <c r="P109" s="15">
        <v>0</v>
      </c>
      <c r="Q109" s="16">
        <v>-0.05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114.28</v>
      </c>
      <c r="X109" s="15">
        <v>1551</v>
      </c>
    </row>
    <row r="110" spans="1:24">
      <c r="A110" s="2" t="s">
        <v>224</v>
      </c>
      <c r="B110" s="1" t="s">
        <v>225</v>
      </c>
      <c r="C110" s="15">
        <v>534.29999999999995</v>
      </c>
      <c r="D110" s="15">
        <v>89.05</v>
      </c>
      <c r="E110" s="15">
        <v>1099.99</v>
      </c>
      <c r="F110" s="15">
        <v>1723.34</v>
      </c>
      <c r="G110" s="15">
        <v>0</v>
      </c>
      <c r="H110" s="15">
        <v>0</v>
      </c>
      <c r="I110" s="15">
        <v>0</v>
      </c>
      <c r="J110" s="15">
        <v>0</v>
      </c>
      <c r="K110" s="15">
        <v>139.94999999999999</v>
      </c>
      <c r="L110" s="15">
        <v>40.409999999999997</v>
      </c>
      <c r="M110" s="15">
        <v>17.23</v>
      </c>
      <c r="N110" s="15">
        <v>0</v>
      </c>
      <c r="O110" s="15">
        <v>84.44</v>
      </c>
      <c r="P110" s="15">
        <v>0</v>
      </c>
      <c r="Q110" s="15">
        <v>0.11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282.14</v>
      </c>
      <c r="X110" s="15">
        <v>1441.2</v>
      </c>
    </row>
    <row r="111" spans="1:24">
      <c r="A111" s="2" t="s">
        <v>226</v>
      </c>
      <c r="B111" s="1" t="s">
        <v>227</v>
      </c>
      <c r="C111" s="15">
        <v>537.54</v>
      </c>
      <c r="D111" s="15">
        <v>89.59</v>
      </c>
      <c r="E111" s="15">
        <v>4390.1000000000004</v>
      </c>
      <c r="F111" s="15">
        <v>5017.2299999999996</v>
      </c>
      <c r="G111" s="15">
        <v>0</v>
      </c>
      <c r="H111" s="15">
        <v>0</v>
      </c>
      <c r="I111" s="15">
        <v>0</v>
      </c>
      <c r="J111" s="15">
        <v>0</v>
      </c>
      <c r="K111" s="15">
        <v>821.36</v>
      </c>
      <c r="L111" s="15">
        <v>90.61</v>
      </c>
      <c r="M111" s="15">
        <v>50.17</v>
      </c>
      <c r="N111" s="15">
        <v>0</v>
      </c>
      <c r="O111" s="15">
        <v>245.84</v>
      </c>
      <c r="P111" s="15">
        <v>0</v>
      </c>
      <c r="Q111" s="15">
        <v>0.03</v>
      </c>
      <c r="R111" s="15">
        <v>0</v>
      </c>
      <c r="S111" s="15">
        <v>0</v>
      </c>
      <c r="T111" s="15">
        <v>343.11</v>
      </c>
      <c r="U111" s="15">
        <v>200</v>
      </c>
      <c r="V111" s="15">
        <v>216.71</v>
      </c>
      <c r="W111" s="15">
        <v>1967.83</v>
      </c>
      <c r="X111" s="15">
        <v>3049.4</v>
      </c>
    </row>
    <row r="112" spans="1:24">
      <c r="A112" s="2" t="s">
        <v>228</v>
      </c>
      <c r="B112" s="1" t="s">
        <v>229</v>
      </c>
      <c r="C112" s="15">
        <v>633.6</v>
      </c>
      <c r="D112" s="15">
        <v>105.6</v>
      </c>
      <c r="E112" s="15">
        <v>3453.33</v>
      </c>
      <c r="F112" s="15">
        <v>4192.53</v>
      </c>
      <c r="G112" s="15">
        <v>0</v>
      </c>
      <c r="H112" s="15">
        <v>0</v>
      </c>
      <c r="I112" s="15">
        <v>0</v>
      </c>
      <c r="J112" s="15">
        <v>0</v>
      </c>
      <c r="K112" s="15">
        <v>640.14</v>
      </c>
      <c r="L112" s="15">
        <v>96.14</v>
      </c>
      <c r="M112" s="15">
        <v>0</v>
      </c>
      <c r="N112" s="15">
        <v>0</v>
      </c>
      <c r="O112" s="15">
        <v>0</v>
      </c>
      <c r="P112" s="15">
        <v>0</v>
      </c>
      <c r="Q112" s="15">
        <v>0.05</v>
      </c>
      <c r="R112" s="15">
        <v>0</v>
      </c>
      <c r="S112" s="15">
        <v>0</v>
      </c>
      <c r="T112" s="15">
        <v>0</v>
      </c>
      <c r="U112" s="15">
        <v>200</v>
      </c>
      <c r="V112" s="15">
        <v>0</v>
      </c>
      <c r="W112" s="15">
        <v>936.33</v>
      </c>
      <c r="X112" s="15">
        <v>3256.2</v>
      </c>
    </row>
    <row r="113" spans="1:24">
      <c r="A113" s="2" t="s">
        <v>230</v>
      </c>
      <c r="B113" s="1" t="s">
        <v>231</v>
      </c>
      <c r="C113" s="15">
        <v>480.24</v>
      </c>
      <c r="D113" s="15">
        <v>80.040000000000006</v>
      </c>
      <c r="E113" s="15">
        <v>341.69</v>
      </c>
      <c r="F113" s="15">
        <v>901.97</v>
      </c>
      <c r="G113" s="15">
        <v>0</v>
      </c>
      <c r="H113" s="15">
        <v>0</v>
      </c>
      <c r="I113" s="15">
        <v>0</v>
      </c>
      <c r="J113" s="16">
        <v>-35.46</v>
      </c>
      <c r="K113" s="15">
        <v>0</v>
      </c>
      <c r="L113" s="15">
        <v>26.59</v>
      </c>
      <c r="M113" s="15">
        <v>0</v>
      </c>
      <c r="N113" s="15">
        <v>0</v>
      </c>
      <c r="O113" s="15">
        <v>0</v>
      </c>
      <c r="P113" s="15">
        <v>0</v>
      </c>
      <c r="Q113" s="15">
        <v>0.04</v>
      </c>
      <c r="R113" s="15">
        <v>0</v>
      </c>
      <c r="S113" s="15">
        <v>0</v>
      </c>
      <c r="T113" s="15">
        <v>0</v>
      </c>
      <c r="U113" s="15">
        <v>0</v>
      </c>
      <c r="V113" s="15">
        <v>400</v>
      </c>
      <c r="W113" s="15">
        <v>391.17</v>
      </c>
      <c r="X113" s="15">
        <v>510.8</v>
      </c>
    </row>
    <row r="114" spans="1:24">
      <c r="A114" s="2" t="s">
        <v>232</v>
      </c>
      <c r="B114" s="1" t="s">
        <v>233</v>
      </c>
      <c r="C114" s="15">
        <v>537.54</v>
      </c>
      <c r="D114" s="15">
        <v>89.59</v>
      </c>
      <c r="E114" s="15">
        <v>2641.75</v>
      </c>
      <c r="F114" s="15">
        <v>3268.88</v>
      </c>
      <c r="G114" s="15">
        <v>0</v>
      </c>
      <c r="H114" s="15">
        <v>0</v>
      </c>
      <c r="I114" s="15">
        <v>0</v>
      </c>
      <c r="J114" s="15">
        <v>0</v>
      </c>
      <c r="K114" s="15">
        <v>442.84</v>
      </c>
      <c r="L114" s="15">
        <v>82.21</v>
      </c>
      <c r="M114" s="15">
        <v>32.69</v>
      </c>
      <c r="N114" s="15">
        <v>0</v>
      </c>
      <c r="O114" s="15">
        <v>160.18</v>
      </c>
      <c r="P114" s="15">
        <v>0</v>
      </c>
      <c r="Q114" s="16">
        <v>-0.04</v>
      </c>
      <c r="R114" s="15">
        <v>0</v>
      </c>
      <c r="S114" s="15">
        <v>0</v>
      </c>
      <c r="T114" s="15">
        <v>0</v>
      </c>
      <c r="U114" s="15">
        <v>50</v>
      </c>
      <c r="V114" s="15">
        <v>470.2</v>
      </c>
      <c r="W114" s="15">
        <v>1238.08</v>
      </c>
      <c r="X114" s="15">
        <v>2030.8</v>
      </c>
    </row>
    <row r="115" spans="1:24">
      <c r="A115" s="2" t="s">
        <v>234</v>
      </c>
      <c r="B115" s="1" t="s">
        <v>235</v>
      </c>
      <c r="C115" s="15">
        <v>400.2</v>
      </c>
      <c r="D115" s="15">
        <v>66.7</v>
      </c>
      <c r="E115" s="15">
        <v>293.62</v>
      </c>
      <c r="F115" s="15">
        <v>760.52</v>
      </c>
      <c r="G115" s="15">
        <v>0</v>
      </c>
      <c r="H115" s="15">
        <v>0</v>
      </c>
      <c r="I115" s="15">
        <v>0</v>
      </c>
      <c r="J115" s="16">
        <v>-50.07</v>
      </c>
      <c r="K115" s="15">
        <v>0</v>
      </c>
      <c r="L115" s="15">
        <v>19.61</v>
      </c>
      <c r="M115" s="15">
        <v>0</v>
      </c>
      <c r="N115" s="15">
        <v>0</v>
      </c>
      <c r="O115" s="15">
        <v>0</v>
      </c>
      <c r="P115" s="15">
        <v>0</v>
      </c>
      <c r="Q115" s="16">
        <v>-0.02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-30.48</v>
      </c>
      <c r="X115" s="15">
        <v>791</v>
      </c>
    </row>
    <row r="116" spans="1:24">
      <c r="A116" s="2" t="s">
        <v>236</v>
      </c>
      <c r="B116" s="1" t="s">
        <v>237</v>
      </c>
      <c r="C116" s="15">
        <v>633.6</v>
      </c>
      <c r="D116" s="15">
        <v>105.6</v>
      </c>
      <c r="E116" s="15">
        <v>2826.95</v>
      </c>
      <c r="F116" s="15">
        <v>3566.15</v>
      </c>
      <c r="G116" s="15">
        <v>0</v>
      </c>
      <c r="H116" s="15">
        <v>0</v>
      </c>
      <c r="I116" s="15">
        <v>0</v>
      </c>
      <c r="J116" s="15">
        <v>0</v>
      </c>
      <c r="K116" s="15">
        <v>506.34</v>
      </c>
      <c r="L116" s="15">
        <v>72.819999999999993</v>
      </c>
      <c r="M116" s="15">
        <v>0</v>
      </c>
      <c r="N116" s="15">
        <v>0</v>
      </c>
      <c r="O116" s="15">
        <v>0</v>
      </c>
      <c r="P116" s="15">
        <v>0</v>
      </c>
      <c r="Q116" s="16">
        <v>-0.01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579.15</v>
      </c>
      <c r="X116" s="15">
        <v>2987</v>
      </c>
    </row>
    <row r="117" spans="1:24">
      <c r="A117" s="2" t="s">
        <v>238</v>
      </c>
      <c r="B117" s="1" t="s">
        <v>239</v>
      </c>
      <c r="C117" s="15">
        <v>633.6</v>
      </c>
      <c r="D117" s="15">
        <v>105.6</v>
      </c>
      <c r="E117" s="15">
        <v>6542.77</v>
      </c>
      <c r="F117" s="15">
        <v>7281.97</v>
      </c>
      <c r="G117" s="15">
        <v>0</v>
      </c>
      <c r="H117" s="15">
        <v>0</v>
      </c>
      <c r="I117" s="15">
        <v>0</v>
      </c>
      <c r="J117" s="15">
        <v>0</v>
      </c>
      <c r="K117" s="15">
        <v>1354.03</v>
      </c>
      <c r="L117" s="15">
        <v>179.18</v>
      </c>
      <c r="M117" s="15">
        <v>0</v>
      </c>
      <c r="N117" s="15">
        <v>0</v>
      </c>
      <c r="O117" s="15">
        <v>0</v>
      </c>
      <c r="P117" s="15">
        <v>0</v>
      </c>
      <c r="Q117" s="16">
        <v>-0.04</v>
      </c>
      <c r="R117" s="15">
        <v>0</v>
      </c>
      <c r="S117" s="15">
        <v>0</v>
      </c>
      <c r="T117" s="15">
        <v>0</v>
      </c>
      <c r="U117" s="15">
        <v>500</v>
      </c>
      <c r="V117" s="15">
        <v>0</v>
      </c>
      <c r="W117" s="15">
        <v>2033.17</v>
      </c>
      <c r="X117" s="15">
        <v>5248.8</v>
      </c>
    </row>
    <row r="118" spans="1:24" s="8" customFormat="1">
      <c r="A118" s="18" t="s">
        <v>161</v>
      </c>
      <c r="C118" s="8" t="s">
        <v>162</v>
      </c>
      <c r="D118" s="8" t="s">
        <v>162</v>
      </c>
      <c r="E118" s="8" t="s">
        <v>162</v>
      </c>
      <c r="F118" s="8" t="s">
        <v>162</v>
      </c>
      <c r="G118" s="8" t="s">
        <v>162</v>
      </c>
      <c r="H118" s="8" t="s">
        <v>162</v>
      </c>
      <c r="I118" s="8" t="s">
        <v>162</v>
      </c>
      <c r="J118" s="8" t="s">
        <v>162</v>
      </c>
      <c r="K118" s="8" t="s">
        <v>162</v>
      </c>
      <c r="L118" s="8" t="s">
        <v>162</v>
      </c>
      <c r="M118" s="8" t="s">
        <v>162</v>
      </c>
      <c r="N118" s="8" t="s">
        <v>162</v>
      </c>
      <c r="O118" s="8" t="s">
        <v>162</v>
      </c>
      <c r="P118" s="8" t="s">
        <v>162</v>
      </c>
      <c r="Q118" s="8" t="s">
        <v>162</v>
      </c>
      <c r="R118" s="8" t="s">
        <v>162</v>
      </c>
      <c r="S118" s="8" t="s">
        <v>162</v>
      </c>
      <c r="T118" s="8" t="s">
        <v>162</v>
      </c>
      <c r="U118" s="8" t="s">
        <v>162</v>
      </c>
      <c r="V118" s="8" t="s">
        <v>162</v>
      </c>
      <c r="W118" s="8" t="s">
        <v>162</v>
      </c>
      <c r="X118" s="8" t="s">
        <v>162</v>
      </c>
    </row>
    <row r="119" spans="1:24">
      <c r="C119" s="20">
        <v>21740.240000000002</v>
      </c>
      <c r="D119" s="20">
        <v>3623.38</v>
      </c>
      <c r="E119" s="20">
        <v>102373.02</v>
      </c>
      <c r="F119" s="20">
        <v>127736.64</v>
      </c>
      <c r="G119" s="20">
        <v>15</v>
      </c>
      <c r="H119" s="20">
        <v>0</v>
      </c>
      <c r="I119" s="20">
        <v>172.05</v>
      </c>
      <c r="J119" s="21">
        <v>-199.68</v>
      </c>
      <c r="K119" s="20">
        <v>18370.32</v>
      </c>
      <c r="L119" s="20">
        <v>2905.49</v>
      </c>
      <c r="M119" s="20">
        <v>615</v>
      </c>
      <c r="N119" s="20">
        <v>0</v>
      </c>
      <c r="O119" s="20">
        <v>3013.51</v>
      </c>
      <c r="P119" s="20">
        <v>0</v>
      </c>
      <c r="Q119" s="20">
        <v>0.28000000000000003</v>
      </c>
      <c r="R119" s="20">
        <v>0</v>
      </c>
      <c r="S119" s="20">
        <v>0</v>
      </c>
      <c r="T119" s="20">
        <v>686.22</v>
      </c>
      <c r="U119" s="20">
        <v>4100</v>
      </c>
      <c r="V119" s="20">
        <v>4286.05</v>
      </c>
      <c r="W119" s="20">
        <v>33964.239999999998</v>
      </c>
      <c r="X119" s="20">
        <v>93772.4</v>
      </c>
    </row>
    <row r="121" spans="1:24" s="8" customFormat="1">
      <c r="A121" s="17"/>
      <c r="C121" s="8" t="s">
        <v>240</v>
      </c>
      <c r="D121" s="8" t="s">
        <v>240</v>
      </c>
      <c r="E121" s="8" t="s">
        <v>240</v>
      </c>
      <c r="F121" s="8" t="s">
        <v>240</v>
      </c>
      <c r="G121" s="8" t="s">
        <v>240</v>
      </c>
      <c r="H121" s="8" t="s">
        <v>240</v>
      </c>
      <c r="I121" s="8" t="s">
        <v>240</v>
      </c>
      <c r="J121" s="8" t="s">
        <v>240</v>
      </c>
      <c r="K121" s="8" t="s">
        <v>240</v>
      </c>
      <c r="L121" s="8" t="s">
        <v>240</v>
      </c>
      <c r="M121" s="8" t="s">
        <v>240</v>
      </c>
      <c r="N121" s="8" t="s">
        <v>240</v>
      </c>
      <c r="O121" s="8" t="s">
        <v>240</v>
      </c>
      <c r="P121" s="8" t="s">
        <v>240</v>
      </c>
      <c r="Q121" s="8" t="s">
        <v>240</v>
      </c>
      <c r="R121" s="8" t="s">
        <v>240</v>
      </c>
      <c r="S121" s="8" t="s">
        <v>240</v>
      </c>
      <c r="T121" s="8" t="s">
        <v>240</v>
      </c>
      <c r="U121" s="8" t="s">
        <v>240</v>
      </c>
      <c r="V121" s="8" t="s">
        <v>240</v>
      </c>
      <c r="W121" s="8" t="s">
        <v>240</v>
      </c>
      <c r="X121" s="8" t="s">
        <v>240</v>
      </c>
    </row>
    <row r="122" spans="1:24">
      <c r="A122" s="18" t="s">
        <v>241</v>
      </c>
      <c r="B122" s="1" t="s">
        <v>242</v>
      </c>
      <c r="C122" s="20">
        <v>98156.479999999996</v>
      </c>
      <c r="D122" s="20">
        <v>16457.189999999999</v>
      </c>
      <c r="E122" s="20">
        <v>169556.66</v>
      </c>
      <c r="F122" s="20">
        <v>284170.33</v>
      </c>
      <c r="G122" s="20">
        <v>210</v>
      </c>
      <c r="H122" s="20">
        <v>4065.26</v>
      </c>
      <c r="I122" s="20">
        <v>3605.18</v>
      </c>
      <c r="J122" s="21">
        <v>-750.42</v>
      </c>
      <c r="K122" s="20">
        <v>36861.870000000003</v>
      </c>
      <c r="L122" s="20">
        <v>10412.620000000001</v>
      </c>
      <c r="M122" s="20">
        <v>615</v>
      </c>
      <c r="N122" s="20">
        <v>257.3</v>
      </c>
      <c r="O122" s="20">
        <v>3013.51</v>
      </c>
      <c r="P122" s="20">
        <v>851.38</v>
      </c>
      <c r="Q122" s="20">
        <v>0.22</v>
      </c>
      <c r="R122" s="20">
        <v>1066.57</v>
      </c>
      <c r="S122" s="20">
        <v>718.77</v>
      </c>
      <c r="T122" s="20">
        <v>686.22</v>
      </c>
      <c r="U122" s="20">
        <v>5400</v>
      </c>
      <c r="V122" s="20">
        <v>4286.05</v>
      </c>
      <c r="W122" s="20">
        <v>71299.53</v>
      </c>
      <c r="X122" s="20">
        <v>212870.8</v>
      </c>
    </row>
    <row r="124" spans="1:24">
      <c r="C124" s="1" t="s">
        <v>242</v>
      </c>
      <c r="D124" s="1" t="s">
        <v>242</v>
      </c>
      <c r="E124" s="1" t="s">
        <v>242</v>
      </c>
      <c r="F124" s="1" t="s">
        <v>242</v>
      </c>
      <c r="G124" s="1" t="s">
        <v>242</v>
      </c>
      <c r="H124" s="1" t="s">
        <v>242</v>
      </c>
      <c r="I124" s="1" t="s">
        <v>242</v>
      </c>
      <c r="J124" s="1" t="s">
        <v>242</v>
      </c>
      <c r="K124" s="1" t="s">
        <v>242</v>
      </c>
      <c r="L124" s="1" t="s">
        <v>242</v>
      </c>
      <c r="M124" s="1" t="s">
        <v>242</v>
      </c>
      <c r="N124" s="1" t="s">
        <v>242</v>
      </c>
      <c r="O124" s="1" t="s">
        <v>242</v>
      </c>
      <c r="P124" s="1" t="s">
        <v>242</v>
      </c>
      <c r="Q124" s="1" t="s">
        <v>242</v>
      </c>
      <c r="R124" s="1" t="s">
        <v>242</v>
      </c>
      <c r="S124" s="1" t="s">
        <v>242</v>
      </c>
      <c r="T124" s="1" t="s">
        <v>242</v>
      </c>
      <c r="U124" s="1" t="s">
        <v>242</v>
      </c>
      <c r="V124" s="1" t="s">
        <v>242</v>
      </c>
      <c r="W124" s="1" t="s">
        <v>242</v>
      </c>
      <c r="X124" s="1" t="s">
        <v>242</v>
      </c>
    </row>
    <row r="125" spans="1:24">
      <c r="A125" s="2" t="s">
        <v>242</v>
      </c>
      <c r="B125" s="1" t="s">
        <v>242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3"/>
  <sheetViews>
    <sheetView topLeftCell="A94" workbookViewId="0">
      <selection activeCell="E24" sqref="E24"/>
    </sheetView>
  </sheetViews>
  <sheetFormatPr baseColWidth="10" defaultRowHeight="15"/>
  <cols>
    <col min="1" max="1" width="10" customWidth="1"/>
    <col min="3" max="3" width="19.7109375" customWidth="1"/>
    <col min="4" max="4" width="17.42578125" bestFit="1" customWidth="1"/>
    <col min="5" max="5" width="36.140625" bestFit="1" customWidth="1"/>
  </cols>
  <sheetData>
    <row r="1" spans="1:10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3.25">
      <c r="A3" s="29" t="s">
        <v>2</v>
      </c>
      <c r="B3" s="28"/>
      <c r="C3" s="30"/>
      <c r="D3" s="28"/>
      <c r="E3" s="28"/>
      <c r="F3" s="25"/>
      <c r="G3" s="25"/>
      <c r="H3" s="25"/>
      <c r="I3" s="25"/>
      <c r="J3" s="25"/>
    </row>
    <row r="4" spans="1:10" ht="15.75">
      <c r="A4" s="31" t="s">
        <v>243</v>
      </c>
      <c r="B4" s="28"/>
      <c r="C4" s="28"/>
      <c r="D4" s="28"/>
      <c r="E4" s="28"/>
      <c r="F4" s="25"/>
      <c r="G4" s="25"/>
      <c r="H4" s="25"/>
      <c r="I4" s="25"/>
      <c r="J4" s="25"/>
    </row>
    <row r="6" spans="1:10">
      <c r="A6" s="32"/>
      <c r="B6" s="32"/>
      <c r="C6" s="32"/>
      <c r="D6" s="32"/>
      <c r="E6" s="32"/>
      <c r="F6" s="32"/>
      <c r="G6" s="32"/>
      <c r="H6" s="32"/>
      <c r="I6" s="25"/>
      <c r="J6" s="25"/>
    </row>
    <row r="7" spans="1:10">
      <c r="A7" s="33"/>
      <c r="B7" s="33"/>
      <c r="C7" s="33"/>
      <c r="D7" s="33"/>
      <c r="E7" s="33"/>
      <c r="F7" s="33"/>
      <c r="G7" s="33"/>
      <c r="H7" s="33"/>
      <c r="I7" s="25"/>
      <c r="J7" s="25"/>
    </row>
    <row r="8" spans="1:10">
      <c r="A8" s="35" t="s">
        <v>244</v>
      </c>
      <c r="B8" s="35" t="s">
        <v>245</v>
      </c>
      <c r="C8" s="35" t="s">
        <v>246</v>
      </c>
      <c r="D8" s="36" t="s">
        <v>247</v>
      </c>
      <c r="E8" s="35" t="s">
        <v>248</v>
      </c>
      <c r="F8" s="34"/>
      <c r="G8" s="34"/>
      <c r="H8" s="34"/>
      <c r="I8" s="34"/>
      <c r="J8" s="34"/>
    </row>
    <row r="9" spans="1:10">
      <c r="A9" s="37" t="s">
        <v>164</v>
      </c>
      <c r="B9" s="25">
        <v>2929047026</v>
      </c>
      <c r="C9" s="25" t="s">
        <v>249</v>
      </c>
      <c r="D9" s="25">
        <v>2038.2</v>
      </c>
      <c r="E9" s="25" t="s">
        <v>165</v>
      </c>
      <c r="F9" s="25"/>
      <c r="G9" s="25"/>
      <c r="H9" s="25"/>
      <c r="I9" s="25"/>
      <c r="J9" s="25"/>
    </row>
    <row r="10" spans="1:10">
      <c r="A10" s="37" t="s">
        <v>166</v>
      </c>
      <c r="B10" s="25">
        <v>2958467625</v>
      </c>
      <c r="C10" s="25" t="s">
        <v>249</v>
      </c>
      <c r="D10" s="25">
        <v>3950</v>
      </c>
      <c r="E10" s="25" t="s">
        <v>167</v>
      </c>
      <c r="F10" s="25"/>
      <c r="G10" s="25"/>
      <c r="H10" s="25"/>
      <c r="I10" s="25"/>
      <c r="J10" s="25"/>
    </row>
    <row r="11" spans="1:10">
      <c r="A11" s="37" t="s">
        <v>45</v>
      </c>
      <c r="B11" s="25">
        <v>2648514356</v>
      </c>
      <c r="C11" s="25" t="s">
        <v>249</v>
      </c>
      <c r="D11" s="25">
        <v>3565</v>
      </c>
      <c r="E11" s="25" t="s">
        <v>46</v>
      </c>
      <c r="F11" s="25"/>
      <c r="G11" s="25"/>
      <c r="H11" s="25"/>
      <c r="I11" s="25"/>
      <c r="J11" s="25"/>
    </row>
    <row r="12" spans="1:10">
      <c r="A12" s="37" t="s">
        <v>174</v>
      </c>
      <c r="B12" s="25">
        <v>2695890349</v>
      </c>
      <c r="C12" s="25" t="s">
        <v>249</v>
      </c>
      <c r="D12" s="25">
        <v>4379.4000000000005</v>
      </c>
      <c r="E12" s="25" t="s">
        <v>175</v>
      </c>
      <c r="F12" s="25"/>
      <c r="G12" s="25"/>
      <c r="H12" s="25"/>
      <c r="I12" s="25"/>
      <c r="J12" s="25"/>
    </row>
    <row r="13" spans="1:10">
      <c r="A13" s="37" t="s">
        <v>53</v>
      </c>
      <c r="B13" s="25">
        <v>2648514364</v>
      </c>
      <c r="C13" s="25" t="s">
        <v>249</v>
      </c>
      <c r="D13" s="25">
        <v>2565</v>
      </c>
      <c r="E13" s="25" t="s">
        <v>54</v>
      </c>
      <c r="F13" s="25"/>
      <c r="G13" s="25"/>
      <c r="H13" s="25"/>
      <c r="I13" s="25"/>
      <c r="J13" s="25"/>
    </row>
    <row r="14" spans="1:10">
      <c r="A14" s="37" t="s">
        <v>182</v>
      </c>
      <c r="B14" s="25">
        <v>2759588027</v>
      </c>
      <c r="C14" s="25" t="s">
        <v>249</v>
      </c>
      <c r="D14" s="25">
        <v>429.20000000000005</v>
      </c>
      <c r="E14" s="25" t="s">
        <v>183</v>
      </c>
      <c r="F14" s="25"/>
      <c r="G14" s="25"/>
      <c r="H14" s="25"/>
      <c r="I14" s="25"/>
      <c r="J14" s="25"/>
    </row>
    <row r="15" spans="1:10">
      <c r="A15" s="37" t="s">
        <v>184</v>
      </c>
      <c r="B15" s="25">
        <v>2717650620</v>
      </c>
      <c r="C15" s="25" t="s">
        <v>249</v>
      </c>
      <c r="D15" s="25">
        <v>5018.2000000000007</v>
      </c>
      <c r="E15" s="25" t="s">
        <v>185</v>
      </c>
      <c r="F15" s="25"/>
      <c r="G15" s="25"/>
      <c r="H15" s="25"/>
      <c r="I15" s="25"/>
      <c r="J15" s="25"/>
    </row>
    <row r="16" spans="1:10">
      <c r="A16" s="37" t="s">
        <v>91</v>
      </c>
      <c r="B16" s="25">
        <v>2970888893</v>
      </c>
      <c r="C16" s="25" t="s">
        <v>249</v>
      </c>
      <c r="D16" s="25">
        <v>3306.4</v>
      </c>
      <c r="E16" s="25" t="s">
        <v>92</v>
      </c>
      <c r="F16" s="25"/>
      <c r="G16" s="25"/>
      <c r="H16" s="25"/>
      <c r="I16" s="25"/>
      <c r="J16" s="25"/>
    </row>
    <row r="17" spans="1:5">
      <c r="A17" s="37" t="s">
        <v>93</v>
      </c>
      <c r="B17" s="25">
        <v>2659973974</v>
      </c>
      <c r="C17" s="25" t="s">
        <v>249</v>
      </c>
      <c r="D17" s="25">
        <v>5606.2000000000007</v>
      </c>
      <c r="E17" s="25" t="s">
        <v>94</v>
      </c>
    </row>
    <row r="18" spans="1:5">
      <c r="A18" s="37" t="s">
        <v>192</v>
      </c>
      <c r="B18" s="25">
        <v>2948910731</v>
      </c>
      <c r="C18" s="25" t="s">
        <v>249</v>
      </c>
      <c r="D18" s="25">
        <v>3030.2000000000003</v>
      </c>
      <c r="E18" s="25" t="s">
        <v>193</v>
      </c>
    </row>
    <row r="19" spans="1:5">
      <c r="A19" s="37" t="s">
        <v>194</v>
      </c>
      <c r="B19" s="25">
        <v>2695890233</v>
      </c>
      <c r="C19" s="25" t="s">
        <v>249</v>
      </c>
      <c r="D19" s="25">
        <v>1179.4000000000001</v>
      </c>
      <c r="E19" s="25" t="s">
        <v>195</v>
      </c>
    </row>
    <row r="20" spans="1:5">
      <c r="A20" s="37" t="s">
        <v>196</v>
      </c>
      <c r="B20" s="25">
        <v>2919443924</v>
      </c>
      <c r="C20" s="25" t="s">
        <v>249</v>
      </c>
      <c r="D20" s="25">
        <v>4491.2</v>
      </c>
      <c r="E20" s="25" t="s">
        <v>197</v>
      </c>
    </row>
    <row r="21" spans="1:5">
      <c r="A21" s="37" t="s">
        <v>105</v>
      </c>
      <c r="B21" s="25">
        <v>2758594368</v>
      </c>
      <c r="C21" s="25" t="s">
        <v>249</v>
      </c>
      <c r="D21" s="25">
        <v>888.80000000000007</v>
      </c>
      <c r="E21" s="25" t="s">
        <v>106</v>
      </c>
    </row>
    <row r="22" spans="1:5">
      <c r="A22" s="37" t="s">
        <v>107</v>
      </c>
      <c r="B22" s="25">
        <v>2650346748</v>
      </c>
      <c r="C22" s="25" t="s">
        <v>249</v>
      </c>
      <c r="D22" s="25">
        <v>3985.4</v>
      </c>
      <c r="E22" s="25" t="s">
        <v>108</v>
      </c>
    </row>
    <row r="23" spans="1:5">
      <c r="A23" s="37" t="s">
        <v>206</v>
      </c>
      <c r="B23" s="25">
        <v>2695890268</v>
      </c>
      <c r="C23" s="25" t="s">
        <v>249</v>
      </c>
      <c r="D23" s="25">
        <v>2605.4</v>
      </c>
      <c r="E23" s="25" t="s">
        <v>207</v>
      </c>
    </row>
    <row r="24" spans="1:5">
      <c r="A24" s="37" t="s">
        <v>216</v>
      </c>
      <c r="B24" s="25">
        <v>2754185048</v>
      </c>
      <c r="C24" s="25" t="s">
        <v>249</v>
      </c>
      <c r="D24" s="25">
        <v>1322.6000000000001</v>
      </c>
      <c r="E24" s="25" t="s">
        <v>217</v>
      </c>
    </row>
    <row r="25" spans="1:5">
      <c r="A25" s="37" t="s">
        <v>139</v>
      </c>
      <c r="B25" s="25">
        <v>2940159670</v>
      </c>
      <c r="C25" s="25" t="s">
        <v>249</v>
      </c>
      <c r="D25" s="25">
        <v>890.40000000000009</v>
      </c>
      <c r="E25" s="25" t="s">
        <v>140</v>
      </c>
    </row>
    <row r="26" spans="1:5">
      <c r="A26" s="37" t="s">
        <v>226</v>
      </c>
      <c r="B26" s="25">
        <v>2765753341</v>
      </c>
      <c r="C26" s="25" t="s">
        <v>249</v>
      </c>
      <c r="D26" s="25">
        <v>3049.4</v>
      </c>
      <c r="E26" s="25" t="s">
        <v>227</v>
      </c>
    </row>
    <row r="27" spans="1:5">
      <c r="A27" s="37" t="s">
        <v>232</v>
      </c>
      <c r="B27" s="25">
        <v>2695890284</v>
      </c>
      <c r="C27" s="25" t="s">
        <v>249</v>
      </c>
      <c r="D27" s="25">
        <v>2030.8000000000002</v>
      </c>
      <c r="E27" s="25" t="s">
        <v>233</v>
      </c>
    </row>
    <row r="28" spans="1:5">
      <c r="A28" s="37" t="s">
        <v>238</v>
      </c>
      <c r="B28" s="25">
        <v>2951732641</v>
      </c>
      <c r="C28" s="25" t="s">
        <v>249</v>
      </c>
      <c r="D28" s="25">
        <v>5248.8</v>
      </c>
      <c r="E28" s="25" t="s">
        <v>239</v>
      </c>
    </row>
    <row r="29" spans="1:5">
      <c r="A29" s="37" t="s">
        <v>228</v>
      </c>
      <c r="B29" s="25">
        <v>2996093906</v>
      </c>
      <c r="C29" s="25" t="s">
        <v>249</v>
      </c>
      <c r="D29" s="25">
        <v>3256.2000000000003</v>
      </c>
      <c r="E29" s="25" t="s">
        <v>229</v>
      </c>
    </row>
    <row r="30" spans="1:5">
      <c r="A30" s="37" t="s">
        <v>224</v>
      </c>
      <c r="B30" s="25">
        <v>2837433751</v>
      </c>
      <c r="C30" s="25" t="s">
        <v>249</v>
      </c>
      <c r="D30" s="25">
        <v>1441.2</v>
      </c>
      <c r="E30" s="25" t="s">
        <v>225</v>
      </c>
    </row>
    <row r="31" spans="1:5">
      <c r="A31" s="37" t="s">
        <v>170</v>
      </c>
      <c r="B31" s="25">
        <v>2838464278</v>
      </c>
      <c r="C31" s="25" t="s">
        <v>249</v>
      </c>
      <c r="D31" s="25">
        <v>2130.4</v>
      </c>
      <c r="E31" s="25" t="s">
        <v>171</v>
      </c>
    </row>
    <row r="32" spans="1:5">
      <c r="A32" s="37" t="s">
        <v>37</v>
      </c>
      <c r="B32" s="25">
        <v>2848478236</v>
      </c>
      <c r="C32" s="25" t="s">
        <v>249</v>
      </c>
      <c r="D32" s="25">
        <v>3565</v>
      </c>
      <c r="E32" s="25" t="s">
        <v>38</v>
      </c>
    </row>
    <row r="33" spans="1:5">
      <c r="A33" s="37" t="s">
        <v>51</v>
      </c>
      <c r="B33" s="25">
        <v>2854221494</v>
      </c>
      <c r="C33" s="25" t="s">
        <v>249</v>
      </c>
      <c r="D33" s="25">
        <v>18.2</v>
      </c>
      <c r="E33" s="25" t="s">
        <v>52</v>
      </c>
    </row>
    <row r="34" spans="1:5">
      <c r="A34" s="37" t="s">
        <v>208</v>
      </c>
      <c r="B34" s="25">
        <v>2880995371</v>
      </c>
      <c r="C34" s="25" t="s">
        <v>249</v>
      </c>
      <c r="D34" s="25">
        <v>2814.2000000000003</v>
      </c>
      <c r="E34" s="25" t="s">
        <v>209</v>
      </c>
    </row>
    <row r="35" spans="1:5">
      <c r="A35" s="37" t="s">
        <v>190</v>
      </c>
      <c r="B35" s="25">
        <v>2878931011</v>
      </c>
      <c r="C35" s="25" t="s">
        <v>249</v>
      </c>
      <c r="D35" s="25">
        <v>1395.4</v>
      </c>
      <c r="E35" s="25" t="s">
        <v>191</v>
      </c>
    </row>
    <row r="36" spans="1:5">
      <c r="A36" s="37" t="s">
        <v>35</v>
      </c>
      <c r="B36" s="25">
        <v>2889514104</v>
      </c>
      <c r="C36" s="25" t="s">
        <v>249</v>
      </c>
      <c r="D36" s="25">
        <v>1923</v>
      </c>
      <c r="E36" s="25" t="s">
        <v>36</v>
      </c>
    </row>
    <row r="37" spans="1:5">
      <c r="A37" s="37" t="s">
        <v>137</v>
      </c>
      <c r="B37" s="25">
        <v>2889511164</v>
      </c>
      <c r="C37" s="25" t="s">
        <v>249</v>
      </c>
      <c r="D37" s="25">
        <v>1563.8000000000002</v>
      </c>
      <c r="E37" s="25" t="s">
        <v>138</v>
      </c>
    </row>
    <row r="38" spans="1:5">
      <c r="A38" s="37" t="s">
        <v>212</v>
      </c>
      <c r="B38" s="25">
        <v>2898414041</v>
      </c>
      <c r="C38" s="25" t="s">
        <v>249</v>
      </c>
      <c r="D38" s="25">
        <v>5614.4000000000005</v>
      </c>
      <c r="E38" s="25" t="s">
        <v>213</v>
      </c>
    </row>
    <row r="39" spans="1:5">
      <c r="A39" s="37" t="s">
        <v>204</v>
      </c>
      <c r="B39" s="25">
        <v>1438110301</v>
      </c>
      <c r="C39" s="25" t="s">
        <v>249</v>
      </c>
      <c r="D39" s="25">
        <v>3100.6000000000004</v>
      </c>
      <c r="E39" s="25" t="s">
        <v>205</v>
      </c>
    </row>
    <row r="40" spans="1:5">
      <c r="A40" s="37" t="s">
        <v>149</v>
      </c>
      <c r="B40" s="25">
        <v>1444665376</v>
      </c>
      <c r="C40" s="25" t="s">
        <v>249</v>
      </c>
      <c r="D40" s="25">
        <v>5529.8</v>
      </c>
      <c r="E40" s="25" t="s">
        <v>150</v>
      </c>
    </row>
    <row r="41" spans="1:5">
      <c r="A41" s="37" t="s">
        <v>129</v>
      </c>
      <c r="B41" s="25">
        <v>2952708604</v>
      </c>
      <c r="C41" s="25" t="s">
        <v>249</v>
      </c>
      <c r="D41" s="25">
        <v>6555.4000000000005</v>
      </c>
      <c r="E41" s="25" t="s">
        <v>130</v>
      </c>
    </row>
    <row r="42" spans="1:5">
      <c r="A42" s="37" t="s">
        <v>97</v>
      </c>
      <c r="B42" s="25">
        <v>2714474562</v>
      </c>
      <c r="C42" s="25" t="s">
        <v>249</v>
      </c>
      <c r="D42" s="25">
        <v>2088.4</v>
      </c>
      <c r="E42" s="25" t="s">
        <v>98</v>
      </c>
    </row>
    <row r="43" spans="1:5">
      <c r="A43" s="37" t="s">
        <v>61</v>
      </c>
      <c r="B43" s="25">
        <v>1415043352</v>
      </c>
      <c r="C43" s="25" t="s">
        <v>249</v>
      </c>
      <c r="D43" s="25">
        <v>689.80000000000007</v>
      </c>
      <c r="E43" s="25" t="s">
        <v>62</v>
      </c>
    </row>
    <row r="44" spans="1:5">
      <c r="A44" s="37" t="s">
        <v>87</v>
      </c>
      <c r="B44" s="25">
        <v>2987413327</v>
      </c>
      <c r="C44" s="25" t="s">
        <v>249</v>
      </c>
      <c r="D44" s="25">
        <v>883.2</v>
      </c>
      <c r="E44" s="25" t="s">
        <v>88</v>
      </c>
    </row>
    <row r="45" spans="1:5">
      <c r="A45" s="37" t="s">
        <v>141</v>
      </c>
      <c r="B45" s="25">
        <v>2965106850</v>
      </c>
      <c r="C45" s="25" t="s">
        <v>249</v>
      </c>
      <c r="D45" s="25">
        <v>1327.8000000000002</v>
      </c>
      <c r="E45" s="25" t="s">
        <v>142</v>
      </c>
    </row>
    <row r="46" spans="1:5">
      <c r="A46" s="37" t="s">
        <v>176</v>
      </c>
      <c r="B46" s="25">
        <v>2616790135</v>
      </c>
      <c r="C46" s="25" t="s">
        <v>249</v>
      </c>
      <c r="D46" s="25">
        <v>758.6</v>
      </c>
      <c r="E46" s="25" t="s">
        <v>177</v>
      </c>
    </row>
    <row r="47" spans="1:5">
      <c r="A47" s="37" t="s">
        <v>147</v>
      </c>
      <c r="B47" s="25">
        <v>2950612421</v>
      </c>
      <c r="C47" s="25" t="s">
        <v>249</v>
      </c>
      <c r="D47" s="25">
        <v>982.6</v>
      </c>
      <c r="E47" s="25" t="s">
        <v>148</v>
      </c>
    </row>
    <row r="48" spans="1:5">
      <c r="A48" s="37" t="s">
        <v>121</v>
      </c>
      <c r="B48" s="25">
        <v>2859704213</v>
      </c>
      <c r="C48" s="25" t="s">
        <v>249</v>
      </c>
      <c r="D48" s="25">
        <v>936</v>
      </c>
      <c r="E48" s="25" t="s">
        <v>122</v>
      </c>
    </row>
    <row r="49" spans="1:5">
      <c r="A49" s="37" t="s">
        <v>95</v>
      </c>
      <c r="B49" s="25">
        <v>2893708187</v>
      </c>
      <c r="C49" s="25" t="s">
        <v>249</v>
      </c>
      <c r="D49" s="25">
        <v>883.2</v>
      </c>
      <c r="E49" s="25" t="s">
        <v>96</v>
      </c>
    </row>
    <row r="50" spans="1:5">
      <c r="A50" s="37" t="s">
        <v>188</v>
      </c>
      <c r="B50" s="25">
        <v>2947375638</v>
      </c>
      <c r="C50" s="25" t="s">
        <v>249</v>
      </c>
      <c r="D50" s="25">
        <v>3580.4</v>
      </c>
      <c r="E50" s="25" t="s">
        <v>189</v>
      </c>
    </row>
    <row r="51" spans="1:5">
      <c r="A51" s="37" t="s">
        <v>133</v>
      </c>
      <c r="B51" s="25">
        <v>2947520190</v>
      </c>
      <c r="C51" s="25" t="s">
        <v>249</v>
      </c>
      <c r="D51" s="25">
        <v>1414</v>
      </c>
      <c r="E51" s="25" t="s">
        <v>134</v>
      </c>
    </row>
    <row r="52" spans="1:5">
      <c r="A52" s="37" t="s">
        <v>57</v>
      </c>
      <c r="B52" s="25">
        <v>2935582334</v>
      </c>
      <c r="C52" s="25" t="s">
        <v>249</v>
      </c>
      <c r="D52" s="25">
        <v>457.40000000000003</v>
      </c>
      <c r="E52" s="25" t="s">
        <v>58</v>
      </c>
    </row>
    <row r="53" spans="1:5">
      <c r="A53" s="37" t="s">
        <v>178</v>
      </c>
      <c r="B53" s="25">
        <v>2923627098</v>
      </c>
      <c r="C53" s="25" t="s">
        <v>249</v>
      </c>
      <c r="D53" s="25">
        <v>2313.2000000000003</v>
      </c>
      <c r="E53" s="25" t="s">
        <v>179</v>
      </c>
    </row>
    <row r="54" spans="1:5">
      <c r="A54" s="37" t="s">
        <v>143</v>
      </c>
      <c r="B54" s="25">
        <v>2932879395</v>
      </c>
      <c r="C54" s="25" t="s">
        <v>249</v>
      </c>
      <c r="D54" s="25">
        <v>1046</v>
      </c>
      <c r="E54" s="25" t="s">
        <v>144</v>
      </c>
    </row>
    <row r="55" spans="1:5">
      <c r="A55" s="37" t="s">
        <v>111</v>
      </c>
      <c r="B55" s="25">
        <v>2918873607</v>
      </c>
      <c r="C55" s="25" t="s">
        <v>249</v>
      </c>
      <c r="D55" s="25">
        <v>1045</v>
      </c>
      <c r="E55" s="25" t="s">
        <v>112</v>
      </c>
    </row>
    <row r="56" spans="1:5">
      <c r="A56" s="37" t="s">
        <v>236</v>
      </c>
      <c r="B56" s="25">
        <v>2836087213</v>
      </c>
      <c r="C56" s="25" t="s">
        <v>249</v>
      </c>
      <c r="D56" s="25">
        <v>2987</v>
      </c>
      <c r="E56" s="25" t="s">
        <v>237</v>
      </c>
    </row>
    <row r="57" spans="1:5">
      <c r="A57" s="37" t="s">
        <v>47</v>
      </c>
      <c r="B57" s="25">
        <v>2915275539</v>
      </c>
      <c r="C57" s="25" t="s">
        <v>249</v>
      </c>
      <c r="D57" s="25">
        <v>451</v>
      </c>
      <c r="E57" s="25" t="s">
        <v>48</v>
      </c>
    </row>
    <row r="58" spans="1:5">
      <c r="A58" s="37" t="s">
        <v>109</v>
      </c>
      <c r="B58" s="25">
        <v>2967093632</v>
      </c>
      <c r="C58" s="25" t="s">
        <v>249</v>
      </c>
      <c r="D58" s="25">
        <v>202</v>
      </c>
      <c r="E58" s="25" t="s">
        <v>110</v>
      </c>
    </row>
    <row r="59" spans="1:5">
      <c r="A59" s="37" t="s">
        <v>131</v>
      </c>
      <c r="B59" s="25">
        <v>2995318777</v>
      </c>
      <c r="C59" s="25" t="s">
        <v>249</v>
      </c>
      <c r="D59" s="25">
        <v>235.4</v>
      </c>
      <c r="E59" s="25" t="s">
        <v>132</v>
      </c>
    </row>
    <row r="60" spans="1:5">
      <c r="A60" s="37" t="s">
        <v>49</v>
      </c>
      <c r="B60" s="25">
        <v>2959161945</v>
      </c>
      <c r="C60" s="25" t="s">
        <v>249</v>
      </c>
      <c r="D60" s="25">
        <v>332.6</v>
      </c>
      <c r="E60" s="25" t="s">
        <v>50</v>
      </c>
    </row>
    <row r="61" spans="1:5">
      <c r="A61" s="37" t="s">
        <v>77</v>
      </c>
      <c r="B61" s="25">
        <v>2861674129</v>
      </c>
      <c r="C61" s="25" t="s">
        <v>249</v>
      </c>
      <c r="D61" s="25">
        <v>3729.4</v>
      </c>
      <c r="E61" s="25" t="s">
        <v>78</v>
      </c>
    </row>
    <row r="62" spans="1:5">
      <c r="A62" s="37" t="s">
        <v>103</v>
      </c>
      <c r="B62" s="25">
        <v>2959119167</v>
      </c>
      <c r="C62" s="25" t="s">
        <v>249</v>
      </c>
      <c r="D62" s="25">
        <v>1415</v>
      </c>
      <c r="E62" s="25" t="s">
        <v>104</v>
      </c>
    </row>
    <row r="63" spans="1:5">
      <c r="A63" s="37" t="s">
        <v>214</v>
      </c>
      <c r="B63" s="25">
        <v>1133093700</v>
      </c>
      <c r="C63" s="25" t="s">
        <v>249</v>
      </c>
      <c r="D63" s="25">
        <v>5233.2000000000007</v>
      </c>
      <c r="E63" s="25" t="s">
        <v>215</v>
      </c>
    </row>
    <row r="64" spans="1:5">
      <c r="A64" s="37" t="s">
        <v>59</v>
      </c>
      <c r="B64" s="25">
        <v>1166421253</v>
      </c>
      <c r="C64" s="25" t="s">
        <v>249</v>
      </c>
      <c r="D64" s="25">
        <v>906</v>
      </c>
      <c r="E64" s="25" t="s">
        <v>60</v>
      </c>
    </row>
    <row r="65" spans="1:5">
      <c r="A65" s="37" t="s">
        <v>145</v>
      </c>
      <c r="B65" s="25">
        <v>1144007808</v>
      </c>
      <c r="C65" s="25" t="s">
        <v>249</v>
      </c>
      <c r="D65" s="25">
        <v>841.80000000000007</v>
      </c>
      <c r="E65" s="25" t="s">
        <v>146</v>
      </c>
    </row>
    <row r="66" spans="1:5">
      <c r="A66" s="37" t="s">
        <v>63</v>
      </c>
      <c r="B66" s="25">
        <v>2919685839</v>
      </c>
      <c r="C66" s="25" t="s">
        <v>249</v>
      </c>
      <c r="D66" s="25">
        <v>1418.4</v>
      </c>
      <c r="E66" s="25" t="s">
        <v>64</v>
      </c>
    </row>
    <row r="67" spans="1:5">
      <c r="A67" s="37" t="s">
        <v>200</v>
      </c>
      <c r="B67" s="25">
        <v>2631133012</v>
      </c>
      <c r="C67" s="25" t="s">
        <v>249</v>
      </c>
      <c r="D67" s="25">
        <v>1791.6000000000001</v>
      </c>
      <c r="E67" s="25" t="s">
        <v>201</v>
      </c>
    </row>
    <row r="68" spans="1:5">
      <c r="A68" s="37" t="s">
        <v>198</v>
      </c>
      <c r="B68" s="25">
        <v>1293502899</v>
      </c>
      <c r="C68" s="25" t="s">
        <v>249</v>
      </c>
      <c r="D68" s="25">
        <v>1865.8000000000002</v>
      </c>
      <c r="E68" s="25" t="s">
        <v>199</v>
      </c>
    </row>
    <row r="69" spans="1:5">
      <c r="A69" s="37" t="s">
        <v>85</v>
      </c>
      <c r="B69" s="25">
        <v>1116618499</v>
      </c>
      <c r="C69" s="25" t="s">
        <v>249</v>
      </c>
      <c r="D69" s="25">
        <v>1839.4</v>
      </c>
      <c r="E69" s="25" t="s">
        <v>86</v>
      </c>
    </row>
    <row r="70" spans="1:5">
      <c r="A70" s="37" t="s">
        <v>123</v>
      </c>
      <c r="B70" s="25">
        <v>2928860106</v>
      </c>
      <c r="C70" s="25" t="s">
        <v>249</v>
      </c>
      <c r="D70" s="25">
        <v>2401.2000000000003</v>
      </c>
      <c r="E70" s="25" t="s">
        <v>124</v>
      </c>
    </row>
    <row r="71" spans="1:5">
      <c r="A71" s="37" t="s">
        <v>151</v>
      </c>
      <c r="B71" s="25">
        <v>1179675078</v>
      </c>
      <c r="C71" s="25" t="s">
        <v>249</v>
      </c>
      <c r="D71" s="25">
        <v>601</v>
      </c>
      <c r="E71" s="25" t="s">
        <v>152</v>
      </c>
    </row>
    <row r="72" spans="1:5">
      <c r="A72" s="37" t="s">
        <v>69</v>
      </c>
      <c r="B72" s="25">
        <v>2747910657</v>
      </c>
      <c r="C72" s="25" t="s">
        <v>249</v>
      </c>
      <c r="D72" s="25">
        <v>1863.4</v>
      </c>
      <c r="E72" s="25" t="s">
        <v>70</v>
      </c>
    </row>
    <row r="73" spans="1:5">
      <c r="A73" s="37" t="s">
        <v>81</v>
      </c>
      <c r="B73" s="25">
        <v>1175437504</v>
      </c>
      <c r="C73" s="25" t="s">
        <v>249</v>
      </c>
      <c r="D73" s="25">
        <v>904</v>
      </c>
      <c r="E73" s="25" t="s">
        <v>82</v>
      </c>
    </row>
    <row r="74" spans="1:5">
      <c r="A74" s="37" t="s">
        <v>79</v>
      </c>
      <c r="B74" s="25">
        <v>1171646753</v>
      </c>
      <c r="C74" s="25" t="s">
        <v>249</v>
      </c>
      <c r="D74" s="25">
        <v>986.6</v>
      </c>
      <c r="E74" s="25" t="s">
        <v>80</v>
      </c>
    </row>
    <row r="75" spans="1:5">
      <c r="A75" s="37" t="s">
        <v>101</v>
      </c>
      <c r="B75" s="25">
        <v>2960710474</v>
      </c>
      <c r="C75" s="25" t="s">
        <v>249</v>
      </c>
      <c r="D75" s="25">
        <v>3370.6000000000004</v>
      </c>
      <c r="E75" s="25" t="s">
        <v>102</v>
      </c>
    </row>
    <row r="76" spans="1:5">
      <c r="A76" s="37" t="s">
        <v>119</v>
      </c>
      <c r="B76" s="25">
        <v>2836126510</v>
      </c>
      <c r="C76" s="25" t="s">
        <v>249</v>
      </c>
      <c r="D76" s="25">
        <v>1418.2</v>
      </c>
      <c r="E76" s="25" t="s">
        <v>120</v>
      </c>
    </row>
    <row r="77" spans="1:5">
      <c r="A77" s="37" t="s">
        <v>155</v>
      </c>
      <c r="B77" s="25">
        <v>2983558908</v>
      </c>
      <c r="C77" s="25" t="s">
        <v>249</v>
      </c>
      <c r="D77" s="25">
        <v>3197.6000000000004</v>
      </c>
      <c r="E77" s="25" t="s">
        <v>156</v>
      </c>
    </row>
    <row r="78" spans="1:5">
      <c r="A78" s="37" t="s">
        <v>186</v>
      </c>
      <c r="B78" s="25">
        <v>1258728658</v>
      </c>
      <c r="C78" s="25" t="s">
        <v>249</v>
      </c>
      <c r="D78" s="25">
        <v>1367</v>
      </c>
      <c r="E78" s="25" t="s">
        <v>187</v>
      </c>
    </row>
    <row r="79" spans="1:5">
      <c r="A79" s="37" t="s">
        <v>234</v>
      </c>
      <c r="B79" s="25">
        <v>1258728771</v>
      </c>
      <c r="C79" s="25" t="s">
        <v>249</v>
      </c>
      <c r="D79" s="25">
        <v>791</v>
      </c>
      <c r="E79" s="25" t="s">
        <v>235</v>
      </c>
    </row>
    <row r="80" spans="1:5">
      <c r="A80" s="37" t="s">
        <v>73</v>
      </c>
      <c r="B80" s="25">
        <v>1143946878</v>
      </c>
      <c r="C80" s="25" t="s">
        <v>249</v>
      </c>
      <c r="D80" s="25">
        <v>1284.6000000000001</v>
      </c>
      <c r="E80" s="25" t="s">
        <v>74</v>
      </c>
    </row>
    <row r="81" spans="1:5">
      <c r="A81" s="37" t="s">
        <v>159</v>
      </c>
      <c r="B81" s="25">
        <v>2856562434</v>
      </c>
      <c r="C81" s="25" t="s">
        <v>249</v>
      </c>
      <c r="D81" s="25">
        <v>931.2</v>
      </c>
      <c r="E81" s="25" t="s">
        <v>160</v>
      </c>
    </row>
    <row r="82" spans="1:5">
      <c r="A82" s="37" t="s">
        <v>222</v>
      </c>
      <c r="B82" s="25">
        <v>1133340031</v>
      </c>
      <c r="C82" s="25" t="s">
        <v>249</v>
      </c>
      <c r="D82" s="25">
        <v>1551</v>
      </c>
      <c r="E82" s="25" t="s">
        <v>223</v>
      </c>
    </row>
    <row r="83" spans="1:5">
      <c r="A83" s="37" t="s">
        <v>71</v>
      </c>
      <c r="B83" s="25">
        <v>2928980233</v>
      </c>
      <c r="C83" s="25" t="s">
        <v>249</v>
      </c>
      <c r="D83" s="25">
        <v>5062.6000000000004</v>
      </c>
      <c r="E83" s="25" t="s">
        <v>72</v>
      </c>
    </row>
    <row r="84" spans="1:5">
      <c r="A84" s="37" t="s">
        <v>135</v>
      </c>
      <c r="B84" s="25">
        <v>1128532117</v>
      </c>
      <c r="C84" s="25" t="s">
        <v>249</v>
      </c>
      <c r="D84" s="25">
        <v>1549.4</v>
      </c>
      <c r="E84" s="25" t="s">
        <v>136</v>
      </c>
    </row>
    <row r="85" spans="1:5">
      <c r="A85" s="37" t="s">
        <v>113</v>
      </c>
      <c r="B85" s="25">
        <v>1128031436</v>
      </c>
      <c r="C85" s="25" t="s">
        <v>249</v>
      </c>
      <c r="D85" s="25">
        <v>858</v>
      </c>
      <c r="E85" s="25" t="s">
        <v>114</v>
      </c>
    </row>
    <row r="86" spans="1:5">
      <c r="A86" s="37" t="s">
        <v>83</v>
      </c>
      <c r="B86" s="25">
        <v>2954141431</v>
      </c>
      <c r="C86" s="25" t="s">
        <v>249</v>
      </c>
      <c r="D86" s="25">
        <v>971.80000000000007</v>
      </c>
      <c r="E86" s="25" t="s">
        <v>84</v>
      </c>
    </row>
    <row r="87" spans="1:5">
      <c r="A87" s="37" t="s">
        <v>180</v>
      </c>
      <c r="B87" s="25">
        <v>1500026042</v>
      </c>
      <c r="C87" s="25" t="s">
        <v>249</v>
      </c>
      <c r="D87" s="25">
        <v>3608</v>
      </c>
      <c r="E87" s="25" t="s">
        <v>181</v>
      </c>
    </row>
    <row r="88" spans="1:5">
      <c r="A88" s="37" t="s">
        <v>89</v>
      </c>
      <c r="B88" s="25">
        <v>2946209440</v>
      </c>
      <c r="C88" s="25" t="s">
        <v>249</v>
      </c>
      <c r="D88" s="25">
        <v>4489.6000000000004</v>
      </c>
      <c r="E88" s="25" t="s">
        <v>90</v>
      </c>
    </row>
    <row r="89" spans="1:5">
      <c r="A89" s="37" t="s">
        <v>33</v>
      </c>
      <c r="B89" s="25">
        <v>1500716952</v>
      </c>
      <c r="C89" s="25" t="s">
        <v>249</v>
      </c>
      <c r="D89" s="25">
        <v>853</v>
      </c>
      <c r="E89" s="25" t="s">
        <v>34</v>
      </c>
    </row>
    <row r="90" spans="1:5">
      <c r="A90" s="37" t="s">
        <v>115</v>
      </c>
      <c r="B90" s="25">
        <v>2778034427</v>
      </c>
      <c r="C90" s="25" t="s">
        <v>249</v>
      </c>
      <c r="D90" s="25">
        <v>1753</v>
      </c>
      <c r="E90" s="25" t="s">
        <v>116</v>
      </c>
    </row>
    <row r="91" spans="1:5">
      <c r="A91" s="37" t="s">
        <v>157</v>
      </c>
      <c r="B91" s="25">
        <v>1501548794</v>
      </c>
      <c r="C91" s="25" t="s">
        <v>249</v>
      </c>
      <c r="D91" s="25">
        <v>1977.4</v>
      </c>
      <c r="E91" s="25" t="s">
        <v>158</v>
      </c>
    </row>
    <row r="92" spans="1:5">
      <c r="A92" s="37" t="s">
        <v>220</v>
      </c>
      <c r="B92" s="25">
        <v>1504068599</v>
      </c>
      <c r="C92" s="25" t="s">
        <v>249</v>
      </c>
      <c r="D92" s="25">
        <v>1548</v>
      </c>
      <c r="E92" s="25" t="s">
        <v>221</v>
      </c>
    </row>
    <row r="93" spans="1:5">
      <c r="A93" s="37" t="s">
        <v>202</v>
      </c>
      <c r="B93" s="25">
        <v>1275625157</v>
      </c>
      <c r="C93" s="25" t="s">
        <v>249</v>
      </c>
      <c r="D93" s="25">
        <v>455</v>
      </c>
      <c r="E93" s="25" t="s">
        <v>203</v>
      </c>
    </row>
    <row r="94" spans="1:5">
      <c r="A94" s="37" t="s">
        <v>39</v>
      </c>
      <c r="B94" s="25">
        <v>1133645940</v>
      </c>
      <c r="C94" s="25" t="s">
        <v>249</v>
      </c>
      <c r="D94" s="25">
        <v>1486</v>
      </c>
      <c r="E94" s="25" t="s">
        <v>40</v>
      </c>
    </row>
    <row r="95" spans="1:5">
      <c r="A95" s="37" t="s">
        <v>125</v>
      </c>
      <c r="B95" s="25">
        <v>1504923790</v>
      </c>
      <c r="C95" s="25" t="s">
        <v>249</v>
      </c>
      <c r="D95" s="25">
        <v>890</v>
      </c>
      <c r="E95" s="25" t="s">
        <v>126</v>
      </c>
    </row>
    <row r="96" spans="1:5">
      <c r="A96" s="37" t="s">
        <v>117</v>
      </c>
      <c r="B96" s="25">
        <v>2866865712</v>
      </c>
      <c r="C96" s="25" t="s">
        <v>249</v>
      </c>
      <c r="D96" s="25">
        <v>995</v>
      </c>
      <c r="E96" s="25" t="s">
        <v>118</v>
      </c>
    </row>
    <row r="97" spans="1:5">
      <c r="A97" s="37" t="s">
        <v>218</v>
      </c>
      <c r="B97" s="25">
        <v>1505830788</v>
      </c>
      <c r="C97" s="25" t="s">
        <v>249</v>
      </c>
      <c r="D97" s="25">
        <v>1067.6000000000001</v>
      </c>
      <c r="E97" s="25" t="s">
        <v>219</v>
      </c>
    </row>
    <row r="98" spans="1:5">
      <c r="A98" s="37" t="s">
        <v>230</v>
      </c>
      <c r="B98" s="25">
        <v>1506665861</v>
      </c>
      <c r="C98" s="25" t="s">
        <v>249</v>
      </c>
      <c r="D98" s="25">
        <v>510.8</v>
      </c>
      <c r="E98" s="25" t="s">
        <v>231</v>
      </c>
    </row>
    <row r="99" spans="1:5">
      <c r="A99" s="37" t="s">
        <v>65</v>
      </c>
      <c r="B99" s="25">
        <v>1507536410</v>
      </c>
      <c r="C99" s="25" t="s">
        <v>249</v>
      </c>
      <c r="D99" s="25">
        <v>2047.6000000000001</v>
      </c>
      <c r="E99" s="25" t="s">
        <v>66</v>
      </c>
    </row>
    <row r="100" spans="1:5">
      <c r="A100" s="37" t="s">
        <v>210</v>
      </c>
      <c r="B100" s="25">
        <v>2694658981</v>
      </c>
      <c r="C100" s="25" t="s">
        <v>249</v>
      </c>
      <c r="D100" s="25">
        <v>1163</v>
      </c>
      <c r="E100" s="25" t="s">
        <v>211</v>
      </c>
    </row>
    <row r="101" spans="1:5">
      <c r="A101" s="37" t="s">
        <v>55</v>
      </c>
      <c r="B101" s="25">
        <v>2709468560</v>
      </c>
      <c r="C101" s="25" t="s">
        <v>249</v>
      </c>
      <c r="D101" s="25">
        <v>5568.8</v>
      </c>
      <c r="E101" s="25" t="s">
        <v>56</v>
      </c>
    </row>
    <row r="102" spans="1:5">
      <c r="A102" s="37" t="s">
        <v>172</v>
      </c>
      <c r="B102" s="25">
        <v>455386500</v>
      </c>
      <c r="C102" s="25" t="s">
        <v>249</v>
      </c>
      <c r="D102" s="25">
        <v>1444.4</v>
      </c>
      <c r="E102" s="25" t="s">
        <v>173</v>
      </c>
    </row>
    <row r="103" spans="1:5">
      <c r="A103" s="37" t="s">
        <v>153</v>
      </c>
      <c r="B103" s="25">
        <v>1172678020</v>
      </c>
      <c r="C103" s="25" t="s">
        <v>249</v>
      </c>
      <c r="D103" s="25">
        <v>1228.2</v>
      </c>
      <c r="E103" s="25" t="s">
        <v>154</v>
      </c>
    </row>
    <row r="104" spans="1:5">
      <c r="A104" s="37" t="s">
        <v>168</v>
      </c>
      <c r="B104" s="25">
        <v>1507783140</v>
      </c>
      <c r="C104" s="25" t="s">
        <v>249</v>
      </c>
      <c r="D104" s="25">
        <v>3211.6000000000004</v>
      </c>
      <c r="E104" s="25" t="s">
        <v>169</v>
      </c>
    </row>
    <row r="105" spans="1:5">
      <c r="A105" s="37" t="s">
        <v>41</v>
      </c>
      <c r="B105" s="25">
        <v>2850727768</v>
      </c>
      <c r="C105" s="25" t="s">
        <v>249</v>
      </c>
      <c r="D105" s="25">
        <v>703</v>
      </c>
      <c r="E105" s="25" t="s">
        <v>42</v>
      </c>
    </row>
    <row r="106" spans="1:5">
      <c r="A106" s="37" t="s">
        <v>75</v>
      </c>
      <c r="B106" s="25">
        <v>1129000062</v>
      </c>
      <c r="C106" s="25" t="s">
        <v>249</v>
      </c>
      <c r="D106" s="25">
        <v>383.40000000000003</v>
      </c>
      <c r="E106" s="25" t="s">
        <v>76</v>
      </c>
    </row>
    <row r="107" spans="1:5">
      <c r="A107" s="28"/>
      <c r="B107" s="28" t="s">
        <v>250</v>
      </c>
      <c r="C107" s="28"/>
      <c r="D107" s="38">
        <v>204634.4</v>
      </c>
      <c r="E107" s="28" t="s">
        <v>251</v>
      </c>
    </row>
    <row r="110" spans="1:5">
      <c r="A110" s="37" t="s">
        <v>99</v>
      </c>
      <c r="B110" s="25"/>
      <c r="C110" s="25" t="s">
        <v>252</v>
      </c>
      <c r="D110" s="25">
        <v>2566.6000000000004</v>
      </c>
      <c r="E110" s="25" t="s">
        <v>100</v>
      </c>
    </row>
    <row r="111" spans="1:5">
      <c r="A111" s="28"/>
      <c r="B111" s="28" t="s">
        <v>253</v>
      </c>
      <c r="C111" s="28"/>
      <c r="D111" s="38">
        <v>2566.6000000000004</v>
      </c>
      <c r="E111" s="28" t="s">
        <v>254</v>
      </c>
    </row>
    <row r="114" spans="1:5">
      <c r="A114" s="37" t="s">
        <v>43</v>
      </c>
      <c r="B114" s="25"/>
      <c r="C114" s="25" t="s">
        <v>255</v>
      </c>
      <c r="D114" s="25">
        <v>3218</v>
      </c>
      <c r="E114" s="25" t="s">
        <v>44</v>
      </c>
    </row>
    <row r="115" spans="1:5">
      <c r="A115" s="37" t="s">
        <v>127</v>
      </c>
      <c r="B115" s="25"/>
      <c r="C115" s="25" t="s">
        <v>255</v>
      </c>
      <c r="D115" s="25">
        <v>911.80000000000007</v>
      </c>
      <c r="E115" s="25" t="s">
        <v>128</v>
      </c>
    </row>
    <row r="116" spans="1:5">
      <c r="A116" s="37" t="s">
        <v>67</v>
      </c>
      <c r="B116" s="25"/>
      <c r="C116" s="25" t="s">
        <v>255</v>
      </c>
      <c r="D116" s="25">
        <v>1540</v>
      </c>
      <c r="E116" s="25" t="s">
        <v>68</v>
      </c>
    </row>
    <row r="117" spans="1:5">
      <c r="A117" s="28"/>
      <c r="B117" s="28" t="s">
        <v>256</v>
      </c>
      <c r="C117" s="28"/>
      <c r="D117" s="38">
        <v>5669.8</v>
      </c>
      <c r="E117" s="28" t="s">
        <v>257</v>
      </c>
    </row>
    <row r="120" spans="1:5" ht="18.75">
      <c r="A120" s="39"/>
      <c r="B120" s="39" t="s">
        <v>250</v>
      </c>
      <c r="C120" s="39"/>
      <c r="D120" s="40">
        <v>204634.4</v>
      </c>
      <c r="E120" s="39" t="s">
        <v>251</v>
      </c>
    </row>
    <row r="121" spans="1:5" ht="18.75">
      <c r="A121" s="39"/>
      <c r="B121" s="39" t="s">
        <v>253</v>
      </c>
      <c r="C121" s="39"/>
      <c r="D121" s="40">
        <v>2566.6000000000004</v>
      </c>
      <c r="E121" s="39" t="s">
        <v>254</v>
      </c>
    </row>
    <row r="122" spans="1:5" ht="18.75">
      <c r="A122" s="39"/>
      <c r="B122" s="39" t="s">
        <v>258</v>
      </c>
      <c r="C122" s="39"/>
      <c r="D122" s="40">
        <v>5669.8</v>
      </c>
      <c r="E122" s="39" t="s">
        <v>257</v>
      </c>
    </row>
    <row r="123" spans="1:5" ht="18.75">
      <c r="A123" s="39"/>
      <c r="B123" s="39"/>
      <c r="C123" s="39"/>
      <c r="D123" s="40">
        <v>212870.8</v>
      </c>
      <c r="E123" s="39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/>
  </sheetViews>
  <sheetFormatPr baseColWidth="10" defaultRowHeight="15"/>
  <cols>
    <col min="1" max="1" width="18.7109375" customWidth="1"/>
    <col min="2" max="2" width="11.5703125" bestFit="1" customWidth="1"/>
  </cols>
  <sheetData>
    <row r="1" spans="1:6">
      <c r="A1" s="59" t="s">
        <v>267</v>
      </c>
      <c r="B1" s="59"/>
      <c r="C1" s="60"/>
      <c r="D1" s="61"/>
      <c r="E1" s="61"/>
      <c r="F1" s="62"/>
    </row>
    <row r="2" spans="1:6">
      <c r="A2" s="59" t="s">
        <v>279</v>
      </c>
      <c r="B2" s="59"/>
      <c r="C2" s="60"/>
      <c r="D2" s="61"/>
      <c r="E2" s="61"/>
      <c r="F2" s="62"/>
    </row>
    <row r="3" spans="1:6">
      <c r="A3" s="59" t="s">
        <v>268</v>
      </c>
      <c r="B3" s="63" t="s">
        <v>280</v>
      </c>
      <c r="C3" s="60"/>
      <c r="D3" s="61"/>
      <c r="E3" s="61"/>
      <c r="F3" s="62"/>
    </row>
    <row r="4" spans="1:6">
      <c r="A4" s="60"/>
      <c r="B4" s="60"/>
      <c r="C4" s="60"/>
      <c r="D4" s="61"/>
      <c r="E4" s="61"/>
      <c r="F4" s="62"/>
    </row>
    <row r="5" spans="1:6">
      <c r="A5" s="60" t="s">
        <v>269</v>
      </c>
      <c r="B5" s="60" t="s">
        <v>270</v>
      </c>
      <c r="C5" s="60"/>
      <c r="D5" s="61"/>
      <c r="E5" s="61"/>
      <c r="F5" s="62"/>
    </row>
    <row r="6" spans="1:6">
      <c r="A6" s="61" t="s">
        <v>271</v>
      </c>
      <c r="B6" s="64">
        <v>101749.38</v>
      </c>
      <c r="C6" s="61"/>
      <c r="D6" s="61"/>
      <c r="E6" s="61"/>
      <c r="F6" s="62"/>
    </row>
    <row r="7" spans="1:6">
      <c r="A7" s="61" t="s">
        <v>272</v>
      </c>
      <c r="B7" s="64">
        <v>21866.74</v>
      </c>
      <c r="C7" s="61"/>
      <c r="D7" s="61"/>
      <c r="E7" s="61"/>
      <c r="F7" s="62"/>
    </row>
    <row r="8" spans="1:6">
      <c r="A8" s="61" t="s">
        <v>273</v>
      </c>
      <c r="B8" s="64">
        <v>0</v>
      </c>
      <c r="C8" s="61"/>
      <c r="D8" s="61"/>
      <c r="E8" s="61"/>
      <c r="F8" s="62"/>
    </row>
    <row r="9" spans="1:6">
      <c r="A9" s="61" t="s">
        <v>274</v>
      </c>
      <c r="B9" s="64">
        <v>4982.33</v>
      </c>
      <c r="C9" s="61"/>
      <c r="D9" s="61"/>
      <c r="E9" s="61"/>
      <c r="F9" s="62"/>
    </row>
    <row r="10" spans="1:6">
      <c r="A10" s="61" t="s">
        <v>275</v>
      </c>
      <c r="B10" s="64">
        <v>0</v>
      </c>
      <c r="C10" s="61"/>
      <c r="D10" s="61"/>
      <c r="E10" s="61"/>
      <c r="F10" s="62"/>
    </row>
    <row r="11" spans="1:6">
      <c r="A11" s="61" t="s">
        <v>276</v>
      </c>
      <c r="B11" s="64">
        <v>44913.87</v>
      </c>
      <c r="C11" s="61"/>
      <c r="D11" s="61"/>
      <c r="E11" s="61"/>
      <c r="F11" s="62"/>
    </row>
    <row r="12" spans="1:6">
      <c r="A12" s="61" t="s">
        <v>277</v>
      </c>
      <c r="B12" s="65">
        <v>0</v>
      </c>
      <c r="C12" s="61"/>
      <c r="D12" s="61"/>
      <c r="E12" s="61"/>
      <c r="F12" s="62"/>
    </row>
    <row r="13" spans="1:6" ht="15.75" thickBot="1">
      <c r="A13" s="61" t="s">
        <v>278</v>
      </c>
      <c r="B13" s="66">
        <v>140667.70000000001</v>
      </c>
      <c r="C13" s="61"/>
      <c r="D13" s="61"/>
      <c r="E13" s="61"/>
      <c r="F13" s="62"/>
    </row>
    <row r="14" spans="1:6">
      <c r="A14" s="61"/>
      <c r="B14" s="67">
        <f>SUM(B6:B13)</f>
        <v>314180.02</v>
      </c>
      <c r="C14" s="61"/>
      <c r="D14" s="67"/>
      <c r="E14" s="61"/>
      <c r="F14" s="62"/>
    </row>
    <row r="15" spans="1:6" ht="15.75" thickBot="1">
      <c r="A15" s="61"/>
      <c r="B15" s="68">
        <f>B14*0.16</f>
        <v>50268.803200000002</v>
      </c>
      <c r="C15" s="61"/>
      <c r="D15" s="62"/>
      <c r="E15" s="61"/>
      <c r="F15" s="62"/>
    </row>
    <row r="16" spans="1:6" ht="15.75" thickTop="1">
      <c r="A16" s="61"/>
      <c r="B16" s="69">
        <f>+B14+B15</f>
        <v>364448.82320000004</v>
      </c>
      <c r="C16" s="61"/>
      <c r="D16" s="69"/>
      <c r="E16" s="61"/>
      <c r="F16" s="62"/>
    </row>
    <row r="17" spans="1:6">
      <c r="A17" s="61"/>
      <c r="B17" s="64">
        <v>364448.82</v>
      </c>
      <c r="C17" s="61"/>
      <c r="D17" s="64"/>
      <c r="E17" s="61"/>
      <c r="F17" s="62"/>
    </row>
    <row r="18" spans="1:6">
      <c r="A18" s="61"/>
      <c r="B18" s="64">
        <f>+B16-B17</f>
        <v>3.2000000355765224E-3</v>
      </c>
      <c r="C18" s="61"/>
      <c r="D18" s="64"/>
      <c r="E18" s="61"/>
      <c r="F18" s="62"/>
    </row>
    <row r="19" spans="1:6">
      <c r="A19" s="61"/>
      <c r="B19" s="64"/>
      <c r="C19" s="61"/>
      <c r="D19" s="61"/>
      <c r="E19" s="61"/>
      <c r="F19" s="62"/>
    </row>
    <row r="20" spans="1:6">
      <c r="A20" s="61"/>
      <c r="B20" s="61"/>
      <c r="C20" s="61"/>
      <c r="D20" s="61"/>
      <c r="E20" s="61"/>
      <c r="F20" s="62"/>
    </row>
    <row r="21" spans="1:6">
      <c r="A21" s="25"/>
      <c r="B21" s="25"/>
      <c r="C21" s="25"/>
      <c r="D21" s="25"/>
      <c r="E21" s="25"/>
      <c r="F2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2017-03-09T23:55:03Z</dcterms:created>
  <dcterms:modified xsi:type="dcterms:W3CDTF">2017-03-14T18:20:04Z</dcterms:modified>
</cp:coreProperties>
</file>