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2" r:id="rId1"/>
    <sheet name="INGENIERIA" sheetId="1" r:id="rId2"/>
    <sheet name="BANCOS" sheetId="3" r:id="rId3"/>
    <sheet name="Hoja1" sheetId="4" r:id="rId4"/>
  </sheets>
  <calcPr calcId="124519"/>
</workbook>
</file>

<file path=xl/calcChain.xml><?xml version="1.0" encoding="utf-8"?>
<calcChain xmlns="http://schemas.openxmlformats.org/spreadsheetml/2006/main">
  <c r="B16" i="4"/>
  <c r="B17" s="1"/>
  <c r="B18" l="1"/>
  <c r="B20" s="1"/>
  <c r="D10" i="3" l="1"/>
  <c r="D9"/>
  <c r="O13" i="1"/>
  <c r="O12"/>
  <c r="F16" i="2"/>
  <c r="G16"/>
  <c r="H16"/>
  <c r="I16"/>
  <c r="J16"/>
  <c r="E16"/>
  <c r="C16"/>
  <c r="E13"/>
  <c r="H13" s="1"/>
  <c r="F13"/>
  <c r="G13"/>
  <c r="J12"/>
  <c r="I12"/>
  <c r="H12"/>
  <c r="G12"/>
  <c r="F12"/>
  <c r="E12"/>
  <c r="D11" i="3" l="1"/>
  <c r="I13" i="2"/>
  <c r="J13" s="1"/>
</calcChain>
</file>

<file path=xl/comments1.xml><?xml version="1.0" encoding="utf-8"?>
<comments xmlns="http://schemas.openxmlformats.org/spreadsheetml/2006/main">
  <authors>
    <author>..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..:</t>
        </r>
        <r>
          <rPr>
            <sz val="9"/>
            <color indexed="81"/>
            <rFont val="Tahoma"/>
            <family val="2"/>
          </rPr>
          <t xml:space="preserve">
EN LA QUINCENA DE COMISION SE LE DIERON $4,500
LUDY ME REPORTO COMO COMPLEMENTO $2,876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..:</t>
        </r>
        <r>
          <rPr>
            <sz val="9"/>
            <color indexed="81"/>
            <rFont val="Tahoma"/>
            <family val="2"/>
          </rPr>
          <t xml:space="preserve">
EN LA QUINCENA DE COMISION SE LE DIERON $6,935.39
LUDY COMO COMPLEMENTO ME REPORTO $11,859</t>
        </r>
      </text>
    </comment>
  </commentList>
</comments>
</file>

<file path=xl/sharedStrings.xml><?xml version="1.0" encoding="utf-8"?>
<sst xmlns="http://schemas.openxmlformats.org/spreadsheetml/2006/main" count="114" uniqueCount="56">
  <si>
    <t>CONTPAQ i</t>
  </si>
  <si>
    <t xml:space="preserve">      NÓMINAS</t>
  </si>
  <si>
    <t>011 INGENIERIA FISCAL LABORAL SC</t>
  </si>
  <si>
    <t>Lista de Raya (forma tabular)</t>
  </si>
  <si>
    <t>Periodo 9 al 9 Quincenal del 01/05/2017 al 15/05/2017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</si>
  <si>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</si>
  <si>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</si>
  <si>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</si>
  <si>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</si>
  <si>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</si>
  <si>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</si>
  <si>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</si>
  <si>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Seguro de vivienda Infonavit</t>
  </si>
  <si>
    <t>Préstamo Infonavit (cf)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</si>
  <si>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</si>
  <si>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</si>
  <si>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</si>
  <si>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</si>
  <si>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</si>
  <si>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</si>
  <si>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Departamento 1 1200X11</t>
  </si>
  <si>
    <t>0EZ08</t>
  </si>
  <si>
    <t>Espindola Zarazua Maria Guadalupe</t>
  </si>
  <si>
    <t>OL001</t>
  </si>
  <si>
    <t>Olvera Landaverde Armando</t>
  </si>
  <si>
    <t>Total Depto</t>
  </si>
  <si>
    <t xml:space="preserve">  -----------------------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</si>
  <si>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</si>
  <si>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</si>
  <si>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</si>
  <si>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</si>
  <si>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</si>
  <si>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</si>
  <si>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</si>
  <si>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DEPOSITADO EL 15</t>
  </si>
  <si>
    <t>DIFERENCIA POR DEPOSITAR</t>
  </si>
  <si>
    <t>Periodo 9 del 2017-05-01 al 2017-05-15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</si>
  <si>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</si>
  <si>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</si>
  <si>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</si>
  <si>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</si>
  <si>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</si>
  <si>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</si>
  <si>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</si>
  <si>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2</t>
  </si>
  <si>
    <t>SERVICIO</t>
  </si>
  <si>
    <t>HOJALATERIA</t>
  </si>
  <si>
    <t>QUERETARO MOTORS, SA</t>
  </si>
  <si>
    <t>REPORTE DE NOMINA QUINCENAL</t>
  </si>
  <si>
    <t xml:space="preserve">Periodo </t>
  </si>
  <si>
    <t>01/05/2017 AL 15/05/2017</t>
  </si>
  <si>
    <t>QUINCENA 1RA MAYO</t>
  </si>
  <si>
    <t>CUENTA</t>
  </si>
  <si>
    <t>IMPORTE</t>
  </si>
  <si>
    <t>683-001-001</t>
  </si>
  <si>
    <t>COMPLEMENTO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</si>
</sst>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164" fontId="9" fillId="0" borderId="0" xfId="0" applyNumberFormat="1" applyFont="1"/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7" fillId="0" borderId="0" xfId="0" applyFont="1"/>
    <xf numFmtId="0" fontId="19" fillId="0" borderId="0" xfId="0" applyFont="1"/>
    <xf numFmtId="0" fontId="18" fillId="0" borderId="2" xfId="0" applyFont="1" applyFill="1" applyBorder="1" applyAlignment="1">
      <alignment horizontal="centerContinuous"/>
    </xf>
    <xf numFmtId="165" fontId="18" fillId="0" borderId="2" xfId="0" applyNumberFormat="1" applyFont="1" applyFill="1" applyBorder="1" applyAlignment="1">
      <alignment horizontal="centerContinuous"/>
    </xf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20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5" xfId="0" applyFont="1" applyBorder="1"/>
    <xf numFmtId="0" fontId="0" fillId="0" borderId="5" xfId="0" applyBorder="1"/>
    <xf numFmtId="14" fontId="0" fillId="0" borderId="5" xfId="0" applyNumberFormat="1" applyBorder="1"/>
    <xf numFmtId="0" fontId="23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43" fontId="1" fillId="0" borderId="5" xfId="2" applyFont="1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23" fillId="0" borderId="9" xfId="2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L13" sqref="L13"/>
    </sheetView>
  </sheetViews>
  <sheetFormatPr baseColWidth="10" defaultRowHeight="11.25"/>
  <cols>
    <col min="1" max="1" width="10" style="2" customWidth="1"/>
    <col min="2" max="2" width="26.5703125" style="1" customWidth="1"/>
    <col min="3" max="3" width="15" style="1" bestFit="1" customWidth="1"/>
    <col min="4" max="4" width="11.42578125" style="1"/>
    <col min="5" max="5" width="13.85546875" style="1" customWidth="1"/>
    <col min="6" max="16384" width="11.42578125" style="1"/>
  </cols>
  <sheetData>
    <row r="1" spans="1:12" ht="18" customHeight="1">
      <c r="A1" s="3" t="s">
        <v>0</v>
      </c>
      <c r="B1" s="23" t="s">
        <v>27</v>
      </c>
    </row>
    <row r="2" spans="1:12" ht="24.95" customHeight="1">
      <c r="A2" s="4" t="s">
        <v>1</v>
      </c>
      <c r="B2" s="18" t="s">
        <v>2</v>
      </c>
    </row>
    <row r="3" spans="1:12" ht="15">
      <c r="B3" s="20" t="s">
        <v>3</v>
      </c>
    </row>
    <row r="4" spans="1:12" ht="12.75">
      <c r="B4" s="22" t="s">
        <v>4</v>
      </c>
    </row>
    <row r="5" spans="1:12">
      <c r="B5" s="6" t="s">
        <v>5</v>
      </c>
    </row>
    <row r="6" spans="1:12">
      <c r="B6" s="6" t="s">
        <v>6</v>
      </c>
    </row>
    <row r="7" spans="1:12" ht="15.75">
      <c r="E7" s="45" t="s">
        <v>28</v>
      </c>
      <c r="F7" s="45"/>
      <c r="G7" s="45"/>
      <c r="H7" s="45"/>
      <c r="I7" s="45"/>
      <c r="J7" s="45"/>
    </row>
    <row r="8" spans="1:12" s="5" customFormat="1" ht="23.25" thickBot="1">
      <c r="A8" s="8" t="s">
        <v>7</v>
      </c>
      <c r="B8" s="9" t="s">
        <v>8</v>
      </c>
      <c r="C8" s="10" t="s">
        <v>11</v>
      </c>
      <c r="E8" s="29" t="s">
        <v>11</v>
      </c>
      <c r="F8" s="29" t="s">
        <v>29</v>
      </c>
      <c r="G8" s="29" t="s">
        <v>30</v>
      </c>
      <c r="H8" s="29" t="s">
        <v>31</v>
      </c>
      <c r="I8" s="29" t="s">
        <v>32</v>
      </c>
      <c r="J8" s="29" t="s">
        <v>33</v>
      </c>
    </row>
    <row r="9" spans="1:12" ht="12" thickTop="1">
      <c r="A9" s="13" t="s">
        <v>19</v>
      </c>
    </row>
    <row r="11" spans="1:12">
      <c r="A11" s="12" t="s">
        <v>20</v>
      </c>
    </row>
    <row r="12" spans="1:12">
      <c r="A12" s="2" t="s">
        <v>21</v>
      </c>
      <c r="B12" s="1" t="s">
        <v>22</v>
      </c>
      <c r="C12" s="14">
        <v>2876</v>
      </c>
      <c r="E12" s="30">
        <f>+C12</f>
        <v>2876</v>
      </c>
      <c r="F12" s="30">
        <f>+E12*2%</f>
        <v>57.52</v>
      </c>
      <c r="G12" s="30">
        <f>+E12*7.5%</f>
        <v>215.7</v>
      </c>
      <c r="H12" s="30">
        <f>SUM(E12:G12)</f>
        <v>3149.22</v>
      </c>
      <c r="I12" s="30">
        <f>+H12*16%</f>
        <v>503.87520000000001</v>
      </c>
      <c r="J12" s="30">
        <f>+H12+I12</f>
        <v>3653.0951999999997</v>
      </c>
      <c r="L12" s="1" t="s">
        <v>45</v>
      </c>
    </row>
    <row r="13" spans="1:12">
      <c r="A13" s="2" t="s">
        <v>23</v>
      </c>
      <c r="B13" s="1" t="s">
        <v>24</v>
      </c>
      <c r="C13" s="14">
        <v>11859</v>
      </c>
      <c r="E13" s="30">
        <f>+C13</f>
        <v>11859</v>
      </c>
      <c r="F13" s="30">
        <f>+E13*2%</f>
        <v>237.18</v>
      </c>
      <c r="G13" s="30">
        <f>+E13*7.5%</f>
        <v>889.42499999999995</v>
      </c>
      <c r="H13" s="30">
        <f>SUM(E13:G13)</f>
        <v>12985.605</v>
      </c>
      <c r="I13" s="30">
        <f>+H13*16%</f>
        <v>2077.6968000000002</v>
      </c>
      <c r="J13" s="30">
        <f>+H13+I13</f>
        <v>15063.301799999999</v>
      </c>
      <c r="L13" s="1" t="s">
        <v>46</v>
      </c>
    </row>
    <row r="14" spans="1:12" s="7" customFormat="1">
      <c r="A14" s="16" t="s">
        <v>25</v>
      </c>
      <c r="C14" s="7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</row>
    <row r="15" spans="1:12">
      <c r="C15" s="1" t="s">
        <v>27</v>
      </c>
    </row>
    <row r="16" spans="1:12">
      <c r="A16" s="2" t="s">
        <v>27</v>
      </c>
      <c r="B16" s="1" t="s">
        <v>27</v>
      </c>
      <c r="C16" s="28">
        <f>+C12+C13</f>
        <v>14735</v>
      </c>
      <c r="E16" s="31">
        <f>+E12+E13</f>
        <v>14735</v>
      </c>
      <c r="F16" s="31">
        <f t="shared" ref="F16:J16" si="0">+F12+F13</f>
        <v>294.7</v>
      </c>
      <c r="G16" s="31">
        <f t="shared" si="0"/>
        <v>1105.125</v>
      </c>
      <c r="H16" s="31">
        <f t="shared" si="0"/>
        <v>16134.824999999999</v>
      </c>
      <c r="I16" s="31">
        <f t="shared" si="0"/>
        <v>2581.5720000000001</v>
      </c>
      <c r="J16" s="31">
        <f t="shared" si="0"/>
        <v>18716.396999999997</v>
      </c>
    </row>
  </sheetData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pane xSplit="2" ySplit="11" topLeftCell="F12" activePane="bottomRight" state="frozen"/>
      <selection pane="topRight" activeCell="C1" sqref="C1"/>
      <selection pane="bottomLeft" activeCell="A14" sqref="A14"/>
      <selection pane="bottomRight" activeCell="F16" sqref="F16"/>
    </sheetView>
  </sheetViews>
  <sheetFormatPr baseColWidth="10" defaultRowHeight="11.25"/>
  <cols>
    <col min="1" max="1" width="10" style="2" customWidth="1"/>
    <col min="2" max="2" width="26.5703125" style="1" customWidth="1"/>
    <col min="3" max="3" width="12" style="1" customWidth="1"/>
    <col min="4" max="4" width="13" style="1" customWidth="1"/>
    <col min="5" max="6" width="15" style="1" bestFit="1" customWidth="1"/>
    <col min="7" max="7" width="14.42578125" style="1" customWidth="1"/>
    <col min="8" max="8" width="12.5703125" style="1" customWidth="1"/>
    <col min="9" max="9" width="10.7109375" style="1" customWidth="1"/>
    <col min="10" max="10" width="10" style="1" customWidth="1"/>
    <col min="11" max="12" width="15" style="1" bestFit="1" customWidth="1"/>
    <col min="13" max="14" width="11.42578125" style="1"/>
    <col min="15" max="15" width="14.28515625" style="1" customWidth="1"/>
    <col min="16" max="16384" width="11.42578125" style="1"/>
  </cols>
  <sheetData>
    <row r="1" spans="1:15" ht="18" customHeight="1">
      <c r="A1" s="3" t="s">
        <v>0</v>
      </c>
      <c r="B1" s="46" t="s">
        <v>27</v>
      </c>
      <c r="C1" s="47"/>
    </row>
    <row r="2" spans="1:15" ht="24.95" customHeight="1">
      <c r="A2" s="4" t="s">
        <v>1</v>
      </c>
      <c r="B2" s="18" t="s">
        <v>2</v>
      </c>
      <c r="C2" s="19"/>
    </row>
    <row r="3" spans="1:15" ht="15.75">
      <c r="B3" s="20" t="s">
        <v>3</v>
      </c>
      <c r="C3" s="21"/>
      <c r="D3" s="7"/>
    </row>
    <row r="4" spans="1:15" ht="15">
      <c r="B4" s="22" t="s">
        <v>4</v>
      </c>
      <c r="C4" s="21"/>
      <c r="D4" s="7"/>
    </row>
    <row r="5" spans="1:15">
      <c r="B5" s="6" t="s">
        <v>5</v>
      </c>
    </row>
    <row r="6" spans="1:15">
      <c r="B6" s="6" t="s">
        <v>6</v>
      </c>
    </row>
    <row r="8" spans="1:15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10" t="s">
        <v>17</v>
      </c>
      <c r="L8" s="11" t="s">
        <v>18</v>
      </c>
      <c r="N8" s="25" t="s">
        <v>34</v>
      </c>
      <c r="O8" s="26" t="s">
        <v>35</v>
      </c>
    </row>
    <row r="9" spans="1:15" ht="12" thickTop="1">
      <c r="A9" s="13" t="s">
        <v>19</v>
      </c>
    </row>
    <row r="11" spans="1:15">
      <c r="A11" s="12" t="s">
        <v>20</v>
      </c>
    </row>
    <row r="12" spans="1:15">
      <c r="A12" s="2" t="s">
        <v>21</v>
      </c>
      <c r="B12" s="1" t="s">
        <v>22</v>
      </c>
      <c r="C12" s="14">
        <v>3500.1</v>
      </c>
      <c r="D12" s="14">
        <v>7376</v>
      </c>
      <c r="E12" s="14">
        <v>10876.1</v>
      </c>
      <c r="F12" s="14">
        <v>15</v>
      </c>
      <c r="G12" s="14">
        <v>457.59</v>
      </c>
      <c r="H12" s="14">
        <v>1789.43</v>
      </c>
      <c r="I12" s="14">
        <v>160.59</v>
      </c>
      <c r="J12" s="15">
        <v>-0.11</v>
      </c>
      <c r="K12" s="14">
        <v>2422.5</v>
      </c>
      <c r="L12" s="14">
        <v>8453.6</v>
      </c>
      <c r="N12" s="27">
        <v>6205.4</v>
      </c>
      <c r="O12" s="27">
        <f>+L12-N12</f>
        <v>2248.2000000000007</v>
      </c>
    </row>
    <row r="13" spans="1:15">
      <c r="A13" s="2" t="s">
        <v>23</v>
      </c>
      <c r="B13" s="1" t="s">
        <v>24</v>
      </c>
      <c r="C13" s="14">
        <v>6000</v>
      </c>
      <c r="D13" s="14">
        <v>18794.39</v>
      </c>
      <c r="E13" s="14">
        <v>24794.39</v>
      </c>
      <c r="F13" s="14">
        <v>0</v>
      </c>
      <c r="G13" s="14">
        <v>0</v>
      </c>
      <c r="H13" s="14">
        <v>5622.97</v>
      </c>
      <c r="I13" s="14">
        <v>357.99</v>
      </c>
      <c r="J13" s="15">
        <v>-0.17</v>
      </c>
      <c r="K13" s="14">
        <v>5980.79</v>
      </c>
      <c r="L13" s="14">
        <v>18813.599999999999</v>
      </c>
      <c r="N13" s="27">
        <v>10303.799999999999</v>
      </c>
      <c r="O13" s="27">
        <f>+L13-N13</f>
        <v>8509.7999999999993</v>
      </c>
    </row>
    <row r="14" spans="1:15" s="7" customFormat="1">
      <c r="A14" s="16" t="s">
        <v>25</v>
      </c>
      <c r="C14" s="7" t="s">
        <v>26</v>
      </c>
      <c r="D14" s="7" t="s">
        <v>26</v>
      </c>
      <c r="E14" s="7" t="s">
        <v>26</v>
      </c>
      <c r="F14" s="7" t="s">
        <v>26</v>
      </c>
      <c r="G14" s="7" t="s">
        <v>26</v>
      </c>
      <c r="H14" s="7" t="s">
        <v>26</v>
      </c>
      <c r="I14" s="7" t="s">
        <v>26</v>
      </c>
      <c r="J14" s="7" t="s">
        <v>26</v>
      </c>
      <c r="K14" s="7" t="s">
        <v>26</v>
      </c>
      <c r="L14" s="7" t="s">
        <v>26</v>
      </c>
    </row>
    <row r="15" spans="1:15">
      <c r="C15" s="1" t="s">
        <v>27</v>
      </c>
      <c r="D15" s="1" t="s">
        <v>27</v>
      </c>
      <c r="E15" s="1" t="s">
        <v>27</v>
      </c>
      <c r="F15" s="1" t="s">
        <v>27</v>
      </c>
      <c r="G15" s="1" t="s">
        <v>27</v>
      </c>
      <c r="H15" s="1" t="s">
        <v>27</v>
      </c>
      <c r="I15" s="1" t="s">
        <v>27</v>
      </c>
      <c r="J15" s="1" t="s">
        <v>27</v>
      </c>
      <c r="K15" s="1" t="s">
        <v>27</v>
      </c>
      <c r="L15" s="1" t="s">
        <v>27</v>
      </c>
    </row>
    <row r="16" spans="1:15">
      <c r="A16" s="2" t="s">
        <v>27</v>
      </c>
      <c r="B16" s="1" t="s">
        <v>27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</row>
  </sheetData>
  <mergeCells count="1">
    <mergeCell ref="B1:C1"/>
  </mergeCells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5" sqref="E15"/>
    </sheetView>
  </sheetViews>
  <sheetFormatPr baseColWidth="10" defaultRowHeight="15"/>
  <cols>
    <col min="2" max="2" width="14.42578125" customWidth="1"/>
    <col min="3" max="3" width="21" customWidth="1"/>
    <col min="5" max="5" width="32.7109375" bestFit="1" customWidth="1"/>
  </cols>
  <sheetData>
    <row r="1" spans="1:10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>
      <c r="A2" s="34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9.5">
      <c r="A3" s="32" t="s">
        <v>2</v>
      </c>
      <c r="B3" s="32"/>
      <c r="C3" s="35"/>
      <c r="D3" s="32"/>
      <c r="E3" s="32"/>
      <c r="F3" s="32"/>
      <c r="G3" s="32"/>
      <c r="H3" s="32"/>
      <c r="I3" s="32"/>
      <c r="J3" s="32"/>
    </row>
    <row r="4" spans="1:10">
      <c r="A4" s="32" t="s">
        <v>36</v>
      </c>
      <c r="B4" s="32"/>
      <c r="C4" s="32"/>
      <c r="D4" s="32"/>
      <c r="E4" s="32"/>
      <c r="F4" s="32"/>
      <c r="G4" s="32"/>
      <c r="H4" s="32"/>
      <c r="I4" s="32"/>
      <c r="J4" s="32"/>
    </row>
    <row r="6" spans="1:10">
      <c r="A6" s="36"/>
      <c r="B6" s="36"/>
      <c r="C6" s="36"/>
      <c r="D6" s="36"/>
      <c r="E6" s="36"/>
      <c r="F6" s="36"/>
      <c r="G6" s="36"/>
      <c r="H6" s="36"/>
      <c r="I6" s="32"/>
      <c r="J6" s="32"/>
    </row>
    <row r="7" spans="1:10">
      <c r="A7" s="37"/>
      <c r="B7" s="37"/>
      <c r="C7" s="37"/>
      <c r="D7" s="37"/>
      <c r="E7" s="37"/>
      <c r="F7" s="37"/>
      <c r="G7" s="37"/>
      <c r="H7" s="37"/>
      <c r="I7" s="32"/>
      <c r="J7" s="32"/>
    </row>
    <row r="8" spans="1:10">
      <c r="A8" s="39" t="s">
        <v>37</v>
      </c>
      <c r="B8" s="39" t="s">
        <v>38</v>
      </c>
      <c r="C8" s="39" t="s">
        <v>39</v>
      </c>
      <c r="D8" s="40" t="s">
        <v>40</v>
      </c>
      <c r="E8" s="39" t="s">
        <v>41</v>
      </c>
      <c r="F8" s="38"/>
      <c r="G8" s="38"/>
      <c r="H8" s="38"/>
      <c r="I8" s="38"/>
      <c r="J8" s="38"/>
    </row>
    <row r="9" spans="1:10">
      <c r="A9" s="41" t="s">
        <v>21</v>
      </c>
      <c r="B9" s="41">
        <v>56708845345</v>
      </c>
      <c r="C9" s="41" t="s">
        <v>42</v>
      </c>
      <c r="D9" s="41">
        <f>+INGENIERIA!O12</f>
        <v>2248.2000000000007</v>
      </c>
      <c r="E9" s="41" t="s">
        <v>22</v>
      </c>
    </row>
    <row r="10" spans="1:10">
      <c r="A10" s="42" t="s">
        <v>23</v>
      </c>
      <c r="B10" s="42">
        <v>56708845589</v>
      </c>
      <c r="C10" s="42" t="s">
        <v>42</v>
      </c>
      <c r="D10" s="42">
        <f>+INGENIERIA!O13</f>
        <v>8509.7999999999993</v>
      </c>
      <c r="E10" s="42" t="s">
        <v>24</v>
      </c>
    </row>
    <row r="11" spans="1:10">
      <c r="A11" s="43"/>
      <c r="B11" s="43" t="s">
        <v>43</v>
      </c>
      <c r="C11" s="43"/>
      <c r="D11" s="44">
        <f>+D9+D10</f>
        <v>10758</v>
      </c>
      <c r="E11" s="4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/>
  </sheetViews>
  <sheetFormatPr baseColWidth="10" defaultRowHeight="15"/>
  <cols>
    <col min="2" max="2" width="11.7109375" customWidth="1"/>
  </cols>
  <sheetData>
    <row r="1" spans="1:6">
      <c r="A1" s="48" t="s">
        <v>47</v>
      </c>
      <c r="B1" s="49"/>
      <c r="C1" s="49"/>
      <c r="D1" s="49"/>
      <c r="E1" s="49"/>
      <c r="F1" s="49"/>
    </row>
    <row r="2" spans="1:6">
      <c r="A2" s="48" t="s">
        <v>48</v>
      </c>
      <c r="B2" s="49"/>
      <c r="C2" s="49"/>
      <c r="D2" s="49"/>
      <c r="E2" s="49"/>
      <c r="F2" s="49"/>
    </row>
    <row r="3" spans="1:6">
      <c r="A3" s="49"/>
      <c r="B3" s="49"/>
      <c r="C3" s="49"/>
      <c r="D3" s="49"/>
      <c r="E3" s="49"/>
      <c r="F3" s="49"/>
    </row>
    <row r="4" spans="1:6">
      <c r="A4" s="49" t="s">
        <v>49</v>
      </c>
      <c r="B4" s="50" t="s">
        <v>50</v>
      </c>
      <c r="C4" s="49"/>
      <c r="D4" s="49"/>
      <c r="E4" s="49"/>
      <c r="F4" s="49"/>
    </row>
    <row r="5" spans="1:6">
      <c r="A5" s="49" t="s">
        <v>51</v>
      </c>
      <c r="B5" s="49"/>
      <c r="C5" s="49" t="s">
        <v>55</v>
      </c>
      <c r="D5" s="49"/>
      <c r="E5" s="49"/>
      <c r="F5" s="49"/>
    </row>
    <row r="6" spans="1:6">
      <c r="A6" s="49"/>
      <c r="B6" s="49"/>
      <c r="C6" s="49"/>
      <c r="D6" s="49"/>
      <c r="E6" s="49"/>
      <c r="F6" s="49"/>
    </row>
    <row r="7" spans="1:6">
      <c r="A7" s="51" t="s">
        <v>52</v>
      </c>
      <c r="B7" s="51" t="s">
        <v>53</v>
      </c>
      <c r="C7" s="49"/>
      <c r="D7" s="49"/>
      <c r="E7" s="49"/>
      <c r="F7" s="49"/>
    </row>
    <row r="8" spans="1:6">
      <c r="A8" s="52">
        <v>700070</v>
      </c>
      <c r="B8" s="53"/>
      <c r="C8" s="49"/>
      <c r="D8" s="49"/>
      <c r="E8" s="49"/>
      <c r="F8" s="49"/>
    </row>
    <row r="9" spans="1:6">
      <c r="A9" s="52">
        <v>701070</v>
      </c>
      <c r="B9" s="53"/>
      <c r="C9" s="49"/>
      <c r="D9" s="49"/>
      <c r="E9" s="49"/>
      <c r="F9" s="49"/>
    </row>
    <row r="10" spans="1:6">
      <c r="A10" s="52">
        <v>702070</v>
      </c>
      <c r="B10" s="53"/>
      <c r="C10" s="49"/>
      <c r="D10" s="49"/>
      <c r="E10" s="49"/>
      <c r="F10" s="49"/>
    </row>
    <row r="11" spans="1:6">
      <c r="A11" s="52">
        <v>703070</v>
      </c>
      <c r="B11" s="53"/>
      <c r="C11" s="49"/>
      <c r="D11" s="49"/>
      <c r="E11" s="49"/>
      <c r="F11" s="49"/>
    </row>
    <row r="12" spans="1:6">
      <c r="A12" s="52">
        <v>704070</v>
      </c>
      <c r="B12" s="53"/>
      <c r="C12" s="49"/>
      <c r="D12" s="49"/>
      <c r="E12" s="49"/>
      <c r="F12" s="49"/>
    </row>
    <row r="13" spans="1:6">
      <c r="A13" s="52">
        <v>705070</v>
      </c>
      <c r="B13" s="53">
        <v>3149.22</v>
      </c>
      <c r="C13" s="49"/>
      <c r="D13" s="49"/>
      <c r="E13" s="49"/>
      <c r="F13" s="49"/>
    </row>
    <row r="14" spans="1:6">
      <c r="A14" s="52">
        <v>706070</v>
      </c>
      <c r="B14" s="54">
        <v>0</v>
      </c>
      <c r="C14" s="49"/>
      <c r="D14" s="49"/>
      <c r="E14" s="49"/>
      <c r="F14" s="49"/>
    </row>
    <row r="15" spans="1:6" ht="15.75" thickBot="1">
      <c r="A15" s="49" t="s">
        <v>54</v>
      </c>
      <c r="B15" s="55">
        <v>12985.61</v>
      </c>
      <c r="C15" s="49"/>
      <c r="D15" s="49"/>
      <c r="E15" s="49"/>
      <c r="F15" s="49"/>
    </row>
    <row r="16" spans="1:6">
      <c r="A16" s="49"/>
      <c r="B16" s="56">
        <f>SUM(B8:B15)</f>
        <v>16134.83</v>
      </c>
      <c r="C16" s="49"/>
      <c r="D16" s="49"/>
      <c r="E16" s="49"/>
      <c r="F16" s="49"/>
    </row>
    <row r="17" spans="1:6" ht="15.75" thickBot="1">
      <c r="A17" s="49"/>
      <c r="B17" s="55">
        <f>B16*0.16</f>
        <v>2581.5727999999999</v>
      </c>
      <c r="C17" s="49"/>
      <c r="D17" s="49"/>
      <c r="E17" s="49"/>
      <c r="F17" s="49"/>
    </row>
    <row r="18" spans="1:6" ht="15.75" thickBot="1">
      <c r="A18" s="49"/>
      <c r="B18" s="57">
        <f>+B16+B17</f>
        <v>18716.4028</v>
      </c>
      <c r="C18" s="49"/>
      <c r="D18" s="49"/>
      <c r="E18" s="49"/>
      <c r="F18" s="49"/>
    </row>
    <row r="19" spans="1:6" ht="15.75" thickTop="1">
      <c r="A19" s="49"/>
      <c r="B19" s="56">
        <v>18716.400000000001</v>
      </c>
      <c r="C19" s="49"/>
      <c r="D19" s="49"/>
      <c r="E19" s="49"/>
      <c r="F19" s="49"/>
    </row>
    <row r="20" spans="1:6">
      <c r="A20" s="49"/>
      <c r="B20" s="53">
        <f>B18-B19</f>
        <v>2.7999999983876478E-3</v>
      </c>
      <c r="C20" s="49"/>
      <c r="D20" s="49"/>
      <c r="E20" s="49"/>
      <c r="F20" s="49"/>
    </row>
    <row r="21" spans="1:6">
      <c r="A21" s="49"/>
      <c r="B21" s="53"/>
      <c r="C21" s="49"/>
      <c r="D21" s="49"/>
      <c r="E21" s="49"/>
      <c r="F21" s="49"/>
    </row>
    <row r="22" spans="1:6">
      <c r="A22" s="49"/>
      <c r="B22" s="49"/>
      <c r="C22" s="49"/>
      <c r="D22" s="49"/>
      <c r="E22" s="49"/>
      <c r="F22" s="4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2017-06-01T21:15:36Z</cp:lastPrinted>
  <dcterms:created xsi:type="dcterms:W3CDTF">2017-05-16T17:16:36Z</dcterms:created>
  <dcterms:modified xsi:type="dcterms:W3CDTF">2017-06-01T21:15:45Z</dcterms:modified>
</cp:coreProperties>
</file>