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60" windowWidth="18915" windowHeight="11835" activeTab="3"/>
  </bookViews>
  <sheets>
    <sheet name="FACTURACION" sheetId="3" r:id="rId1"/>
    <sheet name="INGENIERIA" sheetId="1" r:id="rId2"/>
    <sheet name="BANCOS" sheetId="2" r:id="rId3"/>
    <sheet name="POLIZA" sheetId="4" r:id="rId4"/>
  </sheets>
  <definedNames>
    <definedName name="_xlnm._FilterDatabase" localSheetId="0" hidden="1">FACTURACION!$A$11:$M$69</definedName>
  </definedNames>
  <calcPr calcId="124519"/>
</workbook>
</file>

<file path=xl/calcChain.xml><?xml version="1.0" encoding="utf-8"?>
<calcChain xmlns="http://schemas.openxmlformats.org/spreadsheetml/2006/main">
  <c r="B16" i="4"/>
  <c r="B17" s="1"/>
  <c r="B18" l="1"/>
  <c r="B20" s="1"/>
  <c r="G76" i="3"/>
  <c r="H76"/>
  <c r="I76"/>
  <c r="J76"/>
  <c r="K76"/>
  <c r="F76"/>
  <c r="F73"/>
  <c r="G73"/>
  <c r="H73"/>
  <c r="I73"/>
  <c r="F74"/>
  <c r="H74" s="1"/>
  <c r="G74"/>
  <c r="I74" s="1"/>
  <c r="F72"/>
  <c r="F13"/>
  <c r="H13" s="1"/>
  <c r="F14"/>
  <c r="G14" s="1"/>
  <c r="F15"/>
  <c r="H15" s="1"/>
  <c r="F16"/>
  <c r="H16" s="1"/>
  <c r="F17"/>
  <c r="H17" s="1"/>
  <c r="F18"/>
  <c r="G18" s="1"/>
  <c r="F19"/>
  <c r="H19" s="1"/>
  <c r="F20"/>
  <c r="H20" s="1"/>
  <c r="F21"/>
  <c r="H21" s="1"/>
  <c r="F22"/>
  <c r="H22" s="1"/>
  <c r="F23"/>
  <c r="H23" s="1"/>
  <c r="F24"/>
  <c r="H24" s="1"/>
  <c r="F25"/>
  <c r="H25" s="1"/>
  <c r="F26"/>
  <c r="G26" s="1"/>
  <c r="F27"/>
  <c r="H27" s="1"/>
  <c r="F28"/>
  <c r="G28" s="1"/>
  <c r="F29"/>
  <c r="H29" s="1"/>
  <c r="F30"/>
  <c r="H30" s="1"/>
  <c r="F31"/>
  <c r="H31" s="1"/>
  <c r="F32"/>
  <c r="G32" s="1"/>
  <c r="F33"/>
  <c r="H33" s="1"/>
  <c r="F34"/>
  <c r="G34" s="1"/>
  <c r="F35"/>
  <c r="H35" s="1"/>
  <c r="F36"/>
  <c r="G36" s="1"/>
  <c r="F37"/>
  <c r="H37" s="1"/>
  <c r="F38"/>
  <c r="H38" s="1"/>
  <c r="F39"/>
  <c r="H39" s="1"/>
  <c r="F40"/>
  <c r="H40" s="1"/>
  <c r="F41"/>
  <c r="H41" s="1"/>
  <c r="F42"/>
  <c r="G42" s="1"/>
  <c r="H42"/>
  <c r="F43"/>
  <c r="H43" s="1"/>
  <c r="F44"/>
  <c r="H44" s="1"/>
  <c r="F45"/>
  <c r="H45" s="1"/>
  <c r="F46"/>
  <c r="H46" s="1"/>
  <c r="F47"/>
  <c r="H47" s="1"/>
  <c r="F48"/>
  <c r="H48" s="1"/>
  <c r="F49"/>
  <c r="H49" s="1"/>
  <c r="F50"/>
  <c r="G50" s="1"/>
  <c r="F51"/>
  <c r="H51" s="1"/>
  <c r="F52"/>
  <c r="G52" s="1"/>
  <c r="F53"/>
  <c r="H53" s="1"/>
  <c r="F54"/>
  <c r="G54" s="1"/>
  <c r="F55"/>
  <c r="H55" s="1"/>
  <c r="F56"/>
  <c r="H56" s="1"/>
  <c r="F57"/>
  <c r="H57" s="1"/>
  <c r="F58"/>
  <c r="G58" s="1"/>
  <c r="F59"/>
  <c r="H59" s="1"/>
  <c r="F60"/>
  <c r="G60" s="1"/>
  <c r="F61"/>
  <c r="H61" s="1"/>
  <c r="F62"/>
  <c r="G62" s="1"/>
  <c r="F63"/>
  <c r="H63" s="1"/>
  <c r="F64"/>
  <c r="H64" s="1"/>
  <c r="F65"/>
  <c r="H65" s="1"/>
  <c r="F66"/>
  <c r="G66" s="1"/>
  <c r="F67"/>
  <c r="H67" s="1"/>
  <c r="F12"/>
  <c r="G35" l="1"/>
  <c r="G67"/>
  <c r="I67" s="1"/>
  <c r="J67" s="1"/>
  <c r="K67" s="1"/>
  <c r="H58"/>
  <c r="I58" s="1"/>
  <c r="J58" s="1"/>
  <c r="K58" s="1"/>
  <c r="G51"/>
  <c r="I51" s="1"/>
  <c r="J51" s="1"/>
  <c r="K51" s="1"/>
  <c r="H26"/>
  <c r="I26" s="1"/>
  <c r="H60"/>
  <c r="I60" s="1"/>
  <c r="J60" s="1"/>
  <c r="K60" s="1"/>
  <c r="G24"/>
  <c r="I24" s="1"/>
  <c r="J24" s="1"/>
  <c r="K24" s="1"/>
  <c r="H14"/>
  <c r="I14" s="1"/>
  <c r="J14" s="1"/>
  <c r="G44"/>
  <c r="I44" s="1"/>
  <c r="J44" s="1"/>
  <c r="K44" s="1"/>
  <c r="G31"/>
  <c r="I31" s="1"/>
  <c r="J31" s="1"/>
  <c r="K31" s="1"/>
  <c r="H28"/>
  <c r="I28" s="1"/>
  <c r="J28" s="1"/>
  <c r="K28" s="1"/>
  <c r="G19"/>
  <c r="I19" s="1"/>
  <c r="J19" s="1"/>
  <c r="K19" s="1"/>
  <c r="F69"/>
  <c r="F79" s="1"/>
  <c r="G63"/>
  <c r="I63" s="1"/>
  <c r="J63" s="1"/>
  <c r="K63" s="1"/>
  <c r="G56"/>
  <c r="I56" s="1"/>
  <c r="J56" s="1"/>
  <c r="K56" s="1"/>
  <c r="G20"/>
  <c r="I20" s="1"/>
  <c r="J20" s="1"/>
  <c r="K20" s="1"/>
  <c r="G64"/>
  <c r="I64" s="1"/>
  <c r="J64" s="1"/>
  <c r="K64" s="1"/>
  <c r="G55"/>
  <c r="I55" s="1"/>
  <c r="J55" s="1"/>
  <c r="K55" s="1"/>
  <c r="H52"/>
  <c r="I52" s="1"/>
  <c r="G48"/>
  <c r="I48" s="1"/>
  <c r="J48" s="1"/>
  <c r="K48" s="1"/>
  <c r="I42"/>
  <c r="G39"/>
  <c r="I39" s="1"/>
  <c r="J39" s="1"/>
  <c r="K39" s="1"/>
  <c r="H36"/>
  <c r="I36" s="1"/>
  <c r="J36" s="1"/>
  <c r="K36" s="1"/>
  <c r="H32"/>
  <c r="I32" s="1"/>
  <c r="J32" s="1"/>
  <c r="K32" s="1"/>
  <c r="G47"/>
  <c r="G40"/>
  <c r="I40" s="1"/>
  <c r="J40" s="1"/>
  <c r="K40" s="1"/>
  <c r="G27"/>
  <c r="I27" s="1"/>
  <c r="J27" s="1"/>
  <c r="K27" s="1"/>
  <c r="H18"/>
  <c r="I18" s="1"/>
  <c r="J18" s="1"/>
  <c r="K18" s="1"/>
  <c r="H66"/>
  <c r="I66" s="1"/>
  <c r="J66" s="1"/>
  <c r="K66" s="1"/>
  <c r="G59"/>
  <c r="I59" s="1"/>
  <c r="J59" s="1"/>
  <c r="K59" s="1"/>
  <c r="H50"/>
  <c r="I50" s="1"/>
  <c r="J50" s="1"/>
  <c r="K50" s="1"/>
  <c r="G43"/>
  <c r="I43" s="1"/>
  <c r="J43" s="1"/>
  <c r="K43" s="1"/>
  <c r="H34"/>
  <c r="I34" s="1"/>
  <c r="J34" s="1"/>
  <c r="K34" s="1"/>
  <c r="G23"/>
  <c r="I23" s="1"/>
  <c r="J23" s="1"/>
  <c r="K23" s="1"/>
  <c r="G13"/>
  <c r="I13" s="1"/>
  <c r="J13" s="1"/>
  <c r="K13" s="1"/>
  <c r="H12"/>
  <c r="H62"/>
  <c r="I62" s="1"/>
  <c r="J62" s="1"/>
  <c r="K62" s="1"/>
  <c r="H54"/>
  <c r="I54" s="1"/>
  <c r="J54" s="1"/>
  <c r="K54" s="1"/>
  <c r="G12"/>
  <c r="G61"/>
  <c r="I61" s="1"/>
  <c r="J61" s="1"/>
  <c r="K61" s="1"/>
  <c r="G53"/>
  <c r="I53" s="1"/>
  <c r="J53" s="1"/>
  <c r="K53" s="1"/>
  <c r="I47"/>
  <c r="J47" s="1"/>
  <c r="K47" s="1"/>
  <c r="G45"/>
  <c r="G37"/>
  <c r="I37" s="1"/>
  <c r="J37" s="1"/>
  <c r="K37" s="1"/>
  <c r="G29"/>
  <c r="I29" s="1"/>
  <c r="J29" s="1"/>
  <c r="K29" s="1"/>
  <c r="G21"/>
  <c r="I21" s="1"/>
  <c r="J21" s="1"/>
  <c r="K21" s="1"/>
  <c r="G16"/>
  <c r="I16" s="1"/>
  <c r="G65"/>
  <c r="I65" s="1"/>
  <c r="J65" s="1"/>
  <c r="K65" s="1"/>
  <c r="G57"/>
  <c r="I57" s="1"/>
  <c r="J57" s="1"/>
  <c r="K57" s="1"/>
  <c r="G49"/>
  <c r="I49" s="1"/>
  <c r="J49" s="1"/>
  <c r="K49" s="1"/>
  <c r="G46"/>
  <c r="I46" s="1"/>
  <c r="J46" s="1"/>
  <c r="G41"/>
  <c r="I41" s="1"/>
  <c r="J41" s="1"/>
  <c r="K41" s="1"/>
  <c r="G38"/>
  <c r="I38" s="1"/>
  <c r="I35"/>
  <c r="J35" s="1"/>
  <c r="K35" s="1"/>
  <c r="G33"/>
  <c r="I33" s="1"/>
  <c r="J33" s="1"/>
  <c r="K33" s="1"/>
  <c r="G30"/>
  <c r="I30" s="1"/>
  <c r="G25"/>
  <c r="I25" s="1"/>
  <c r="J25" s="1"/>
  <c r="K25" s="1"/>
  <c r="G22"/>
  <c r="I22" s="1"/>
  <c r="J22" s="1"/>
  <c r="K22" s="1"/>
  <c r="G17"/>
  <c r="I17" s="1"/>
  <c r="J17" s="1"/>
  <c r="K17" s="1"/>
  <c r="G15"/>
  <c r="I15" s="1"/>
  <c r="J15" s="1"/>
  <c r="K15" s="1"/>
  <c r="I45"/>
  <c r="J45" s="1"/>
  <c r="K45" s="1"/>
  <c r="J74"/>
  <c r="K74" s="1"/>
  <c r="J73"/>
  <c r="K73" s="1"/>
  <c r="H72"/>
  <c r="G72"/>
  <c r="I72" s="1"/>
  <c r="J38"/>
  <c r="K38" s="1"/>
  <c r="J26" l="1"/>
  <c r="K26"/>
  <c r="J52"/>
  <c r="K52" s="1"/>
  <c r="J42"/>
  <c r="K42" s="1"/>
  <c r="J30"/>
  <c r="K30" s="1"/>
  <c r="K46"/>
  <c r="G69"/>
  <c r="G79" s="1"/>
  <c r="K14"/>
  <c r="I12"/>
  <c r="H69"/>
  <c r="H79" s="1"/>
  <c r="J72"/>
  <c r="K72"/>
  <c r="J16"/>
  <c r="K16" s="1"/>
  <c r="I69" l="1"/>
  <c r="I79" s="1"/>
  <c r="J12"/>
  <c r="J69" s="1"/>
  <c r="J79" s="1"/>
  <c r="K12" l="1"/>
  <c r="K69" s="1"/>
  <c r="K79" s="1"/>
</calcChain>
</file>

<file path=xl/sharedStrings.xml><?xml version="1.0" encoding="utf-8"?>
<sst xmlns="http://schemas.openxmlformats.org/spreadsheetml/2006/main" count="648" uniqueCount="190">
  <si>
    <t>CONTPAQ i</t>
  </si>
  <si>
    <t xml:space="preserve">      NÓMINAS</t>
  </si>
  <si>
    <t>011 INGENIERIA FISCAL LABORAL SC</t>
  </si>
  <si>
    <t>Lista de Raya (forma tabular)</t>
  </si>
  <si>
    <t>Periodo 4 al 4 Quincenal del 16/02/2017 al 28/02/2017</t>
  </si>
  <si>
    <t>Reg Pat IMSS: 00000000000,Z3422423106</t>
  </si>
  <si>
    <t xml:space="preserve">RFC: IFL -130502-TN8 </t>
  </si>
  <si>
    <t>Código</t>
  </si>
  <si>
    <t>Empleado</t>
  </si>
  <si>
    <t>Sueldo</t>
  </si>
  <si>
    <t>Comisiones</t>
  </si>
  <si>
    <t>Compensación</t>
  </si>
  <si>
    <t>Prima de vacaciones a tiempo</t>
  </si>
  <si>
    <t>*TOTAL* *PERCEPCIONES*</t>
  </si>
  <si>
    <t>Subsidio al Empleo (sp)</t>
  </si>
  <si>
    <t>I.S.R. (sp)</t>
  </si>
  <si>
    <t>I.M.S.S.</t>
  </si>
  <si>
    <t>Préstamo Infonavit</t>
  </si>
  <si>
    <t>Ajuste al neto</t>
  </si>
  <si>
    <t>Descto Uniforme</t>
  </si>
  <si>
    <t>Ahorro CTM</t>
  </si>
  <si>
    <t>DESC CTA 254</t>
  </si>
  <si>
    <t>*TOTAL* *DEDUCCIONES*</t>
  </si>
  <si>
    <t>*NETO*</t>
  </si>
  <si>
    <t xml:space="preserve">    Reg. Pat. IMSS:  Z3422423106</t>
  </si>
  <si>
    <t>Departamento 1 1200X11</t>
  </si>
  <si>
    <t>AME11</t>
  </si>
  <si>
    <t>Acosta Moreno Edgar Armando</t>
  </si>
  <si>
    <t>BCJ22</t>
  </si>
  <si>
    <t>Barcenas Colmenero Jorge Alejandro</t>
  </si>
  <si>
    <t>00009</t>
  </si>
  <si>
    <t>Camacho Resendiz M Dolores</t>
  </si>
  <si>
    <t>CCC27</t>
  </si>
  <si>
    <t>Cantu Castro Camilo Enrique</t>
  </si>
  <si>
    <t>0CM18</t>
  </si>
  <si>
    <t>Carrasco Martinez Patricia</t>
  </si>
  <si>
    <t>0CH25</t>
  </si>
  <si>
    <t>Cedeño Hernandez Juana</t>
  </si>
  <si>
    <t>CAC18</t>
  </si>
  <si>
    <t>Chavez Adauto Claudia</t>
  </si>
  <si>
    <t>00002</t>
  </si>
  <si>
    <t>Chavez Perez Beatriz</t>
  </si>
  <si>
    <t>0CA07</t>
  </si>
  <si>
    <t>Colin Alvarez Othon</t>
  </si>
  <si>
    <t>0DM01</t>
  </si>
  <si>
    <t>Damian Melchor Magaly</t>
  </si>
  <si>
    <t>0EZ08</t>
  </si>
  <si>
    <t>Espindola Zarazua Maria Guadalupe</t>
  </si>
  <si>
    <t>00043</t>
  </si>
  <si>
    <t>Espinoza Alvarez Armando</t>
  </si>
  <si>
    <t>FC026</t>
  </si>
  <si>
    <t>Flores Catarino Josue</t>
  </si>
  <si>
    <t>GGJ23</t>
  </si>
  <si>
    <t>Garcia Gonzalez Javier</t>
  </si>
  <si>
    <t>GLM06</t>
  </si>
  <si>
    <t>Garcia Lino Martha Guadalupe</t>
  </si>
  <si>
    <t>GLG22</t>
  </si>
  <si>
    <t>Garcia Lozano Gabriela</t>
  </si>
  <si>
    <t>0GP00</t>
  </si>
  <si>
    <t>Garcia Perez Diana</t>
  </si>
  <si>
    <t>GEI28</t>
  </si>
  <si>
    <t>Gomez Escobedo Irais Maria Dolores</t>
  </si>
  <si>
    <t>0GV02</t>
  </si>
  <si>
    <t>Gomez Valencia Evelia</t>
  </si>
  <si>
    <t>0GO02</t>
  </si>
  <si>
    <t>Gonzalez Oregon Lizbeth</t>
  </si>
  <si>
    <t>0GS02</t>
  </si>
  <si>
    <t>Gonzalez Sanchez Michelle Estefan</t>
  </si>
  <si>
    <t>GSJ22</t>
  </si>
  <si>
    <t>Gonzalez Sotelo Judith</t>
  </si>
  <si>
    <t>HC018</t>
  </si>
  <si>
    <t>Hernandez Carpio Jesus</t>
  </si>
  <si>
    <t>0HM06</t>
  </si>
  <si>
    <t>Hernandez Martinez Alma Janet</t>
  </si>
  <si>
    <t>HMM09</t>
  </si>
  <si>
    <t>Hernandez Martinez Marco Antonio</t>
  </si>
  <si>
    <t>HEM17</t>
  </si>
  <si>
    <t>Hernandez Montero Maria Monserrat</t>
  </si>
  <si>
    <t>JAM01</t>
  </si>
  <si>
    <t>Juarez Aguilar Miguel</t>
  </si>
  <si>
    <t>0JB01</t>
  </si>
  <si>
    <t>Juarez Bautista Juan Carlos</t>
  </si>
  <si>
    <t>0MC02</t>
  </si>
  <si>
    <t>Macin Calderon Yaneli</t>
  </si>
  <si>
    <t>0MZ28</t>
  </si>
  <si>
    <t>Mancilla Zuñiga Fermin</t>
  </si>
  <si>
    <t>0MM00</t>
  </si>
  <si>
    <t>Mandujano Martinez Guadalupe</t>
  </si>
  <si>
    <t>0MC13</t>
  </si>
  <si>
    <t>Martinez Cabrera Erick Ignacio</t>
  </si>
  <si>
    <t>0MG29</t>
  </si>
  <si>
    <t>Martinez Gonzalez Maria Dolores</t>
  </si>
  <si>
    <t>MGO</t>
  </si>
  <si>
    <t>Martinez Gonzalez Omar</t>
  </si>
  <si>
    <t>MR027</t>
  </si>
  <si>
    <t>Molina Ramirez Jesus Octavio</t>
  </si>
  <si>
    <t>MHJ24</t>
  </si>
  <si>
    <t>Mompala Hernandez Juan Manuel</t>
  </si>
  <si>
    <t>MAF06</t>
  </si>
  <si>
    <t>Moreno Avedaño Fabiola</t>
  </si>
  <si>
    <t>OL001</t>
  </si>
  <si>
    <t>Olvera Landaverde Armando</t>
  </si>
  <si>
    <t>0OP01</t>
  </si>
  <si>
    <t>Ontiveros Pliego  Luis Gerardo</t>
  </si>
  <si>
    <t>OOE31</t>
  </si>
  <si>
    <t>Orozco Ortega Enaim</t>
  </si>
  <si>
    <t>OBB18</t>
  </si>
  <si>
    <t>Ortiz Bolaños Baneza Yudiht</t>
  </si>
  <si>
    <t>0PL01</t>
  </si>
  <si>
    <t>Pascual  Lopez Mayra Elizabeth</t>
  </si>
  <si>
    <t>PBC27</t>
  </si>
  <si>
    <t>Perez Banda Cristina</t>
  </si>
  <si>
    <t>RGA22</t>
  </si>
  <si>
    <t>Rivera Galvan Jose Alberto</t>
  </si>
  <si>
    <t>0RV28</t>
  </si>
  <si>
    <t>Romero Velazquez  Gustavo Emmanuel</t>
  </si>
  <si>
    <t>0RF01</t>
  </si>
  <si>
    <t>Rubio Franco Gabriela</t>
  </si>
  <si>
    <t>REA03</t>
  </si>
  <si>
    <t>Ruiz Encarnacion Anabel</t>
  </si>
  <si>
    <t>0SM19</t>
  </si>
  <si>
    <t>Sanchez Morales Idalid</t>
  </si>
  <si>
    <t>SRM17</t>
  </si>
  <si>
    <t>Serrato Roman Mauro Raymundo</t>
  </si>
  <si>
    <t>SP014</t>
  </si>
  <si>
    <t>Sierra Polina Cesar Alan</t>
  </si>
  <si>
    <t>0TS10</t>
  </si>
  <si>
    <t>Tinoco Suarez Margarita</t>
  </si>
  <si>
    <t>TJI07</t>
  </si>
  <si>
    <t>Torres Jimenez Ismael Fernando</t>
  </si>
  <si>
    <t>0TT02</t>
  </si>
  <si>
    <t>Trejo Torres Erika Rocio</t>
  </si>
  <si>
    <t>0CV22</t>
  </si>
  <si>
    <t>Vargas Cosme Susana</t>
  </si>
  <si>
    <t>VCM13</t>
  </si>
  <si>
    <t>Velazquez Cruz Maria Patricia</t>
  </si>
  <si>
    <t>0VA00</t>
  </si>
  <si>
    <t>Villalba Acosta Fernando</t>
  </si>
  <si>
    <t>Total Depto</t>
  </si>
  <si>
    <t xml:space="preserve">  -----------------------</t>
  </si>
  <si>
    <t>Departamento 2 1200XSERVICOS</t>
  </si>
  <si>
    <t>CMJ01</t>
  </si>
  <si>
    <t>Carrillo Martinez Jose Pedro Vidal</t>
  </si>
  <si>
    <t>GOT03</t>
  </si>
  <si>
    <t>Garcia Olivos Maria Teresa</t>
  </si>
  <si>
    <t>NGY02</t>
  </si>
  <si>
    <t>Navarro Gomez Yazmin</t>
  </si>
  <si>
    <t xml:space="preserve">  =============</t>
  </si>
  <si>
    <t>Total Gral.</t>
  </si>
  <si>
    <t xml:space="preserve"> </t>
  </si>
  <si>
    <t>Periodo Quincenal-4 del 2017-02-16 al 2017-02-28</t>
  </si>
  <si>
    <t>Codigo</t>
  </si>
  <si>
    <t>Cuenta</t>
  </si>
  <si>
    <t>Metodo de pago</t>
  </si>
  <si>
    <t>Importe</t>
  </si>
  <si>
    <t>Nombre</t>
  </si>
  <si>
    <t>28 Tarjeta de Débito</t>
  </si>
  <si>
    <t>Total Tarjeta de Débito</t>
  </si>
  <si>
    <t>Total de movimientos 52</t>
  </si>
  <si>
    <t>03 Transferencia electrónica de fondos</t>
  </si>
  <si>
    <t>Total Transferencia electrónica de fondos</t>
  </si>
  <si>
    <t>Total de movimientos 3</t>
  </si>
  <si>
    <t xml:space="preserve">01 Efectivo </t>
  </si>
  <si>
    <t>Efectivo</t>
  </si>
  <si>
    <t>Total de movimientos 4</t>
  </si>
  <si>
    <t>Total Efectivo</t>
  </si>
  <si>
    <t>Total de movimientos 59</t>
  </si>
  <si>
    <t>BANAMEX</t>
  </si>
  <si>
    <t>BANORTE</t>
  </si>
  <si>
    <t>FACTURA</t>
  </si>
  <si>
    <t>2% NOMINA</t>
  </si>
  <si>
    <t>7.5% COMISION</t>
  </si>
  <si>
    <t>SUBTOTAL</t>
  </si>
  <si>
    <t>IVA</t>
  </si>
  <si>
    <t>TOTAL</t>
  </si>
  <si>
    <t>QUERETARO MOTORS, SA</t>
  </si>
  <si>
    <t>REPORTE DE NOMINA QUINCENAL</t>
  </si>
  <si>
    <t xml:space="preserve">Periodo </t>
  </si>
  <si>
    <t>CUENTA</t>
  </si>
  <si>
    <t>IMPORTE</t>
  </si>
  <si>
    <t>683-001-001</t>
  </si>
  <si>
    <t>16/02/2017 AL 28/02/2017</t>
  </si>
  <si>
    <t>VENTAS</t>
  </si>
  <si>
    <t>SERVICIO</t>
  </si>
  <si>
    <t>ADMINISTRACION</t>
  </si>
  <si>
    <t>SEMINUEVOS</t>
  </si>
  <si>
    <t>F&amp;I</t>
  </si>
  <si>
    <t>REFACCIONES</t>
  </si>
  <si>
    <t>HOJALATERIA</t>
  </si>
  <si>
    <t>QUINCENA 2DA FEB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</si>
</sst>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(&quot;$&quot;* #,##0.00_);_(&quot;$&quot;* \(#,##0.00\);_(&quot;$&quot;* &quot;-&quot;??_);_(@_)"/>
  </numFmts>
  <fonts count="2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sz val="11"/>
      <color rgb="FF0000FF"/>
      <name val="Calibri"/>
      <family val="2"/>
      <scheme val="minor"/>
    </font>
    <font>
      <sz val="11"/>
      <color rgb="FF0099FF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9D0707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3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/>
      <right/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 vertical="top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9" fillId="0" borderId="0" xfId="0" applyNumberFormat="1" applyFont="1"/>
    <xf numFmtId="49" fontId="11" fillId="0" borderId="0" xfId="0" applyNumberFormat="1" applyFont="1"/>
    <xf numFmtId="164" fontId="2" fillId="0" borderId="0" xfId="0" applyNumberFormat="1" applyFont="1"/>
    <xf numFmtId="164" fontId="12" fillId="0" borderId="0" xfId="0" applyNumberFormat="1" applyFont="1"/>
    <xf numFmtId="49" fontId="2" fillId="0" borderId="0" xfId="0" applyNumberFormat="1" applyFont="1" applyAlignment="1">
      <alignment horizontal="right"/>
    </xf>
    <xf numFmtId="49" fontId="9" fillId="0" borderId="0" xfId="0" applyNumberFormat="1" applyFont="1" applyAlignment="1">
      <alignment horizontal="left"/>
    </xf>
    <xf numFmtId="0" fontId="9" fillId="0" borderId="0" xfId="0" applyFont="1"/>
    <xf numFmtId="164" fontId="9" fillId="0" borderId="0" xfId="0" applyNumberFormat="1" applyFont="1"/>
    <xf numFmtId="164" fontId="13" fillId="0" borderId="0" xfId="0" applyNumberFormat="1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0" fillId="0" borderId="0" xfId="0"/>
    <xf numFmtId="0" fontId="14" fillId="0" borderId="0" xfId="0" applyFont="1"/>
    <xf numFmtId="0" fontId="15" fillId="0" borderId="0" xfId="0" applyFont="1"/>
    <xf numFmtId="0" fontId="1" fillId="0" borderId="0" xfId="0" applyFont="1"/>
    <xf numFmtId="0" fontId="16" fillId="0" borderId="0" xfId="0" applyFont="1"/>
    <xf numFmtId="0" fontId="1" fillId="0" borderId="0" xfId="0" applyFont="1" applyAlignment="1">
      <alignment horizontal="centerContinuous"/>
    </xf>
    <xf numFmtId="0" fontId="17" fillId="0" borderId="0" xfId="0" applyFont="1"/>
    <xf numFmtId="0" fontId="18" fillId="0" borderId="0" xfId="0" applyFont="1" applyAlignment="1">
      <alignment horizontal="centerContinuous"/>
    </xf>
    <xf numFmtId="0" fontId="19" fillId="0" borderId="0" xfId="0" applyFont="1"/>
    <xf numFmtId="0" fontId="21" fillId="0" borderId="0" xfId="0" applyFont="1"/>
    <xf numFmtId="0" fontId="20" fillId="0" borderId="2" xfId="0" applyFont="1" applyFill="1" applyBorder="1" applyAlignment="1">
      <alignment horizontal="centerContinuous"/>
    </xf>
    <xf numFmtId="165" fontId="20" fillId="0" borderId="2" xfId="0" applyNumberFormat="1" applyFont="1" applyFill="1" applyBorder="1" applyAlignment="1">
      <alignment horizontal="centerContinuous"/>
    </xf>
    <xf numFmtId="49" fontId="0" fillId="0" borderId="0" xfId="0" applyNumberFormat="1"/>
    <xf numFmtId="165" fontId="1" fillId="0" borderId="0" xfId="0" applyNumberFormat="1" applyFont="1"/>
    <xf numFmtId="0" fontId="22" fillId="0" borderId="0" xfId="0" applyFont="1"/>
    <xf numFmtId="165" fontId="22" fillId="0" borderId="0" xfId="0" applyNumberFormat="1" applyFont="1"/>
    <xf numFmtId="49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44" fontId="2" fillId="0" borderId="0" xfId="1" applyFont="1"/>
    <xf numFmtId="44" fontId="9" fillId="0" borderId="0" xfId="0" applyNumberFormat="1" applyFont="1"/>
    <xf numFmtId="44" fontId="25" fillId="0" borderId="5" xfId="0" applyNumberFormat="1" applyFont="1" applyBorder="1"/>
    <xf numFmtId="0" fontId="24" fillId="0" borderId="3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left"/>
    </xf>
    <xf numFmtId="0" fontId="0" fillId="0" borderId="0" xfId="0" applyAlignment="1">
      <alignment horizontal="left"/>
    </xf>
    <xf numFmtId="0" fontId="8" fillId="0" borderId="0" xfId="0" applyFont="1" applyAlignment="1">
      <alignment horizontal="left"/>
    </xf>
    <xf numFmtId="0" fontId="26" fillId="0" borderId="6" xfId="0" applyFont="1" applyBorder="1"/>
    <xf numFmtId="0" fontId="0" fillId="0" borderId="6" xfId="0" applyBorder="1"/>
    <xf numFmtId="14" fontId="0" fillId="0" borderId="6" xfId="0" applyNumberFormat="1" applyBorder="1"/>
    <xf numFmtId="0" fontId="1" fillId="0" borderId="6" xfId="0" applyFont="1" applyBorder="1" applyAlignment="1">
      <alignment horizontal="center"/>
    </xf>
    <xf numFmtId="0" fontId="0" fillId="0" borderId="6" xfId="0" applyBorder="1" applyAlignment="1">
      <alignment horizontal="left"/>
    </xf>
    <xf numFmtId="43" fontId="23" fillId="0" borderId="6" xfId="2" applyFont="1" applyBorder="1"/>
    <xf numFmtId="43" fontId="23" fillId="0" borderId="7" xfId="2" applyFont="1" applyBorder="1"/>
    <xf numFmtId="43" fontId="23" fillId="0" borderId="8" xfId="2" applyFont="1" applyBorder="1"/>
    <xf numFmtId="43" fontId="23" fillId="0" borderId="9" xfId="2" applyFont="1" applyBorder="1"/>
    <xf numFmtId="43" fontId="1" fillId="0" borderId="10" xfId="2" applyFont="1" applyBorder="1"/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2"/>
  <sheetViews>
    <sheetView workbookViewId="0">
      <pane xSplit="2" ySplit="11" topLeftCell="F60" activePane="bottomRight" state="frozen"/>
      <selection pane="topRight" activeCell="C1" sqref="C1"/>
      <selection pane="bottomLeft" activeCell="A14" sqref="A14"/>
      <selection pane="bottomRight" activeCell="K86" sqref="K86"/>
    </sheetView>
  </sheetViews>
  <sheetFormatPr baseColWidth="10" defaultRowHeight="11.25"/>
  <cols>
    <col min="1" max="1" width="12.28515625" style="2" customWidth="1"/>
    <col min="2" max="2" width="29.42578125" style="1" customWidth="1"/>
    <col min="3" max="3" width="15" style="1" bestFit="1" customWidth="1"/>
    <col min="4" max="5" width="11.42578125" style="1"/>
    <col min="6" max="6" width="14.28515625" style="1" customWidth="1"/>
    <col min="7" max="8" width="11.5703125" style="1" bestFit="1" customWidth="1"/>
    <col min="9" max="9" width="12" style="1" bestFit="1" customWidth="1"/>
    <col min="10" max="10" width="11.5703125" style="1" bestFit="1" customWidth="1"/>
    <col min="11" max="11" width="12" style="1" bestFit="1" customWidth="1"/>
    <col min="12" max="16384" width="11.42578125" style="1"/>
  </cols>
  <sheetData>
    <row r="1" spans="1:13" ht="18" customHeight="1">
      <c r="A1" s="3" t="s">
        <v>0</v>
      </c>
      <c r="B1" s="5" t="s">
        <v>149</v>
      </c>
    </row>
    <row r="2" spans="1:13" ht="24.95" customHeight="1">
      <c r="A2" s="4" t="s">
        <v>1</v>
      </c>
      <c r="B2" s="17" t="s">
        <v>2</v>
      </c>
    </row>
    <row r="3" spans="1:13" ht="15">
      <c r="B3" s="18" t="s">
        <v>3</v>
      </c>
    </row>
    <row r="4" spans="1:13" ht="12.75">
      <c r="B4" s="19" t="s">
        <v>4</v>
      </c>
    </row>
    <row r="5" spans="1:13">
      <c r="B5" s="6" t="s">
        <v>5</v>
      </c>
    </row>
    <row r="6" spans="1:13">
      <c r="B6" s="6" t="s">
        <v>6</v>
      </c>
    </row>
    <row r="7" spans="1:13" ht="15.75">
      <c r="F7" s="45" t="s">
        <v>169</v>
      </c>
      <c r="G7" s="45"/>
      <c r="H7" s="45"/>
      <c r="I7" s="45"/>
      <c r="J7" s="45"/>
      <c r="K7" s="45"/>
    </row>
    <row r="8" spans="1:13" s="40" customFormat="1" ht="23.25" thickBot="1">
      <c r="A8" s="36" t="s">
        <v>7</v>
      </c>
      <c r="B8" s="37" t="s">
        <v>8</v>
      </c>
      <c r="C8" s="38" t="s">
        <v>13</v>
      </c>
      <c r="F8" s="41" t="s">
        <v>13</v>
      </c>
      <c r="G8" s="41" t="s">
        <v>170</v>
      </c>
      <c r="H8" s="41" t="s">
        <v>171</v>
      </c>
      <c r="I8" s="41" t="s">
        <v>172</v>
      </c>
      <c r="J8" s="41" t="s">
        <v>173</v>
      </c>
      <c r="K8" s="41" t="s">
        <v>174</v>
      </c>
    </row>
    <row r="9" spans="1:13" ht="12" thickTop="1">
      <c r="A9" s="9" t="s">
        <v>24</v>
      </c>
    </row>
    <row r="11" spans="1:13">
      <c r="A11" s="8" t="s">
        <v>25</v>
      </c>
    </row>
    <row r="12" spans="1:13">
      <c r="A12" s="2" t="s">
        <v>26</v>
      </c>
      <c r="B12" s="1" t="s">
        <v>27</v>
      </c>
      <c r="C12" s="10">
        <v>3242.4</v>
      </c>
      <c r="F12" s="42">
        <f>+C12</f>
        <v>3242.4</v>
      </c>
      <c r="G12" s="42">
        <f>+F12*2%</f>
        <v>64.847999999999999</v>
      </c>
      <c r="H12" s="42">
        <f>+F12*7.5%</f>
        <v>243.18</v>
      </c>
      <c r="I12" s="42">
        <f>SUM(F12:H12)</f>
        <v>3550.4279999999999</v>
      </c>
      <c r="J12" s="42">
        <f>+I12*16%</f>
        <v>568.06848000000002</v>
      </c>
      <c r="K12" s="42">
        <f>+I12+J12</f>
        <v>4118.4964799999998</v>
      </c>
      <c r="M12" s="1" t="s">
        <v>182</v>
      </c>
    </row>
    <row r="13" spans="1:13">
      <c r="A13" s="2" t="s">
        <v>28</v>
      </c>
      <c r="B13" s="1" t="s">
        <v>29</v>
      </c>
      <c r="C13" s="10">
        <v>1999.95</v>
      </c>
      <c r="F13" s="42">
        <f t="shared" ref="F13:F67" si="0">+C13</f>
        <v>1999.95</v>
      </c>
      <c r="G13" s="42">
        <f t="shared" ref="G13:G67" si="1">+F13*2%</f>
        <v>39.999000000000002</v>
      </c>
      <c r="H13" s="42">
        <f t="shared" ref="H13:H67" si="2">+F13*7.5%</f>
        <v>149.99625</v>
      </c>
      <c r="I13" s="42">
        <f t="shared" ref="I13:I67" si="3">SUM(F13:H13)</f>
        <v>2189.9452500000002</v>
      </c>
      <c r="J13" s="42">
        <f t="shared" ref="J13:J67" si="4">+I13*16%</f>
        <v>350.39124000000004</v>
      </c>
      <c r="K13" s="42">
        <f t="shared" ref="K13:K67" si="5">+I13+J13</f>
        <v>2540.3364900000001</v>
      </c>
      <c r="M13" s="1" t="s">
        <v>183</v>
      </c>
    </row>
    <row r="14" spans="1:13">
      <c r="A14" s="2" t="s">
        <v>30</v>
      </c>
      <c r="B14" s="1" t="s">
        <v>31</v>
      </c>
      <c r="C14" s="10">
        <v>16500</v>
      </c>
      <c r="F14" s="42">
        <f t="shared" si="0"/>
        <v>16500</v>
      </c>
      <c r="G14" s="42">
        <f t="shared" si="1"/>
        <v>330</v>
      </c>
      <c r="H14" s="42">
        <f t="shared" si="2"/>
        <v>1237.5</v>
      </c>
      <c r="I14" s="42">
        <f t="shared" si="3"/>
        <v>18067.5</v>
      </c>
      <c r="J14" s="42">
        <f t="shared" si="4"/>
        <v>2890.8</v>
      </c>
      <c r="K14" s="42">
        <f t="shared" si="5"/>
        <v>20958.3</v>
      </c>
      <c r="M14" s="1" t="s">
        <v>184</v>
      </c>
    </row>
    <row r="15" spans="1:13">
      <c r="A15" s="2" t="s">
        <v>32</v>
      </c>
      <c r="B15" s="1" t="s">
        <v>33</v>
      </c>
      <c r="C15" s="10">
        <v>6000</v>
      </c>
      <c r="F15" s="42">
        <f t="shared" si="0"/>
        <v>6000</v>
      </c>
      <c r="G15" s="42">
        <f t="shared" si="1"/>
        <v>120</v>
      </c>
      <c r="H15" s="42">
        <f t="shared" si="2"/>
        <v>450</v>
      </c>
      <c r="I15" s="42">
        <f t="shared" si="3"/>
        <v>6570</v>
      </c>
      <c r="J15" s="42">
        <f t="shared" si="4"/>
        <v>1051.2</v>
      </c>
      <c r="K15" s="42">
        <f t="shared" si="5"/>
        <v>7621.2</v>
      </c>
      <c r="M15" s="1" t="s">
        <v>184</v>
      </c>
    </row>
    <row r="16" spans="1:13">
      <c r="A16" s="2" t="s">
        <v>34</v>
      </c>
      <c r="B16" s="1" t="s">
        <v>35</v>
      </c>
      <c r="C16" s="10">
        <v>3000</v>
      </c>
      <c r="F16" s="42">
        <f t="shared" si="0"/>
        <v>3000</v>
      </c>
      <c r="G16" s="42">
        <f t="shared" si="1"/>
        <v>60</v>
      </c>
      <c r="H16" s="42">
        <f t="shared" si="2"/>
        <v>225</v>
      </c>
      <c r="I16" s="42">
        <f t="shared" si="3"/>
        <v>3285</v>
      </c>
      <c r="J16" s="42">
        <f t="shared" si="4"/>
        <v>525.6</v>
      </c>
      <c r="K16" s="42">
        <f t="shared" si="5"/>
        <v>3810.6</v>
      </c>
      <c r="M16" s="1" t="s">
        <v>182</v>
      </c>
    </row>
    <row r="17" spans="1:13">
      <c r="A17" s="2" t="s">
        <v>36</v>
      </c>
      <c r="B17" s="1" t="s">
        <v>37</v>
      </c>
      <c r="C17" s="10">
        <v>5000.1000000000004</v>
      </c>
      <c r="F17" s="42">
        <f t="shared" si="0"/>
        <v>5000.1000000000004</v>
      </c>
      <c r="G17" s="42">
        <f t="shared" si="1"/>
        <v>100.00200000000001</v>
      </c>
      <c r="H17" s="42">
        <f t="shared" si="2"/>
        <v>375.00749999999999</v>
      </c>
      <c r="I17" s="42">
        <f t="shared" si="3"/>
        <v>5475.1095000000005</v>
      </c>
      <c r="J17" s="42">
        <f t="shared" si="4"/>
        <v>876.0175200000001</v>
      </c>
      <c r="K17" s="42">
        <f t="shared" si="5"/>
        <v>6351.1270200000008</v>
      </c>
      <c r="M17" s="1" t="s">
        <v>184</v>
      </c>
    </row>
    <row r="18" spans="1:13">
      <c r="A18" s="2" t="s">
        <v>38</v>
      </c>
      <c r="B18" s="1" t="s">
        <v>39</v>
      </c>
      <c r="C18" s="10">
        <v>3000</v>
      </c>
      <c r="F18" s="42">
        <f t="shared" si="0"/>
        <v>3000</v>
      </c>
      <c r="G18" s="42">
        <f t="shared" si="1"/>
        <v>60</v>
      </c>
      <c r="H18" s="42">
        <f t="shared" si="2"/>
        <v>225</v>
      </c>
      <c r="I18" s="42">
        <f t="shared" si="3"/>
        <v>3285</v>
      </c>
      <c r="J18" s="42">
        <f t="shared" si="4"/>
        <v>525.6</v>
      </c>
      <c r="K18" s="42">
        <f t="shared" si="5"/>
        <v>3810.6</v>
      </c>
      <c r="M18" s="1" t="s">
        <v>182</v>
      </c>
    </row>
    <row r="19" spans="1:13">
      <c r="A19" s="2" t="s">
        <v>40</v>
      </c>
      <c r="B19" s="1" t="s">
        <v>41</v>
      </c>
      <c r="C19" s="10">
        <v>2530.0500000000002</v>
      </c>
      <c r="F19" s="42">
        <f t="shared" si="0"/>
        <v>2530.0500000000002</v>
      </c>
      <c r="G19" s="42">
        <f t="shared" si="1"/>
        <v>50.601000000000006</v>
      </c>
      <c r="H19" s="42">
        <f t="shared" si="2"/>
        <v>189.75375</v>
      </c>
      <c r="I19" s="42">
        <f t="shared" si="3"/>
        <v>2770.4047500000001</v>
      </c>
      <c r="J19" s="42">
        <f t="shared" si="4"/>
        <v>443.26476000000002</v>
      </c>
      <c r="K19" s="42">
        <f t="shared" si="5"/>
        <v>3213.6695100000002</v>
      </c>
      <c r="M19" s="1" t="s">
        <v>182</v>
      </c>
    </row>
    <row r="20" spans="1:13">
      <c r="A20" s="2" t="s">
        <v>42</v>
      </c>
      <c r="B20" s="1" t="s">
        <v>43</v>
      </c>
      <c r="C20" s="10">
        <v>7056</v>
      </c>
      <c r="F20" s="42">
        <f t="shared" si="0"/>
        <v>7056</v>
      </c>
      <c r="G20" s="42">
        <f t="shared" si="1"/>
        <v>141.12</v>
      </c>
      <c r="H20" s="42">
        <f t="shared" si="2"/>
        <v>529.19999999999993</v>
      </c>
      <c r="I20" s="42">
        <f t="shared" si="3"/>
        <v>7726.32</v>
      </c>
      <c r="J20" s="42">
        <f t="shared" si="4"/>
        <v>1236.2112</v>
      </c>
      <c r="K20" s="42">
        <f t="shared" si="5"/>
        <v>8962.5311999999994</v>
      </c>
      <c r="M20" s="1" t="s">
        <v>184</v>
      </c>
    </row>
    <row r="21" spans="1:13">
      <c r="A21" s="2" t="s">
        <v>44</v>
      </c>
      <c r="B21" s="1" t="s">
        <v>45</v>
      </c>
      <c r="C21" s="10">
        <v>4000.05</v>
      </c>
      <c r="F21" s="42">
        <f t="shared" si="0"/>
        <v>4000.05</v>
      </c>
      <c r="G21" s="42">
        <f t="shared" si="1"/>
        <v>80.001000000000005</v>
      </c>
      <c r="H21" s="42">
        <f t="shared" si="2"/>
        <v>300.00375000000003</v>
      </c>
      <c r="I21" s="42">
        <f t="shared" si="3"/>
        <v>4380.0547500000002</v>
      </c>
      <c r="J21" s="42">
        <f t="shared" si="4"/>
        <v>700.80876000000001</v>
      </c>
      <c r="K21" s="42">
        <f t="shared" si="5"/>
        <v>5080.8635100000001</v>
      </c>
      <c r="M21" s="1" t="s">
        <v>184</v>
      </c>
    </row>
    <row r="22" spans="1:13">
      <c r="A22" s="2" t="s">
        <v>46</v>
      </c>
      <c r="B22" s="1" t="s">
        <v>47</v>
      </c>
      <c r="C22" s="10">
        <v>3500.1</v>
      </c>
      <c r="F22" s="42">
        <f t="shared" si="0"/>
        <v>3500.1</v>
      </c>
      <c r="G22" s="42">
        <f t="shared" si="1"/>
        <v>70.001999999999995</v>
      </c>
      <c r="H22" s="42">
        <f t="shared" si="2"/>
        <v>262.50749999999999</v>
      </c>
      <c r="I22" s="42">
        <f t="shared" si="3"/>
        <v>3832.6095</v>
      </c>
      <c r="J22" s="42">
        <f t="shared" si="4"/>
        <v>613.21752000000004</v>
      </c>
      <c r="K22" s="42">
        <f t="shared" si="5"/>
        <v>4445.8270199999997</v>
      </c>
      <c r="M22" s="1" t="s">
        <v>183</v>
      </c>
    </row>
    <row r="23" spans="1:13">
      <c r="A23" s="2" t="s">
        <v>48</v>
      </c>
      <c r="B23" s="1" t="s">
        <v>49</v>
      </c>
      <c r="C23" s="10">
        <v>10000.049999999999</v>
      </c>
      <c r="F23" s="42">
        <f t="shared" si="0"/>
        <v>10000.049999999999</v>
      </c>
      <c r="G23" s="42">
        <f t="shared" si="1"/>
        <v>200.00099999999998</v>
      </c>
      <c r="H23" s="42">
        <f t="shared" si="2"/>
        <v>750.00374999999997</v>
      </c>
      <c r="I23" s="42">
        <f t="shared" si="3"/>
        <v>10950.054749999999</v>
      </c>
      <c r="J23" s="42">
        <f t="shared" si="4"/>
        <v>1752.0087599999999</v>
      </c>
      <c r="K23" s="42">
        <f t="shared" si="5"/>
        <v>12702.06351</v>
      </c>
      <c r="M23" s="1" t="s">
        <v>183</v>
      </c>
    </row>
    <row r="24" spans="1:13">
      <c r="A24" s="2" t="s">
        <v>50</v>
      </c>
      <c r="B24" s="1" t="s">
        <v>51</v>
      </c>
      <c r="C24" s="10">
        <v>3474.94</v>
      </c>
      <c r="F24" s="42">
        <f t="shared" si="0"/>
        <v>3474.94</v>
      </c>
      <c r="G24" s="42">
        <f t="shared" si="1"/>
        <v>69.498800000000003</v>
      </c>
      <c r="H24" s="42">
        <f t="shared" si="2"/>
        <v>260.62049999999999</v>
      </c>
      <c r="I24" s="42">
        <f t="shared" si="3"/>
        <v>3805.0592999999999</v>
      </c>
      <c r="J24" s="42">
        <f t="shared" si="4"/>
        <v>608.80948799999999</v>
      </c>
      <c r="K24" s="42">
        <f t="shared" si="5"/>
        <v>4413.8687879999998</v>
      </c>
      <c r="M24" s="1" t="s">
        <v>183</v>
      </c>
    </row>
    <row r="25" spans="1:13">
      <c r="A25" s="2" t="s">
        <v>52</v>
      </c>
      <c r="B25" s="1" t="s">
        <v>53</v>
      </c>
      <c r="C25" s="10">
        <v>1200</v>
      </c>
      <c r="F25" s="42">
        <f t="shared" si="0"/>
        <v>1200</v>
      </c>
      <c r="G25" s="42">
        <f t="shared" si="1"/>
        <v>24</v>
      </c>
      <c r="H25" s="42">
        <f t="shared" si="2"/>
        <v>90</v>
      </c>
      <c r="I25" s="42">
        <f t="shared" si="3"/>
        <v>1314</v>
      </c>
      <c r="J25" s="42">
        <f t="shared" si="4"/>
        <v>210.24</v>
      </c>
      <c r="K25" s="42">
        <f t="shared" si="5"/>
        <v>1524.24</v>
      </c>
      <c r="M25" s="1" t="s">
        <v>182</v>
      </c>
    </row>
    <row r="26" spans="1:13">
      <c r="A26" s="2" t="s">
        <v>54</v>
      </c>
      <c r="B26" s="1" t="s">
        <v>55</v>
      </c>
      <c r="C26" s="10">
        <v>2500.0500000000002</v>
      </c>
      <c r="F26" s="42">
        <f t="shared" si="0"/>
        <v>2500.0500000000002</v>
      </c>
      <c r="G26" s="42">
        <f t="shared" si="1"/>
        <v>50.001000000000005</v>
      </c>
      <c r="H26" s="42">
        <f t="shared" si="2"/>
        <v>187.50375</v>
      </c>
      <c r="I26" s="42">
        <f t="shared" si="3"/>
        <v>2737.5547500000002</v>
      </c>
      <c r="J26" s="42">
        <f t="shared" si="4"/>
        <v>438.00876000000005</v>
      </c>
      <c r="K26" s="42">
        <f t="shared" si="5"/>
        <v>3175.5635100000004</v>
      </c>
      <c r="M26" s="1" t="s">
        <v>184</v>
      </c>
    </row>
    <row r="27" spans="1:13">
      <c r="A27" s="2" t="s">
        <v>56</v>
      </c>
      <c r="B27" s="1" t="s">
        <v>57</v>
      </c>
      <c r="C27" s="10">
        <v>4999.95</v>
      </c>
      <c r="F27" s="42">
        <f t="shared" si="0"/>
        <v>4999.95</v>
      </c>
      <c r="G27" s="42">
        <f t="shared" si="1"/>
        <v>99.998999999999995</v>
      </c>
      <c r="H27" s="42">
        <f t="shared" si="2"/>
        <v>374.99624999999997</v>
      </c>
      <c r="I27" s="42">
        <f t="shared" si="3"/>
        <v>5474.9452499999998</v>
      </c>
      <c r="J27" s="42">
        <f t="shared" si="4"/>
        <v>875.99123999999995</v>
      </c>
      <c r="K27" s="42">
        <f t="shared" si="5"/>
        <v>6350.93649</v>
      </c>
      <c r="M27" s="1" t="s">
        <v>184</v>
      </c>
    </row>
    <row r="28" spans="1:13">
      <c r="A28" s="2" t="s">
        <v>58</v>
      </c>
      <c r="B28" s="1" t="s">
        <v>59</v>
      </c>
      <c r="C28" s="10">
        <v>12499.95</v>
      </c>
      <c r="F28" s="42">
        <f t="shared" si="0"/>
        <v>12499.95</v>
      </c>
      <c r="G28" s="42">
        <f t="shared" si="1"/>
        <v>249.99900000000002</v>
      </c>
      <c r="H28" s="42">
        <f t="shared" si="2"/>
        <v>937.49625000000003</v>
      </c>
      <c r="I28" s="42">
        <f t="shared" si="3"/>
        <v>13687.445250000001</v>
      </c>
      <c r="J28" s="42">
        <f t="shared" si="4"/>
        <v>2189.9912400000003</v>
      </c>
      <c r="K28" s="42">
        <f t="shared" si="5"/>
        <v>15877.43649</v>
      </c>
      <c r="M28" s="1" t="s">
        <v>184</v>
      </c>
    </row>
    <row r="29" spans="1:13">
      <c r="A29" s="2" t="s">
        <v>60</v>
      </c>
      <c r="B29" s="1" t="s">
        <v>61</v>
      </c>
      <c r="C29" s="10">
        <v>3250.05</v>
      </c>
      <c r="F29" s="42">
        <f t="shared" si="0"/>
        <v>3250.05</v>
      </c>
      <c r="G29" s="42">
        <f t="shared" si="1"/>
        <v>65.001000000000005</v>
      </c>
      <c r="H29" s="42">
        <f t="shared" si="2"/>
        <v>243.75375</v>
      </c>
      <c r="I29" s="42">
        <f t="shared" si="3"/>
        <v>3558.8047500000002</v>
      </c>
      <c r="J29" s="42">
        <f t="shared" si="4"/>
        <v>569.40876000000003</v>
      </c>
      <c r="K29" s="42">
        <f t="shared" si="5"/>
        <v>4128.2135100000005</v>
      </c>
      <c r="M29" s="1" t="s">
        <v>185</v>
      </c>
    </row>
    <row r="30" spans="1:13">
      <c r="A30" s="2" t="s">
        <v>62</v>
      </c>
      <c r="B30" s="1" t="s">
        <v>63</v>
      </c>
      <c r="C30" s="10">
        <v>6000</v>
      </c>
      <c r="F30" s="42">
        <f t="shared" si="0"/>
        <v>6000</v>
      </c>
      <c r="G30" s="42">
        <f t="shared" si="1"/>
        <v>120</v>
      </c>
      <c r="H30" s="42">
        <f t="shared" si="2"/>
        <v>450</v>
      </c>
      <c r="I30" s="42">
        <f t="shared" si="3"/>
        <v>6570</v>
      </c>
      <c r="J30" s="42">
        <f t="shared" si="4"/>
        <v>1051.2</v>
      </c>
      <c r="K30" s="42">
        <f t="shared" si="5"/>
        <v>7621.2</v>
      </c>
      <c r="M30" s="1" t="s">
        <v>184</v>
      </c>
    </row>
    <row r="31" spans="1:13">
      <c r="A31" s="2" t="s">
        <v>64</v>
      </c>
      <c r="B31" s="1" t="s">
        <v>65</v>
      </c>
      <c r="C31" s="10">
        <v>3000</v>
      </c>
      <c r="F31" s="42">
        <f t="shared" si="0"/>
        <v>3000</v>
      </c>
      <c r="G31" s="42">
        <f t="shared" si="1"/>
        <v>60</v>
      </c>
      <c r="H31" s="42">
        <f t="shared" si="2"/>
        <v>225</v>
      </c>
      <c r="I31" s="42">
        <f t="shared" si="3"/>
        <v>3285</v>
      </c>
      <c r="J31" s="42">
        <f t="shared" si="4"/>
        <v>525.6</v>
      </c>
      <c r="K31" s="42">
        <f t="shared" si="5"/>
        <v>3810.6</v>
      </c>
      <c r="M31" s="1" t="s">
        <v>183</v>
      </c>
    </row>
    <row r="32" spans="1:13">
      <c r="A32" s="2" t="s">
        <v>66</v>
      </c>
      <c r="B32" s="1" t="s">
        <v>67</v>
      </c>
      <c r="C32" s="10">
        <v>3000</v>
      </c>
      <c r="F32" s="42">
        <f t="shared" si="0"/>
        <v>3000</v>
      </c>
      <c r="G32" s="42">
        <f t="shared" si="1"/>
        <v>60</v>
      </c>
      <c r="H32" s="42">
        <f t="shared" si="2"/>
        <v>225</v>
      </c>
      <c r="I32" s="42">
        <f t="shared" si="3"/>
        <v>3285</v>
      </c>
      <c r="J32" s="42">
        <f t="shared" si="4"/>
        <v>525.6</v>
      </c>
      <c r="K32" s="42">
        <f t="shared" si="5"/>
        <v>3810.6</v>
      </c>
      <c r="M32" s="1" t="s">
        <v>186</v>
      </c>
    </row>
    <row r="33" spans="1:13">
      <c r="A33" s="2" t="s">
        <v>68</v>
      </c>
      <c r="B33" s="1" t="s">
        <v>69</v>
      </c>
      <c r="C33" s="10">
        <v>4999.95</v>
      </c>
      <c r="F33" s="42">
        <f t="shared" si="0"/>
        <v>4999.95</v>
      </c>
      <c r="G33" s="42">
        <f t="shared" si="1"/>
        <v>99.998999999999995</v>
      </c>
      <c r="H33" s="42">
        <f t="shared" si="2"/>
        <v>374.99624999999997</v>
      </c>
      <c r="I33" s="42">
        <f t="shared" si="3"/>
        <v>5474.9452499999998</v>
      </c>
      <c r="J33" s="42">
        <f t="shared" si="4"/>
        <v>875.99123999999995</v>
      </c>
      <c r="K33" s="42">
        <f t="shared" si="5"/>
        <v>6350.93649</v>
      </c>
      <c r="M33" s="1" t="s">
        <v>184</v>
      </c>
    </row>
    <row r="34" spans="1:13">
      <c r="A34" s="2" t="s">
        <v>70</v>
      </c>
      <c r="B34" s="1" t="s">
        <v>71</v>
      </c>
      <c r="C34" s="10">
        <v>2750.1</v>
      </c>
      <c r="F34" s="42">
        <f t="shared" si="0"/>
        <v>2750.1</v>
      </c>
      <c r="G34" s="42">
        <f t="shared" si="1"/>
        <v>55.002000000000002</v>
      </c>
      <c r="H34" s="42">
        <f t="shared" si="2"/>
        <v>206.25749999999999</v>
      </c>
      <c r="I34" s="42">
        <f t="shared" si="3"/>
        <v>3011.3595</v>
      </c>
      <c r="J34" s="42">
        <f t="shared" si="4"/>
        <v>481.81752</v>
      </c>
      <c r="K34" s="42">
        <f t="shared" si="5"/>
        <v>3493.1770200000001</v>
      </c>
      <c r="M34" s="1" t="s">
        <v>187</v>
      </c>
    </row>
    <row r="35" spans="1:13">
      <c r="A35" s="2" t="s">
        <v>72</v>
      </c>
      <c r="B35" s="1" t="s">
        <v>73</v>
      </c>
      <c r="C35" s="10">
        <v>4000.05</v>
      </c>
      <c r="F35" s="42">
        <f t="shared" si="0"/>
        <v>4000.05</v>
      </c>
      <c r="G35" s="42">
        <f t="shared" si="1"/>
        <v>80.001000000000005</v>
      </c>
      <c r="H35" s="42">
        <f t="shared" si="2"/>
        <v>300.00375000000003</v>
      </c>
      <c r="I35" s="42">
        <f t="shared" si="3"/>
        <v>4380.0547500000002</v>
      </c>
      <c r="J35" s="42">
        <f t="shared" si="4"/>
        <v>700.80876000000001</v>
      </c>
      <c r="K35" s="42">
        <f t="shared" si="5"/>
        <v>5080.8635100000001</v>
      </c>
      <c r="M35" s="1" t="s">
        <v>184</v>
      </c>
    </row>
    <row r="36" spans="1:13">
      <c r="A36" s="2" t="s">
        <v>74</v>
      </c>
      <c r="B36" s="1" t="s">
        <v>75</v>
      </c>
      <c r="C36" s="10">
        <v>3124.95</v>
      </c>
      <c r="F36" s="42">
        <f t="shared" si="0"/>
        <v>3124.95</v>
      </c>
      <c r="G36" s="42">
        <f t="shared" si="1"/>
        <v>62.498999999999995</v>
      </c>
      <c r="H36" s="42">
        <f t="shared" si="2"/>
        <v>234.37124999999997</v>
      </c>
      <c r="I36" s="42">
        <f t="shared" si="3"/>
        <v>3421.8202499999998</v>
      </c>
      <c r="J36" s="42">
        <f t="shared" si="4"/>
        <v>547.49123999999995</v>
      </c>
      <c r="K36" s="42">
        <f t="shared" si="5"/>
        <v>3969.3114899999996</v>
      </c>
      <c r="M36" s="1" t="s">
        <v>182</v>
      </c>
    </row>
    <row r="37" spans="1:13">
      <c r="A37" s="2" t="s">
        <v>76</v>
      </c>
      <c r="B37" s="1" t="s">
        <v>77</v>
      </c>
      <c r="C37" s="10">
        <v>3000</v>
      </c>
      <c r="F37" s="42">
        <f t="shared" si="0"/>
        <v>3000</v>
      </c>
      <c r="G37" s="42">
        <f t="shared" si="1"/>
        <v>60</v>
      </c>
      <c r="H37" s="42">
        <f t="shared" si="2"/>
        <v>225</v>
      </c>
      <c r="I37" s="42">
        <f t="shared" si="3"/>
        <v>3285</v>
      </c>
      <c r="J37" s="42">
        <f t="shared" si="4"/>
        <v>525.6</v>
      </c>
      <c r="K37" s="42">
        <f t="shared" si="5"/>
        <v>3810.6</v>
      </c>
      <c r="M37" s="1" t="s">
        <v>182</v>
      </c>
    </row>
    <row r="38" spans="1:13">
      <c r="A38" s="2" t="s">
        <v>78</v>
      </c>
      <c r="B38" s="1" t="s">
        <v>79</v>
      </c>
      <c r="C38" s="10">
        <v>3750</v>
      </c>
      <c r="F38" s="42">
        <f t="shared" si="0"/>
        <v>3750</v>
      </c>
      <c r="G38" s="42">
        <f t="shared" si="1"/>
        <v>75</v>
      </c>
      <c r="H38" s="42">
        <f t="shared" si="2"/>
        <v>281.25</v>
      </c>
      <c r="I38" s="42">
        <f t="shared" si="3"/>
        <v>4106.25</v>
      </c>
      <c r="J38" s="42">
        <f t="shared" si="4"/>
        <v>657</v>
      </c>
      <c r="K38" s="42">
        <f t="shared" si="5"/>
        <v>4763.25</v>
      </c>
      <c r="M38" s="1" t="s">
        <v>188</v>
      </c>
    </row>
    <row r="39" spans="1:13">
      <c r="A39" s="2" t="s">
        <v>80</v>
      </c>
      <c r="B39" s="1" t="s">
        <v>81</v>
      </c>
      <c r="C39" s="10">
        <v>3250.05</v>
      </c>
      <c r="F39" s="42">
        <f t="shared" si="0"/>
        <v>3250.05</v>
      </c>
      <c r="G39" s="42">
        <f t="shared" si="1"/>
        <v>65.001000000000005</v>
      </c>
      <c r="H39" s="42">
        <f t="shared" si="2"/>
        <v>243.75375</v>
      </c>
      <c r="I39" s="42">
        <f t="shared" si="3"/>
        <v>3558.8047500000002</v>
      </c>
      <c r="J39" s="42">
        <f t="shared" si="4"/>
        <v>569.40876000000003</v>
      </c>
      <c r="K39" s="42">
        <f t="shared" si="5"/>
        <v>4128.2135100000005</v>
      </c>
      <c r="M39" s="1" t="s">
        <v>183</v>
      </c>
    </row>
    <row r="40" spans="1:13">
      <c r="A40" s="2" t="s">
        <v>82</v>
      </c>
      <c r="B40" s="1" t="s">
        <v>83</v>
      </c>
      <c r="C40" s="10">
        <v>3250.05</v>
      </c>
      <c r="F40" s="42">
        <f t="shared" si="0"/>
        <v>3250.05</v>
      </c>
      <c r="G40" s="42">
        <f t="shared" si="1"/>
        <v>65.001000000000005</v>
      </c>
      <c r="H40" s="42">
        <f t="shared" si="2"/>
        <v>243.75375</v>
      </c>
      <c r="I40" s="42">
        <f t="shared" si="3"/>
        <v>3558.8047500000002</v>
      </c>
      <c r="J40" s="42">
        <f t="shared" si="4"/>
        <v>569.40876000000003</v>
      </c>
      <c r="K40" s="42">
        <f t="shared" si="5"/>
        <v>4128.2135100000005</v>
      </c>
      <c r="M40" s="1" t="s">
        <v>182</v>
      </c>
    </row>
    <row r="41" spans="1:13">
      <c r="A41" s="2" t="s">
        <v>84</v>
      </c>
      <c r="B41" s="1" t="s">
        <v>85</v>
      </c>
      <c r="C41" s="10">
        <v>6900</v>
      </c>
      <c r="F41" s="42">
        <f t="shared" si="0"/>
        <v>6900</v>
      </c>
      <c r="G41" s="42">
        <f t="shared" si="1"/>
        <v>138</v>
      </c>
      <c r="H41" s="42">
        <f t="shared" si="2"/>
        <v>517.5</v>
      </c>
      <c r="I41" s="42">
        <f t="shared" si="3"/>
        <v>7555.5</v>
      </c>
      <c r="J41" s="42">
        <f t="shared" si="4"/>
        <v>1208.8800000000001</v>
      </c>
      <c r="K41" s="42">
        <f t="shared" si="5"/>
        <v>8764.380000000001</v>
      </c>
      <c r="M41" s="1" t="s">
        <v>184</v>
      </c>
    </row>
    <row r="42" spans="1:13">
      <c r="A42" s="2" t="s">
        <v>86</v>
      </c>
      <c r="B42" s="1" t="s">
        <v>87</v>
      </c>
      <c r="C42" s="10">
        <v>1475.1</v>
      </c>
      <c r="F42" s="42">
        <f t="shared" si="0"/>
        <v>1475.1</v>
      </c>
      <c r="G42" s="42">
        <f t="shared" si="1"/>
        <v>29.501999999999999</v>
      </c>
      <c r="H42" s="42">
        <f t="shared" si="2"/>
        <v>110.63249999999999</v>
      </c>
      <c r="I42" s="42">
        <f t="shared" si="3"/>
        <v>1615.2344999999998</v>
      </c>
      <c r="J42" s="42">
        <f t="shared" si="4"/>
        <v>258.43751999999995</v>
      </c>
      <c r="K42" s="42">
        <f t="shared" si="5"/>
        <v>1873.6720199999997</v>
      </c>
      <c r="M42" s="1" t="s">
        <v>187</v>
      </c>
    </row>
    <row r="43" spans="1:13">
      <c r="A43" s="2" t="s">
        <v>88</v>
      </c>
      <c r="B43" s="1" t="s">
        <v>89</v>
      </c>
      <c r="C43" s="10">
        <v>2850</v>
      </c>
      <c r="F43" s="42">
        <f t="shared" si="0"/>
        <v>2850</v>
      </c>
      <c r="G43" s="42">
        <f t="shared" si="1"/>
        <v>57</v>
      </c>
      <c r="H43" s="42">
        <f t="shared" si="2"/>
        <v>213.75</v>
      </c>
      <c r="I43" s="42">
        <f t="shared" si="3"/>
        <v>3120.75</v>
      </c>
      <c r="J43" s="42">
        <f t="shared" si="4"/>
        <v>499.32</v>
      </c>
      <c r="K43" s="42">
        <f t="shared" si="5"/>
        <v>3620.07</v>
      </c>
      <c r="M43" s="1" t="s">
        <v>183</v>
      </c>
    </row>
    <row r="44" spans="1:13">
      <c r="A44" s="2" t="s">
        <v>90</v>
      </c>
      <c r="B44" s="1" t="s">
        <v>91</v>
      </c>
      <c r="C44" s="10">
        <v>2550</v>
      </c>
      <c r="F44" s="42">
        <f t="shared" si="0"/>
        <v>2550</v>
      </c>
      <c r="G44" s="42">
        <f t="shared" si="1"/>
        <v>51</v>
      </c>
      <c r="H44" s="42">
        <f t="shared" si="2"/>
        <v>191.25</v>
      </c>
      <c r="I44" s="42">
        <f t="shared" si="3"/>
        <v>2792.25</v>
      </c>
      <c r="J44" s="42">
        <f t="shared" si="4"/>
        <v>446.76</v>
      </c>
      <c r="K44" s="42">
        <f t="shared" si="5"/>
        <v>3239.01</v>
      </c>
      <c r="M44" s="1" t="s">
        <v>182</v>
      </c>
    </row>
    <row r="45" spans="1:13">
      <c r="A45" s="2" t="s">
        <v>92</v>
      </c>
      <c r="B45" s="1" t="s">
        <v>93</v>
      </c>
      <c r="C45" s="10">
        <v>3499.95</v>
      </c>
      <c r="F45" s="42">
        <f t="shared" si="0"/>
        <v>3499.95</v>
      </c>
      <c r="G45" s="42">
        <f t="shared" si="1"/>
        <v>69.998999999999995</v>
      </c>
      <c r="H45" s="42">
        <f t="shared" si="2"/>
        <v>262.49624999999997</v>
      </c>
      <c r="I45" s="42">
        <f t="shared" si="3"/>
        <v>3832.4452499999998</v>
      </c>
      <c r="J45" s="42">
        <f t="shared" si="4"/>
        <v>613.19123999999999</v>
      </c>
      <c r="K45" s="42">
        <f t="shared" si="5"/>
        <v>4445.6364899999999</v>
      </c>
      <c r="M45" s="1" t="s">
        <v>182</v>
      </c>
    </row>
    <row r="46" spans="1:13">
      <c r="A46" s="2" t="s">
        <v>94</v>
      </c>
      <c r="B46" s="1" t="s">
        <v>95</v>
      </c>
      <c r="C46" s="10">
        <v>2500.0500000000002</v>
      </c>
      <c r="F46" s="42">
        <f t="shared" si="0"/>
        <v>2500.0500000000002</v>
      </c>
      <c r="G46" s="42">
        <f t="shared" si="1"/>
        <v>50.001000000000005</v>
      </c>
      <c r="H46" s="42">
        <f t="shared" si="2"/>
        <v>187.50375</v>
      </c>
      <c r="I46" s="42">
        <f t="shared" si="3"/>
        <v>2737.5547500000002</v>
      </c>
      <c r="J46" s="42">
        <f t="shared" si="4"/>
        <v>438.00876000000005</v>
      </c>
      <c r="K46" s="42">
        <f t="shared" si="5"/>
        <v>3175.5635100000004</v>
      </c>
      <c r="M46" s="1" t="s">
        <v>183</v>
      </c>
    </row>
    <row r="47" spans="1:13">
      <c r="A47" s="2" t="s">
        <v>96</v>
      </c>
      <c r="B47" s="1" t="s">
        <v>97</v>
      </c>
      <c r="C47" s="10">
        <v>1466.64</v>
      </c>
      <c r="F47" s="42">
        <f t="shared" si="0"/>
        <v>1466.64</v>
      </c>
      <c r="G47" s="42">
        <f t="shared" si="1"/>
        <v>29.332800000000002</v>
      </c>
      <c r="H47" s="42">
        <f t="shared" si="2"/>
        <v>109.998</v>
      </c>
      <c r="I47" s="42">
        <f t="shared" si="3"/>
        <v>1605.9708000000001</v>
      </c>
      <c r="J47" s="42">
        <f t="shared" si="4"/>
        <v>256.95532800000001</v>
      </c>
      <c r="K47" s="42">
        <f t="shared" si="5"/>
        <v>1862.9261280000001</v>
      </c>
      <c r="M47" s="1" t="s">
        <v>182</v>
      </c>
    </row>
    <row r="48" spans="1:13">
      <c r="A48" s="2" t="s">
        <v>98</v>
      </c>
      <c r="B48" s="1" t="s">
        <v>99</v>
      </c>
      <c r="C48" s="10">
        <v>6499.95</v>
      </c>
      <c r="F48" s="42">
        <f t="shared" si="0"/>
        <v>6499.95</v>
      </c>
      <c r="G48" s="42">
        <f t="shared" si="1"/>
        <v>129.999</v>
      </c>
      <c r="H48" s="42">
        <f t="shared" si="2"/>
        <v>487.49624999999997</v>
      </c>
      <c r="I48" s="42">
        <f t="shared" si="3"/>
        <v>7117.4452499999998</v>
      </c>
      <c r="J48" s="42">
        <f t="shared" si="4"/>
        <v>1138.79124</v>
      </c>
      <c r="K48" s="42">
        <f t="shared" si="5"/>
        <v>8256.2364899999993</v>
      </c>
      <c r="M48" s="1" t="s">
        <v>184</v>
      </c>
    </row>
    <row r="49" spans="1:13">
      <c r="A49" s="2" t="s">
        <v>100</v>
      </c>
      <c r="B49" s="1" t="s">
        <v>101</v>
      </c>
      <c r="C49" s="10">
        <v>6000</v>
      </c>
      <c r="F49" s="42">
        <f t="shared" si="0"/>
        <v>6000</v>
      </c>
      <c r="G49" s="42">
        <f t="shared" si="1"/>
        <v>120</v>
      </c>
      <c r="H49" s="42">
        <f t="shared" si="2"/>
        <v>450</v>
      </c>
      <c r="I49" s="42">
        <f t="shared" si="3"/>
        <v>6570</v>
      </c>
      <c r="J49" s="42">
        <f t="shared" si="4"/>
        <v>1051.2</v>
      </c>
      <c r="K49" s="42">
        <f t="shared" si="5"/>
        <v>7621.2</v>
      </c>
      <c r="M49" s="1" t="s">
        <v>188</v>
      </c>
    </row>
    <row r="50" spans="1:13">
      <c r="A50" s="2" t="s">
        <v>102</v>
      </c>
      <c r="B50" s="1" t="s">
        <v>103</v>
      </c>
      <c r="C50" s="10">
        <v>3000</v>
      </c>
      <c r="F50" s="42">
        <f t="shared" si="0"/>
        <v>3000</v>
      </c>
      <c r="G50" s="42">
        <f t="shared" si="1"/>
        <v>60</v>
      </c>
      <c r="H50" s="42">
        <f t="shared" si="2"/>
        <v>225</v>
      </c>
      <c r="I50" s="42">
        <f t="shared" si="3"/>
        <v>3285</v>
      </c>
      <c r="J50" s="42">
        <f t="shared" si="4"/>
        <v>525.6</v>
      </c>
      <c r="K50" s="42">
        <f t="shared" si="5"/>
        <v>3810.6</v>
      </c>
      <c r="M50" s="1" t="s">
        <v>182</v>
      </c>
    </row>
    <row r="51" spans="1:13">
      <c r="A51" s="2" t="s">
        <v>104</v>
      </c>
      <c r="B51" s="1" t="s">
        <v>105</v>
      </c>
      <c r="C51" s="10">
        <v>10000.049999999999</v>
      </c>
      <c r="F51" s="42">
        <f t="shared" si="0"/>
        <v>10000.049999999999</v>
      </c>
      <c r="G51" s="42">
        <f t="shared" si="1"/>
        <v>200.00099999999998</v>
      </c>
      <c r="H51" s="42">
        <f t="shared" si="2"/>
        <v>750.00374999999997</v>
      </c>
      <c r="I51" s="42">
        <f t="shared" si="3"/>
        <v>10950.054749999999</v>
      </c>
      <c r="J51" s="42">
        <f t="shared" si="4"/>
        <v>1752.0087599999999</v>
      </c>
      <c r="K51" s="42">
        <f t="shared" si="5"/>
        <v>12702.06351</v>
      </c>
      <c r="M51" s="1" t="s">
        <v>183</v>
      </c>
    </row>
    <row r="52" spans="1:13">
      <c r="A52" s="2" t="s">
        <v>106</v>
      </c>
      <c r="B52" s="1" t="s">
        <v>107</v>
      </c>
      <c r="C52" s="10">
        <v>3000</v>
      </c>
      <c r="F52" s="42">
        <f t="shared" si="0"/>
        <v>3000</v>
      </c>
      <c r="G52" s="42">
        <f t="shared" si="1"/>
        <v>60</v>
      </c>
      <c r="H52" s="42">
        <f t="shared" si="2"/>
        <v>225</v>
      </c>
      <c r="I52" s="42">
        <f t="shared" si="3"/>
        <v>3285</v>
      </c>
      <c r="J52" s="42">
        <f t="shared" si="4"/>
        <v>525.6</v>
      </c>
      <c r="K52" s="42">
        <f t="shared" si="5"/>
        <v>3810.6</v>
      </c>
      <c r="M52" s="1" t="s">
        <v>182</v>
      </c>
    </row>
    <row r="53" spans="1:13">
      <c r="A53" s="2" t="s">
        <v>108</v>
      </c>
      <c r="B53" s="1" t="s">
        <v>109</v>
      </c>
      <c r="C53" s="10">
        <v>4500</v>
      </c>
      <c r="F53" s="42">
        <f t="shared" si="0"/>
        <v>4500</v>
      </c>
      <c r="G53" s="42">
        <f t="shared" si="1"/>
        <v>90</v>
      </c>
      <c r="H53" s="42">
        <f t="shared" si="2"/>
        <v>337.5</v>
      </c>
      <c r="I53" s="42">
        <f t="shared" si="3"/>
        <v>4927.5</v>
      </c>
      <c r="J53" s="42">
        <f t="shared" si="4"/>
        <v>788.4</v>
      </c>
      <c r="K53" s="42">
        <f t="shared" si="5"/>
        <v>5715.9</v>
      </c>
      <c r="M53" s="1" t="s">
        <v>182</v>
      </c>
    </row>
    <row r="54" spans="1:13">
      <c r="A54" s="2" t="s">
        <v>110</v>
      </c>
      <c r="B54" s="1" t="s">
        <v>111</v>
      </c>
      <c r="C54" s="10">
        <v>3249.9</v>
      </c>
      <c r="F54" s="42">
        <f t="shared" si="0"/>
        <v>3249.9</v>
      </c>
      <c r="G54" s="42">
        <f t="shared" si="1"/>
        <v>64.998000000000005</v>
      </c>
      <c r="H54" s="42">
        <f t="shared" si="2"/>
        <v>243.74250000000001</v>
      </c>
      <c r="I54" s="42">
        <f t="shared" si="3"/>
        <v>3558.6405</v>
      </c>
      <c r="J54" s="42">
        <f t="shared" si="4"/>
        <v>569.38247999999999</v>
      </c>
      <c r="K54" s="42">
        <f t="shared" si="5"/>
        <v>4128.0229799999997</v>
      </c>
      <c r="M54" s="1" t="s">
        <v>183</v>
      </c>
    </row>
    <row r="55" spans="1:13">
      <c r="A55" s="2" t="s">
        <v>112</v>
      </c>
      <c r="B55" s="1" t="s">
        <v>113</v>
      </c>
      <c r="C55" s="10">
        <v>6349.9</v>
      </c>
      <c r="F55" s="42">
        <f t="shared" si="0"/>
        <v>6349.9</v>
      </c>
      <c r="G55" s="42">
        <f t="shared" si="1"/>
        <v>126.99799999999999</v>
      </c>
      <c r="H55" s="42">
        <f t="shared" si="2"/>
        <v>476.24249999999995</v>
      </c>
      <c r="I55" s="42">
        <f t="shared" si="3"/>
        <v>6953.1404999999995</v>
      </c>
      <c r="J55" s="42">
        <f t="shared" si="4"/>
        <v>1112.5024799999999</v>
      </c>
      <c r="K55" s="42">
        <f t="shared" si="5"/>
        <v>8065.6429799999996</v>
      </c>
      <c r="M55" s="1" t="s">
        <v>182</v>
      </c>
    </row>
    <row r="56" spans="1:13">
      <c r="A56" s="2" t="s">
        <v>114</v>
      </c>
      <c r="B56" s="1" t="s">
        <v>115</v>
      </c>
      <c r="C56" s="10">
        <v>2000.1</v>
      </c>
      <c r="F56" s="42">
        <f t="shared" si="0"/>
        <v>2000.1</v>
      </c>
      <c r="G56" s="42">
        <f t="shared" si="1"/>
        <v>40.002000000000002</v>
      </c>
      <c r="H56" s="42">
        <f t="shared" si="2"/>
        <v>150.00749999999999</v>
      </c>
      <c r="I56" s="42">
        <f t="shared" si="3"/>
        <v>2190.1095</v>
      </c>
      <c r="J56" s="42">
        <f t="shared" si="4"/>
        <v>350.41752000000002</v>
      </c>
      <c r="K56" s="42">
        <f t="shared" si="5"/>
        <v>2540.52702</v>
      </c>
      <c r="M56" s="1" t="s">
        <v>187</v>
      </c>
    </row>
    <row r="57" spans="1:13">
      <c r="A57" s="2" t="s">
        <v>116</v>
      </c>
      <c r="B57" s="1" t="s">
        <v>117</v>
      </c>
      <c r="C57" s="10">
        <v>3250.05</v>
      </c>
      <c r="F57" s="42">
        <f t="shared" si="0"/>
        <v>3250.05</v>
      </c>
      <c r="G57" s="42">
        <f t="shared" si="1"/>
        <v>65.001000000000005</v>
      </c>
      <c r="H57" s="42">
        <f t="shared" si="2"/>
        <v>243.75375</v>
      </c>
      <c r="I57" s="42">
        <f t="shared" si="3"/>
        <v>3558.8047500000002</v>
      </c>
      <c r="J57" s="42">
        <f t="shared" si="4"/>
        <v>569.40876000000003</v>
      </c>
      <c r="K57" s="42">
        <f t="shared" si="5"/>
        <v>4128.2135100000005</v>
      </c>
      <c r="M57" s="1" t="s">
        <v>182</v>
      </c>
    </row>
    <row r="58" spans="1:13">
      <c r="A58" s="2" t="s">
        <v>118</v>
      </c>
      <c r="B58" s="1" t="s">
        <v>119</v>
      </c>
      <c r="C58" s="10">
        <v>3250.05</v>
      </c>
      <c r="F58" s="42">
        <f t="shared" si="0"/>
        <v>3250.05</v>
      </c>
      <c r="G58" s="42">
        <f t="shared" si="1"/>
        <v>65.001000000000005</v>
      </c>
      <c r="H58" s="42">
        <f t="shared" si="2"/>
        <v>243.75375</v>
      </c>
      <c r="I58" s="42">
        <f t="shared" si="3"/>
        <v>3558.8047500000002</v>
      </c>
      <c r="J58" s="42">
        <f t="shared" si="4"/>
        <v>569.40876000000003</v>
      </c>
      <c r="K58" s="42">
        <f t="shared" si="5"/>
        <v>4128.2135100000005</v>
      </c>
      <c r="M58" s="1" t="s">
        <v>182</v>
      </c>
    </row>
    <row r="59" spans="1:13">
      <c r="A59" s="2" t="s">
        <v>120</v>
      </c>
      <c r="B59" s="1" t="s">
        <v>121</v>
      </c>
      <c r="C59" s="10">
        <v>6000</v>
      </c>
      <c r="F59" s="42">
        <f t="shared" si="0"/>
        <v>6000</v>
      </c>
      <c r="G59" s="42">
        <f t="shared" si="1"/>
        <v>120</v>
      </c>
      <c r="H59" s="42">
        <f t="shared" si="2"/>
        <v>450</v>
      </c>
      <c r="I59" s="42">
        <f t="shared" si="3"/>
        <v>6570</v>
      </c>
      <c r="J59" s="42">
        <f t="shared" si="4"/>
        <v>1051.2</v>
      </c>
      <c r="K59" s="42">
        <f t="shared" si="5"/>
        <v>7621.2</v>
      </c>
      <c r="M59" s="1" t="s">
        <v>187</v>
      </c>
    </row>
    <row r="60" spans="1:13">
      <c r="A60" s="2" t="s">
        <v>122</v>
      </c>
      <c r="B60" s="1" t="s">
        <v>123</v>
      </c>
      <c r="C60" s="10">
        <v>2199.96</v>
      </c>
      <c r="F60" s="42">
        <f t="shared" si="0"/>
        <v>2199.96</v>
      </c>
      <c r="G60" s="42">
        <f t="shared" si="1"/>
        <v>43.999200000000002</v>
      </c>
      <c r="H60" s="42">
        <f t="shared" si="2"/>
        <v>164.99699999999999</v>
      </c>
      <c r="I60" s="42">
        <f t="shared" si="3"/>
        <v>2408.9562000000001</v>
      </c>
      <c r="J60" s="42">
        <f t="shared" si="4"/>
        <v>385.43299200000001</v>
      </c>
      <c r="K60" s="42">
        <f t="shared" si="5"/>
        <v>2794.3891920000001</v>
      </c>
      <c r="M60" s="1" t="s">
        <v>182</v>
      </c>
    </row>
    <row r="61" spans="1:13">
      <c r="A61" s="2" t="s">
        <v>124</v>
      </c>
      <c r="B61" s="1" t="s">
        <v>125</v>
      </c>
      <c r="C61" s="10">
        <v>3000</v>
      </c>
      <c r="F61" s="42">
        <f t="shared" si="0"/>
        <v>3000</v>
      </c>
      <c r="G61" s="42">
        <f t="shared" si="1"/>
        <v>60</v>
      </c>
      <c r="H61" s="42">
        <f t="shared" si="2"/>
        <v>225</v>
      </c>
      <c r="I61" s="42">
        <f t="shared" si="3"/>
        <v>3285</v>
      </c>
      <c r="J61" s="42">
        <f t="shared" si="4"/>
        <v>525.6</v>
      </c>
      <c r="K61" s="42">
        <f t="shared" si="5"/>
        <v>3810.6</v>
      </c>
      <c r="M61" s="1" t="s">
        <v>186</v>
      </c>
    </row>
    <row r="62" spans="1:13">
      <c r="A62" s="2" t="s">
        <v>126</v>
      </c>
      <c r="B62" s="1" t="s">
        <v>127</v>
      </c>
      <c r="C62" s="10">
        <v>6000</v>
      </c>
      <c r="F62" s="42">
        <f t="shared" si="0"/>
        <v>6000</v>
      </c>
      <c r="G62" s="42">
        <f t="shared" si="1"/>
        <v>120</v>
      </c>
      <c r="H62" s="42">
        <f t="shared" si="2"/>
        <v>450</v>
      </c>
      <c r="I62" s="42">
        <f t="shared" si="3"/>
        <v>6570</v>
      </c>
      <c r="J62" s="42">
        <f t="shared" si="4"/>
        <v>1051.2</v>
      </c>
      <c r="K62" s="42">
        <f t="shared" si="5"/>
        <v>7621.2</v>
      </c>
      <c r="M62" s="1" t="s">
        <v>182</v>
      </c>
    </row>
    <row r="63" spans="1:13">
      <c r="A63" s="2" t="s">
        <v>128</v>
      </c>
      <c r="B63" s="1" t="s">
        <v>129</v>
      </c>
      <c r="C63" s="10">
        <v>3249.9</v>
      </c>
      <c r="F63" s="42">
        <f t="shared" si="0"/>
        <v>3249.9</v>
      </c>
      <c r="G63" s="42">
        <f t="shared" si="1"/>
        <v>64.998000000000005</v>
      </c>
      <c r="H63" s="42">
        <f t="shared" si="2"/>
        <v>243.74250000000001</v>
      </c>
      <c r="I63" s="42">
        <f t="shared" si="3"/>
        <v>3558.6405</v>
      </c>
      <c r="J63" s="42">
        <f t="shared" si="4"/>
        <v>569.38247999999999</v>
      </c>
      <c r="K63" s="42">
        <f t="shared" si="5"/>
        <v>4128.0229799999997</v>
      </c>
      <c r="M63" s="1" t="s">
        <v>185</v>
      </c>
    </row>
    <row r="64" spans="1:13">
      <c r="A64" s="2" t="s">
        <v>130</v>
      </c>
      <c r="B64" s="1" t="s">
        <v>131</v>
      </c>
      <c r="C64" s="10">
        <v>4000.05</v>
      </c>
      <c r="F64" s="42">
        <f t="shared" si="0"/>
        <v>4000.05</v>
      </c>
      <c r="G64" s="42">
        <f t="shared" si="1"/>
        <v>80.001000000000005</v>
      </c>
      <c r="H64" s="42">
        <f t="shared" si="2"/>
        <v>300.00375000000003</v>
      </c>
      <c r="I64" s="42">
        <f t="shared" si="3"/>
        <v>4380.0547500000002</v>
      </c>
      <c r="J64" s="42">
        <f t="shared" si="4"/>
        <v>700.80876000000001</v>
      </c>
      <c r="K64" s="42">
        <f t="shared" si="5"/>
        <v>5080.8635100000001</v>
      </c>
      <c r="M64" s="1" t="s">
        <v>184</v>
      </c>
    </row>
    <row r="65" spans="1:13">
      <c r="A65" s="2" t="s">
        <v>132</v>
      </c>
      <c r="B65" s="1" t="s">
        <v>133</v>
      </c>
      <c r="C65" s="10">
        <v>7056</v>
      </c>
      <c r="F65" s="42">
        <f t="shared" si="0"/>
        <v>7056</v>
      </c>
      <c r="G65" s="42">
        <f t="shared" si="1"/>
        <v>141.12</v>
      </c>
      <c r="H65" s="42">
        <f t="shared" si="2"/>
        <v>529.19999999999993</v>
      </c>
      <c r="I65" s="42">
        <f t="shared" si="3"/>
        <v>7726.32</v>
      </c>
      <c r="J65" s="42">
        <f t="shared" si="4"/>
        <v>1236.2112</v>
      </c>
      <c r="K65" s="42">
        <f t="shared" si="5"/>
        <v>8962.5311999999994</v>
      </c>
      <c r="M65" s="1" t="s">
        <v>184</v>
      </c>
    </row>
    <row r="66" spans="1:13">
      <c r="A66" s="2" t="s">
        <v>134</v>
      </c>
      <c r="B66" s="1" t="s">
        <v>135</v>
      </c>
      <c r="C66" s="10">
        <v>3000</v>
      </c>
      <c r="F66" s="42">
        <f t="shared" si="0"/>
        <v>3000</v>
      </c>
      <c r="G66" s="42">
        <f t="shared" si="1"/>
        <v>60</v>
      </c>
      <c r="H66" s="42">
        <f t="shared" si="2"/>
        <v>225</v>
      </c>
      <c r="I66" s="42">
        <f t="shared" si="3"/>
        <v>3285</v>
      </c>
      <c r="J66" s="42">
        <f t="shared" si="4"/>
        <v>525.6</v>
      </c>
      <c r="K66" s="42">
        <f t="shared" si="5"/>
        <v>3810.6</v>
      </c>
      <c r="M66" s="1" t="s">
        <v>185</v>
      </c>
    </row>
    <row r="67" spans="1:13">
      <c r="A67" s="2" t="s">
        <v>136</v>
      </c>
      <c r="B67" s="1" t="s">
        <v>137</v>
      </c>
      <c r="C67" s="10">
        <v>20000.099999999999</v>
      </c>
      <c r="F67" s="42">
        <f t="shared" si="0"/>
        <v>20000.099999999999</v>
      </c>
      <c r="G67" s="42">
        <f t="shared" si="1"/>
        <v>400.00199999999995</v>
      </c>
      <c r="H67" s="42">
        <f t="shared" si="2"/>
        <v>1500.0074999999999</v>
      </c>
      <c r="I67" s="42">
        <f t="shared" si="3"/>
        <v>21900.109499999999</v>
      </c>
      <c r="J67" s="42">
        <f t="shared" si="4"/>
        <v>3504.0175199999999</v>
      </c>
      <c r="K67" s="42">
        <f t="shared" si="5"/>
        <v>25404.12702</v>
      </c>
      <c r="M67" s="1" t="s">
        <v>184</v>
      </c>
    </row>
    <row r="68" spans="1:13" s="7" customFormat="1">
      <c r="A68" s="13" t="s">
        <v>138</v>
      </c>
      <c r="C68" s="7" t="s">
        <v>139</v>
      </c>
      <c r="F68" s="7" t="s">
        <v>139</v>
      </c>
      <c r="G68" s="7" t="s">
        <v>139</v>
      </c>
      <c r="H68" s="7" t="s">
        <v>139</v>
      </c>
      <c r="I68" s="7" t="s">
        <v>139</v>
      </c>
      <c r="J68" s="7" t="s">
        <v>139</v>
      </c>
      <c r="K68" s="7" t="s">
        <v>139</v>
      </c>
    </row>
    <row r="69" spans="1:13">
      <c r="C69" s="15">
        <v>260726.54</v>
      </c>
      <c r="F69" s="43">
        <f>SUM(F12:F67)</f>
        <v>260726.53999999998</v>
      </c>
      <c r="G69" s="43">
        <f t="shared" ref="G69:K69" si="6">SUM(G12:G67)</f>
        <v>5214.5308000000005</v>
      </c>
      <c r="H69" s="43">
        <f t="shared" si="6"/>
        <v>19554.4905</v>
      </c>
      <c r="I69" s="43">
        <f t="shared" si="6"/>
        <v>285495.56130000006</v>
      </c>
      <c r="J69" s="43">
        <f t="shared" si="6"/>
        <v>45679.289807999987</v>
      </c>
      <c r="K69" s="43">
        <f t="shared" si="6"/>
        <v>331174.85110800003</v>
      </c>
    </row>
    <row r="71" spans="1:13">
      <c r="A71" s="8" t="s">
        <v>140</v>
      </c>
    </row>
    <row r="72" spans="1:13">
      <c r="A72" s="2" t="s">
        <v>141</v>
      </c>
      <c r="B72" s="1" t="s">
        <v>142</v>
      </c>
      <c r="C72" s="10">
        <v>3898.95</v>
      </c>
      <c r="F72" s="42">
        <f t="shared" ref="F72" si="7">+C72</f>
        <v>3898.95</v>
      </c>
      <c r="G72" s="42">
        <f t="shared" ref="G72:G74" si="8">+F72*2%</f>
        <v>77.978999999999999</v>
      </c>
      <c r="H72" s="42">
        <f t="shared" ref="H72" si="9">+F72*7.5%</f>
        <v>292.42124999999999</v>
      </c>
      <c r="I72" s="42">
        <f t="shared" ref="I72" si="10">SUM(F72:H72)</f>
        <v>4269.3502499999995</v>
      </c>
      <c r="J72" s="42">
        <f t="shared" ref="J72:J74" si="11">+I72*16%</f>
        <v>683.0960399999999</v>
      </c>
      <c r="K72" s="42">
        <f t="shared" ref="K72" si="12">+I72+J72</f>
        <v>4952.4462899999999</v>
      </c>
      <c r="M72" s="1" t="s">
        <v>182</v>
      </c>
    </row>
    <row r="73" spans="1:13">
      <c r="A73" s="2" t="s">
        <v>143</v>
      </c>
      <c r="B73" s="1" t="s">
        <v>144</v>
      </c>
      <c r="C73" s="10">
        <v>4834.05</v>
      </c>
      <c r="F73" s="42">
        <f t="shared" ref="F73:F74" si="13">+C73</f>
        <v>4834.05</v>
      </c>
      <c r="G73" s="42">
        <f t="shared" si="8"/>
        <v>96.681000000000012</v>
      </c>
      <c r="H73" s="42">
        <f t="shared" ref="H73:H74" si="14">+F73*7.5%</f>
        <v>362.55374999999998</v>
      </c>
      <c r="I73" s="42">
        <f t="shared" ref="I73:I74" si="15">SUM(F73:H73)</f>
        <v>5293.2847499999998</v>
      </c>
      <c r="J73" s="42">
        <f t="shared" si="11"/>
        <v>846.92556000000002</v>
      </c>
      <c r="K73" s="42">
        <f t="shared" ref="K73:K74" si="16">+I73+J73</f>
        <v>6140.2103099999995</v>
      </c>
      <c r="M73" s="1" t="s">
        <v>184</v>
      </c>
    </row>
    <row r="74" spans="1:13">
      <c r="A74" s="2" t="s">
        <v>145</v>
      </c>
      <c r="B74" s="1" t="s">
        <v>146</v>
      </c>
      <c r="C74" s="10">
        <v>2782.5</v>
      </c>
      <c r="F74" s="42">
        <f t="shared" si="13"/>
        <v>2782.5</v>
      </c>
      <c r="G74" s="42">
        <f t="shared" si="8"/>
        <v>55.65</v>
      </c>
      <c r="H74" s="42">
        <f t="shared" si="14"/>
        <v>208.6875</v>
      </c>
      <c r="I74" s="42">
        <f t="shared" si="15"/>
        <v>3046.8375000000001</v>
      </c>
      <c r="J74" s="42">
        <f t="shared" si="11"/>
        <v>487.49400000000003</v>
      </c>
      <c r="K74" s="42">
        <f t="shared" si="16"/>
        <v>3534.3315000000002</v>
      </c>
      <c r="M74" s="1" t="s">
        <v>184</v>
      </c>
    </row>
    <row r="75" spans="1:13" s="7" customFormat="1">
      <c r="A75" s="13" t="s">
        <v>138</v>
      </c>
      <c r="C75" s="7" t="s">
        <v>139</v>
      </c>
      <c r="F75" s="7" t="s">
        <v>139</v>
      </c>
      <c r="G75" s="7" t="s">
        <v>139</v>
      </c>
      <c r="H75" s="7" t="s">
        <v>139</v>
      </c>
      <c r="I75" s="7" t="s">
        <v>139</v>
      </c>
      <c r="J75" s="7" t="s">
        <v>139</v>
      </c>
      <c r="K75" s="7" t="s">
        <v>139</v>
      </c>
    </row>
    <row r="76" spans="1:13">
      <c r="C76" s="15">
        <v>11515.5</v>
      </c>
      <c r="F76" s="43">
        <f>SUM(F72:F74)</f>
        <v>11515.5</v>
      </c>
      <c r="G76" s="43">
        <f t="shared" ref="G76:K76" si="17">SUM(G72:G74)</f>
        <v>230.31000000000003</v>
      </c>
      <c r="H76" s="43">
        <f t="shared" si="17"/>
        <v>863.66249999999991</v>
      </c>
      <c r="I76" s="43">
        <f t="shared" si="17"/>
        <v>12609.472499999998</v>
      </c>
      <c r="J76" s="43">
        <f t="shared" si="17"/>
        <v>2017.5156000000002</v>
      </c>
      <c r="K76" s="43">
        <f t="shared" si="17"/>
        <v>14626.988099999999</v>
      </c>
    </row>
    <row r="78" spans="1:13" s="7" customFormat="1">
      <c r="A78" s="12"/>
      <c r="C78" s="7" t="s">
        <v>147</v>
      </c>
      <c r="F78" s="7" t="s">
        <v>147</v>
      </c>
      <c r="G78" s="7" t="s">
        <v>147</v>
      </c>
      <c r="H78" s="7" t="s">
        <v>147</v>
      </c>
      <c r="I78" s="7" t="s">
        <v>147</v>
      </c>
      <c r="J78" s="7" t="s">
        <v>147</v>
      </c>
      <c r="K78" s="7" t="s">
        <v>147</v>
      </c>
    </row>
    <row r="79" spans="1:13" ht="12.75" thickBot="1">
      <c r="A79" s="13" t="s">
        <v>148</v>
      </c>
      <c r="B79" s="1" t="s">
        <v>149</v>
      </c>
      <c r="C79" s="15">
        <v>272242.03999999998</v>
      </c>
      <c r="F79" s="44">
        <f>+F69+F76</f>
        <v>272242.03999999998</v>
      </c>
      <c r="G79" s="44">
        <f t="shared" ref="G79:K79" si="18">+G69+G76</f>
        <v>5444.8408000000009</v>
      </c>
      <c r="H79" s="44">
        <f t="shared" si="18"/>
        <v>20418.152999999998</v>
      </c>
      <c r="I79" s="44">
        <f t="shared" si="18"/>
        <v>298105.03380000003</v>
      </c>
      <c r="J79" s="44">
        <f t="shared" si="18"/>
        <v>47696.805407999986</v>
      </c>
      <c r="K79" s="44">
        <f t="shared" si="18"/>
        <v>345801.83920800005</v>
      </c>
    </row>
    <row r="80" spans="1:13" ht="12" thickTop="1"/>
    <row r="81" spans="1:3">
      <c r="C81" s="1" t="s">
        <v>149</v>
      </c>
    </row>
    <row r="82" spans="1:3">
      <c r="A82" s="2" t="s">
        <v>149</v>
      </c>
      <c r="B82" s="1" t="s">
        <v>149</v>
      </c>
      <c r="C82" s="14"/>
    </row>
  </sheetData>
  <autoFilter ref="A11:M69"/>
  <mergeCells count="1">
    <mergeCell ref="F7:K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82"/>
  <sheetViews>
    <sheetView workbookViewId="0">
      <pane xSplit="2" ySplit="11" topLeftCell="C12" activePane="bottomRight" state="frozen"/>
      <selection pane="topRight" activeCell="C1" sqref="C1"/>
      <selection pane="bottomLeft" activeCell="A14" sqref="A14"/>
      <selection pane="bottomRight" activeCell="B12" sqref="B12"/>
    </sheetView>
  </sheetViews>
  <sheetFormatPr baseColWidth="10" defaultRowHeight="11.25"/>
  <cols>
    <col min="1" max="1" width="12.28515625" style="2" customWidth="1"/>
    <col min="2" max="2" width="29.42578125" style="1" customWidth="1"/>
    <col min="3" max="3" width="12.140625" style="1" customWidth="1"/>
    <col min="4" max="4" width="12.28515625" style="1" customWidth="1"/>
    <col min="5" max="5" width="13.7109375" style="1" customWidth="1"/>
    <col min="6" max="6" width="11.85546875" style="1" customWidth="1"/>
    <col min="7" max="7" width="15" style="1" bestFit="1" customWidth="1"/>
    <col min="8" max="8" width="11.140625" style="1" customWidth="1"/>
    <col min="9" max="9" width="10.5703125" style="1" customWidth="1"/>
    <col min="10" max="10" width="10.85546875" style="1" customWidth="1"/>
    <col min="11" max="11" width="11.28515625" style="1" customWidth="1"/>
    <col min="12" max="12" width="9.140625" style="1" customWidth="1"/>
    <col min="13" max="13" width="9.7109375" style="1" customWidth="1"/>
    <col min="14" max="14" width="8" style="1" customWidth="1"/>
    <col min="15" max="15" width="8.42578125" style="1" customWidth="1"/>
    <col min="16" max="16" width="15" style="1" bestFit="1" customWidth="1"/>
    <col min="17" max="17" width="10.28515625" style="1" customWidth="1"/>
    <col min="18" max="16384" width="11.42578125" style="1"/>
  </cols>
  <sheetData>
    <row r="1" spans="1:17" ht="18" customHeight="1">
      <c r="A1" s="3" t="s">
        <v>0</v>
      </c>
      <c r="B1" s="46" t="s">
        <v>149</v>
      </c>
      <c r="C1" s="47"/>
    </row>
    <row r="2" spans="1:17" ht="24.95" customHeight="1">
      <c r="A2" s="4" t="s">
        <v>1</v>
      </c>
      <c r="B2" s="48" t="s">
        <v>2</v>
      </c>
      <c r="C2" s="49"/>
    </row>
    <row r="3" spans="1:17" ht="15.75">
      <c r="B3" s="50" t="s">
        <v>3</v>
      </c>
      <c r="C3" s="51"/>
      <c r="D3" s="7"/>
    </row>
    <row r="4" spans="1:17" ht="15">
      <c r="B4" s="52" t="s">
        <v>4</v>
      </c>
      <c r="C4" s="51"/>
      <c r="D4" s="7"/>
    </row>
    <row r="5" spans="1:17">
      <c r="B5" s="6" t="s">
        <v>5</v>
      </c>
      <c r="C5" s="6"/>
    </row>
    <row r="6" spans="1:17">
      <c r="B6" s="6" t="s">
        <v>6</v>
      </c>
    </row>
    <row r="8" spans="1:17" s="40" customFormat="1" ht="34.5" thickBot="1">
      <c r="A8" s="36" t="s">
        <v>7</v>
      </c>
      <c r="B8" s="37" t="s">
        <v>8</v>
      </c>
      <c r="C8" s="37" t="s">
        <v>9</v>
      </c>
      <c r="D8" s="37" t="s">
        <v>10</v>
      </c>
      <c r="E8" s="37" t="s">
        <v>11</v>
      </c>
      <c r="F8" s="37" t="s">
        <v>12</v>
      </c>
      <c r="G8" s="38" t="s">
        <v>13</v>
      </c>
      <c r="H8" s="37" t="s">
        <v>14</v>
      </c>
      <c r="I8" s="37" t="s">
        <v>15</v>
      </c>
      <c r="J8" s="37" t="s">
        <v>16</v>
      </c>
      <c r="K8" s="37" t="s">
        <v>17</v>
      </c>
      <c r="L8" s="37" t="s">
        <v>18</v>
      </c>
      <c r="M8" s="37" t="s">
        <v>19</v>
      </c>
      <c r="N8" s="37" t="s">
        <v>20</v>
      </c>
      <c r="O8" s="37" t="s">
        <v>21</v>
      </c>
      <c r="P8" s="38" t="s">
        <v>22</v>
      </c>
      <c r="Q8" s="39" t="s">
        <v>23</v>
      </c>
    </row>
    <row r="9" spans="1:17" ht="12" thickTop="1">
      <c r="A9" s="9" t="s">
        <v>24</v>
      </c>
    </row>
    <row r="11" spans="1:17">
      <c r="A11" s="8" t="s">
        <v>25</v>
      </c>
    </row>
    <row r="12" spans="1:17">
      <c r="A12" s="2" t="s">
        <v>26</v>
      </c>
      <c r="B12" s="1" t="s">
        <v>27</v>
      </c>
      <c r="C12" s="10">
        <v>3242.4</v>
      </c>
      <c r="D12" s="10">
        <v>0</v>
      </c>
      <c r="E12" s="10">
        <v>0</v>
      </c>
      <c r="F12" s="10">
        <v>0</v>
      </c>
      <c r="G12" s="10">
        <v>3242.4</v>
      </c>
      <c r="H12" s="10">
        <v>0</v>
      </c>
      <c r="I12" s="10">
        <v>123.63</v>
      </c>
      <c r="J12" s="10">
        <v>69.75</v>
      </c>
      <c r="K12" s="10">
        <v>0</v>
      </c>
      <c r="L12" s="10">
        <v>0.02</v>
      </c>
      <c r="M12" s="10">
        <v>0</v>
      </c>
      <c r="N12" s="10">
        <v>0</v>
      </c>
      <c r="O12" s="10">
        <v>0</v>
      </c>
      <c r="P12" s="10">
        <v>193.4</v>
      </c>
      <c r="Q12" s="10">
        <v>3049</v>
      </c>
    </row>
    <row r="13" spans="1:17">
      <c r="A13" s="2" t="s">
        <v>28</v>
      </c>
      <c r="B13" s="1" t="s">
        <v>29</v>
      </c>
      <c r="C13" s="10">
        <v>1999.95</v>
      </c>
      <c r="D13" s="10">
        <v>0</v>
      </c>
      <c r="E13" s="10">
        <v>0</v>
      </c>
      <c r="F13" s="10">
        <v>0</v>
      </c>
      <c r="G13" s="10">
        <v>1999.95</v>
      </c>
      <c r="H13" s="11">
        <v>-71.69</v>
      </c>
      <c r="I13" s="10">
        <v>0</v>
      </c>
      <c r="J13" s="10">
        <v>43.09</v>
      </c>
      <c r="K13" s="10">
        <v>0</v>
      </c>
      <c r="L13" s="11">
        <v>-0.15</v>
      </c>
      <c r="M13" s="10">
        <v>66.099999999999994</v>
      </c>
      <c r="N13" s="10">
        <v>0</v>
      </c>
      <c r="O13" s="10">
        <v>300</v>
      </c>
      <c r="P13" s="10">
        <v>337.35</v>
      </c>
      <c r="Q13" s="10">
        <v>1662.6</v>
      </c>
    </row>
    <row r="14" spans="1:17">
      <c r="A14" s="2" t="s">
        <v>30</v>
      </c>
      <c r="B14" s="1" t="s">
        <v>31</v>
      </c>
      <c r="C14" s="10">
        <v>16500</v>
      </c>
      <c r="D14" s="10">
        <v>0</v>
      </c>
      <c r="E14" s="10">
        <v>0</v>
      </c>
      <c r="F14" s="10">
        <v>0</v>
      </c>
      <c r="G14" s="10">
        <v>16500</v>
      </c>
      <c r="H14" s="10">
        <v>0</v>
      </c>
      <c r="I14" s="10">
        <v>3134.65</v>
      </c>
      <c r="J14" s="10">
        <v>405</v>
      </c>
      <c r="K14" s="10">
        <v>0</v>
      </c>
      <c r="L14" s="10">
        <v>0.05</v>
      </c>
      <c r="M14" s="10">
        <v>108.1</v>
      </c>
      <c r="N14" s="10">
        <v>0</v>
      </c>
      <c r="O14" s="10">
        <v>0</v>
      </c>
      <c r="P14" s="10">
        <v>3647.8</v>
      </c>
      <c r="Q14" s="10">
        <v>12852.2</v>
      </c>
    </row>
    <row r="15" spans="1:17">
      <c r="A15" s="2" t="s">
        <v>32</v>
      </c>
      <c r="B15" s="1" t="s">
        <v>33</v>
      </c>
      <c r="C15" s="10">
        <v>6000</v>
      </c>
      <c r="D15" s="10">
        <v>0</v>
      </c>
      <c r="E15" s="10">
        <v>0</v>
      </c>
      <c r="F15" s="10">
        <v>0</v>
      </c>
      <c r="G15" s="10">
        <v>6000</v>
      </c>
      <c r="H15" s="10">
        <v>0</v>
      </c>
      <c r="I15" s="10">
        <v>734.34</v>
      </c>
      <c r="J15" s="10">
        <v>138.33000000000001</v>
      </c>
      <c r="K15" s="10">
        <v>1216.44</v>
      </c>
      <c r="L15" s="10">
        <v>0.09</v>
      </c>
      <c r="M15" s="10">
        <v>0</v>
      </c>
      <c r="N15" s="10">
        <v>0</v>
      </c>
      <c r="O15" s="10">
        <v>0</v>
      </c>
      <c r="P15" s="10">
        <v>2089.1999999999998</v>
      </c>
      <c r="Q15" s="10">
        <v>3910.8</v>
      </c>
    </row>
    <row r="16" spans="1:17">
      <c r="A16" s="2" t="s">
        <v>34</v>
      </c>
      <c r="B16" s="1" t="s">
        <v>35</v>
      </c>
      <c r="C16" s="10">
        <v>3000</v>
      </c>
      <c r="D16" s="10">
        <v>0</v>
      </c>
      <c r="E16" s="10">
        <v>0</v>
      </c>
      <c r="F16" s="10">
        <v>0</v>
      </c>
      <c r="G16" s="10">
        <v>3000</v>
      </c>
      <c r="H16" s="10">
        <v>0</v>
      </c>
      <c r="I16" s="10">
        <v>76.98</v>
      </c>
      <c r="J16" s="10">
        <v>64.53</v>
      </c>
      <c r="K16" s="10">
        <v>0</v>
      </c>
      <c r="L16" s="11">
        <v>-0.01</v>
      </c>
      <c r="M16" s="10">
        <v>66.099999999999994</v>
      </c>
      <c r="N16" s="10">
        <v>0</v>
      </c>
      <c r="O16" s="10">
        <v>0</v>
      </c>
      <c r="P16" s="10">
        <v>207.6</v>
      </c>
      <c r="Q16" s="10">
        <v>2792.4</v>
      </c>
    </row>
    <row r="17" spans="1:17">
      <c r="A17" s="2" t="s">
        <v>36</v>
      </c>
      <c r="B17" s="1" t="s">
        <v>37</v>
      </c>
      <c r="C17" s="10">
        <v>5000.1000000000004</v>
      </c>
      <c r="D17" s="10">
        <v>0</v>
      </c>
      <c r="E17" s="10">
        <v>0</v>
      </c>
      <c r="F17" s="10">
        <v>0</v>
      </c>
      <c r="G17" s="10">
        <v>5000.1000000000004</v>
      </c>
      <c r="H17" s="10">
        <v>0</v>
      </c>
      <c r="I17" s="10">
        <v>523.55999999999995</v>
      </c>
      <c r="J17" s="10">
        <v>113.19</v>
      </c>
      <c r="K17" s="10">
        <v>0</v>
      </c>
      <c r="L17" s="10">
        <v>0.05</v>
      </c>
      <c r="M17" s="10">
        <v>66.099999999999994</v>
      </c>
      <c r="N17" s="10">
        <v>0</v>
      </c>
      <c r="O17" s="10">
        <v>0</v>
      </c>
      <c r="P17" s="10">
        <v>702.9</v>
      </c>
      <c r="Q17" s="10">
        <v>4297.2</v>
      </c>
    </row>
    <row r="18" spans="1:17">
      <c r="A18" s="2" t="s">
        <v>38</v>
      </c>
      <c r="B18" s="1" t="s">
        <v>39</v>
      </c>
      <c r="C18" s="10">
        <v>3000</v>
      </c>
      <c r="D18" s="10">
        <v>0</v>
      </c>
      <c r="E18" s="10">
        <v>0</v>
      </c>
      <c r="F18" s="10">
        <v>0</v>
      </c>
      <c r="G18" s="10">
        <v>3000</v>
      </c>
      <c r="H18" s="10">
        <v>0</v>
      </c>
      <c r="I18" s="10">
        <v>76.98</v>
      </c>
      <c r="J18" s="10">
        <v>64.53</v>
      </c>
      <c r="K18" s="10">
        <v>0</v>
      </c>
      <c r="L18" s="10">
        <v>0.09</v>
      </c>
      <c r="M18" s="10">
        <v>0</v>
      </c>
      <c r="N18" s="10">
        <v>0</v>
      </c>
      <c r="O18" s="10">
        <v>0</v>
      </c>
      <c r="P18" s="10">
        <v>141.6</v>
      </c>
      <c r="Q18" s="10">
        <v>2858.4</v>
      </c>
    </row>
    <row r="19" spans="1:17">
      <c r="A19" s="2" t="s">
        <v>40</v>
      </c>
      <c r="B19" s="1" t="s">
        <v>41</v>
      </c>
      <c r="C19" s="10">
        <v>2530.0500000000002</v>
      </c>
      <c r="D19" s="10">
        <v>0</v>
      </c>
      <c r="E19" s="10">
        <v>0</v>
      </c>
      <c r="F19" s="10">
        <v>0</v>
      </c>
      <c r="G19" s="10">
        <v>2530.0500000000002</v>
      </c>
      <c r="H19" s="10">
        <v>0</v>
      </c>
      <c r="I19" s="10">
        <v>10.93</v>
      </c>
      <c r="J19" s="10">
        <v>54.72</v>
      </c>
      <c r="K19" s="10">
        <v>680</v>
      </c>
      <c r="L19" s="10">
        <v>0</v>
      </c>
      <c r="M19" s="10">
        <v>0</v>
      </c>
      <c r="N19" s="10">
        <v>0</v>
      </c>
      <c r="O19" s="10">
        <v>0</v>
      </c>
      <c r="P19" s="10">
        <v>745.65</v>
      </c>
      <c r="Q19" s="10">
        <v>1784.4</v>
      </c>
    </row>
    <row r="20" spans="1:17">
      <c r="A20" s="2" t="s">
        <v>42</v>
      </c>
      <c r="B20" s="1" t="s">
        <v>43</v>
      </c>
      <c r="C20" s="10">
        <v>7056</v>
      </c>
      <c r="D20" s="10">
        <v>0</v>
      </c>
      <c r="E20" s="10">
        <v>0</v>
      </c>
      <c r="F20" s="10">
        <v>0</v>
      </c>
      <c r="G20" s="10">
        <v>7056</v>
      </c>
      <c r="H20" s="10">
        <v>0</v>
      </c>
      <c r="I20" s="10">
        <v>959.9</v>
      </c>
      <c r="J20" s="10">
        <v>165.11</v>
      </c>
      <c r="K20" s="10">
        <v>0</v>
      </c>
      <c r="L20" s="11">
        <v>-0.01</v>
      </c>
      <c r="M20" s="10">
        <v>0</v>
      </c>
      <c r="N20" s="10">
        <v>0</v>
      </c>
      <c r="O20" s="10">
        <v>0</v>
      </c>
      <c r="P20" s="10">
        <v>1125</v>
      </c>
      <c r="Q20" s="10">
        <v>5931</v>
      </c>
    </row>
    <row r="21" spans="1:17">
      <c r="A21" s="2" t="s">
        <v>44</v>
      </c>
      <c r="B21" s="1" t="s">
        <v>45</v>
      </c>
      <c r="C21" s="10">
        <v>4000.05</v>
      </c>
      <c r="D21" s="10">
        <v>0</v>
      </c>
      <c r="E21" s="10">
        <v>0</v>
      </c>
      <c r="F21" s="10">
        <v>0</v>
      </c>
      <c r="G21" s="10">
        <v>4000.05</v>
      </c>
      <c r="H21" s="10">
        <v>0</v>
      </c>
      <c r="I21" s="10">
        <v>349.04</v>
      </c>
      <c r="J21" s="10">
        <v>88.21</v>
      </c>
      <c r="K21" s="10">
        <v>989.04</v>
      </c>
      <c r="L21" s="10">
        <v>0.06</v>
      </c>
      <c r="M21" s="10">
        <v>66.099999999999994</v>
      </c>
      <c r="N21" s="10">
        <v>0</v>
      </c>
      <c r="O21" s="10">
        <v>500</v>
      </c>
      <c r="P21" s="10">
        <v>1992.45</v>
      </c>
      <c r="Q21" s="10">
        <v>2007.6</v>
      </c>
    </row>
    <row r="22" spans="1:17">
      <c r="A22" s="2" t="s">
        <v>46</v>
      </c>
      <c r="B22" s="1" t="s">
        <v>47</v>
      </c>
      <c r="C22" s="10">
        <v>3500.1</v>
      </c>
      <c r="D22" s="10">
        <v>0</v>
      </c>
      <c r="E22" s="10">
        <v>0</v>
      </c>
      <c r="F22" s="10">
        <v>0</v>
      </c>
      <c r="G22" s="10">
        <v>3500.1</v>
      </c>
      <c r="H22" s="10">
        <v>0</v>
      </c>
      <c r="I22" s="10">
        <v>151.66999999999999</v>
      </c>
      <c r="J22" s="10">
        <v>75.959999999999994</v>
      </c>
      <c r="K22" s="10">
        <v>345.24</v>
      </c>
      <c r="L22" s="11">
        <v>-0.17</v>
      </c>
      <c r="M22" s="10">
        <v>0</v>
      </c>
      <c r="N22" s="10">
        <v>0</v>
      </c>
      <c r="O22" s="10">
        <v>425</v>
      </c>
      <c r="P22" s="10">
        <v>997.7</v>
      </c>
      <c r="Q22" s="10">
        <v>2502.4</v>
      </c>
    </row>
    <row r="23" spans="1:17">
      <c r="A23" s="2" t="s">
        <v>48</v>
      </c>
      <c r="B23" s="1" t="s">
        <v>49</v>
      </c>
      <c r="C23" s="10">
        <v>10000.049999999999</v>
      </c>
      <c r="D23" s="10">
        <v>0</v>
      </c>
      <c r="E23" s="10">
        <v>0</v>
      </c>
      <c r="F23" s="10">
        <v>0</v>
      </c>
      <c r="G23" s="10">
        <v>10000.049999999999</v>
      </c>
      <c r="H23" s="10">
        <v>0</v>
      </c>
      <c r="I23" s="10">
        <v>1588.75</v>
      </c>
      <c r="J23" s="10">
        <v>241.19</v>
      </c>
      <c r="K23" s="10">
        <v>378.46</v>
      </c>
      <c r="L23" s="10">
        <v>0.05</v>
      </c>
      <c r="M23" s="10">
        <v>0</v>
      </c>
      <c r="N23" s="10">
        <v>500</v>
      </c>
      <c r="O23" s="10">
        <v>0</v>
      </c>
      <c r="P23" s="10">
        <v>2708.45</v>
      </c>
      <c r="Q23" s="10">
        <v>7291.6</v>
      </c>
    </row>
    <row r="24" spans="1:17">
      <c r="A24" s="2" t="s">
        <v>50</v>
      </c>
      <c r="B24" s="1" t="s">
        <v>51</v>
      </c>
      <c r="C24" s="10">
        <v>2750.1</v>
      </c>
      <c r="D24" s="10">
        <v>0</v>
      </c>
      <c r="E24" s="10">
        <v>358.16</v>
      </c>
      <c r="F24" s="10">
        <v>366.68</v>
      </c>
      <c r="G24" s="10">
        <v>3474.94</v>
      </c>
      <c r="H24" s="10">
        <v>0</v>
      </c>
      <c r="I24" s="10">
        <v>109.04</v>
      </c>
      <c r="J24" s="10">
        <v>59.17</v>
      </c>
      <c r="K24" s="10">
        <v>0</v>
      </c>
      <c r="L24" s="11">
        <v>-7.0000000000000007E-2</v>
      </c>
      <c r="M24" s="10">
        <v>0</v>
      </c>
      <c r="N24" s="10">
        <v>0</v>
      </c>
      <c r="O24" s="10">
        <v>0</v>
      </c>
      <c r="P24" s="10">
        <v>168.14</v>
      </c>
      <c r="Q24" s="10">
        <v>3306.8</v>
      </c>
    </row>
    <row r="25" spans="1:17">
      <c r="A25" s="2" t="s">
        <v>52</v>
      </c>
      <c r="B25" s="1" t="s">
        <v>53</v>
      </c>
      <c r="C25" s="10">
        <v>1200</v>
      </c>
      <c r="D25" s="10">
        <v>0</v>
      </c>
      <c r="E25" s="10">
        <v>0</v>
      </c>
      <c r="F25" s="10">
        <v>0</v>
      </c>
      <c r="G25" s="10">
        <v>1200</v>
      </c>
      <c r="H25" s="11">
        <v>-134.91</v>
      </c>
      <c r="I25" s="10">
        <v>0</v>
      </c>
      <c r="J25" s="10">
        <v>29.79</v>
      </c>
      <c r="K25" s="10">
        <v>0</v>
      </c>
      <c r="L25" s="11">
        <v>-0.08</v>
      </c>
      <c r="M25" s="10">
        <v>0</v>
      </c>
      <c r="N25" s="10">
        <v>0</v>
      </c>
      <c r="O25" s="10">
        <v>0</v>
      </c>
      <c r="P25" s="10">
        <v>-105.2</v>
      </c>
      <c r="Q25" s="10">
        <v>1305.2</v>
      </c>
    </row>
    <row r="26" spans="1:17">
      <c r="A26" s="2" t="s">
        <v>54</v>
      </c>
      <c r="B26" s="1" t="s">
        <v>55</v>
      </c>
      <c r="C26" s="10">
        <v>2500.0500000000002</v>
      </c>
      <c r="D26" s="10">
        <v>0</v>
      </c>
      <c r="E26" s="10">
        <v>0</v>
      </c>
      <c r="F26" s="10">
        <v>0</v>
      </c>
      <c r="G26" s="10">
        <v>2500.0500000000002</v>
      </c>
      <c r="H26" s="10">
        <v>0</v>
      </c>
      <c r="I26" s="10">
        <v>7.67</v>
      </c>
      <c r="J26" s="10">
        <v>53.78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v>61.45</v>
      </c>
      <c r="Q26" s="10">
        <v>2438.6</v>
      </c>
    </row>
    <row r="27" spans="1:17">
      <c r="A27" s="2" t="s">
        <v>56</v>
      </c>
      <c r="B27" s="1" t="s">
        <v>57</v>
      </c>
      <c r="C27" s="10">
        <v>4999.95</v>
      </c>
      <c r="D27" s="10">
        <v>0</v>
      </c>
      <c r="E27" s="10">
        <v>0</v>
      </c>
      <c r="F27" s="10">
        <v>0</v>
      </c>
      <c r="G27" s="10">
        <v>4999.95</v>
      </c>
      <c r="H27" s="10">
        <v>0</v>
      </c>
      <c r="I27" s="10">
        <v>523.53</v>
      </c>
      <c r="J27" s="10">
        <v>113.19</v>
      </c>
      <c r="K27" s="10">
        <v>0</v>
      </c>
      <c r="L27" s="10">
        <v>0.03</v>
      </c>
      <c r="M27" s="10">
        <v>0</v>
      </c>
      <c r="N27" s="10">
        <v>0</v>
      </c>
      <c r="O27" s="10">
        <v>0</v>
      </c>
      <c r="P27" s="10">
        <v>636.75</v>
      </c>
      <c r="Q27" s="10">
        <v>4363.2</v>
      </c>
    </row>
    <row r="28" spans="1:17">
      <c r="A28" s="2" t="s">
        <v>58</v>
      </c>
      <c r="B28" s="1" t="s">
        <v>59</v>
      </c>
      <c r="C28" s="10">
        <v>12499.95</v>
      </c>
      <c r="D28" s="10">
        <v>0</v>
      </c>
      <c r="E28" s="10">
        <v>0</v>
      </c>
      <c r="F28" s="10">
        <v>0</v>
      </c>
      <c r="G28" s="10">
        <v>12499.95</v>
      </c>
      <c r="H28" s="10">
        <v>0</v>
      </c>
      <c r="I28" s="10">
        <v>2171.36</v>
      </c>
      <c r="J28" s="10">
        <v>303.37</v>
      </c>
      <c r="K28" s="10">
        <v>0</v>
      </c>
      <c r="L28" s="10">
        <v>0.02</v>
      </c>
      <c r="M28" s="10">
        <v>0</v>
      </c>
      <c r="N28" s="10">
        <v>0</v>
      </c>
      <c r="O28" s="10">
        <v>0</v>
      </c>
      <c r="P28" s="10">
        <v>2474.75</v>
      </c>
      <c r="Q28" s="10">
        <v>10025.200000000001</v>
      </c>
    </row>
    <row r="29" spans="1:17">
      <c r="A29" s="2" t="s">
        <v>60</v>
      </c>
      <c r="B29" s="1" t="s">
        <v>61</v>
      </c>
      <c r="C29" s="10">
        <v>3250.05</v>
      </c>
      <c r="D29" s="10">
        <v>0</v>
      </c>
      <c r="E29" s="10">
        <v>0</v>
      </c>
      <c r="F29" s="10">
        <v>0</v>
      </c>
      <c r="G29" s="10">
        <v>3250.05</v>
      </c>
      <c r="H29" s="10">
        <v>0</v>
      </c>
      <c r="I29" s="10">
        <v>124.46</v>
      </c>
      <c r="J29" s="10">
        <v>69.92</v>
      </c>
      <c r="K29" s="10">
        <v>0</v>
      </c>
      <c r="L29" s="11">
        <v>-0.13</v>
      </c>
      <c r="M29" s="10">
        <v>0</v>
      </c>
      <c r="N29" s="10">
        <v>0</v>
      </c>
      <c r="O29" s="10">
        <v>0</v>
      </c>
      <c r="P29" s="10">
        <v>194.25</v>
      </c>
      <c r="Q29" s="10">
        <v>3055.8</v>
      </c>
    </row>
    <row r="30" spans="1:17">
      <c r="A30" s="2" t="s">
        <v>62</v>
      </c>
      <c r="B30" s="1" t="s">
        <v>63</v>
      </c>
      <c r="C30" s="10">
        <v>6000</v>
      </c>
      <c r="D30" s="10">
        <v>0</v>
      </c>
      <c r="E30" s="10">
        <v>0</v>
      </c>
      <c r="F30" s="10">
        <v>0</v>
      </c>
      <c r="G30" s="10">
        <v>6000</v>
      </c>
      <c r="H30" s="10">
        <v>0</v>
      </c>
      <c r="I30" s="10">
        <v>734.34</v>
      </c>
      <c r="J30" s="10">
        <v>138.33000000000001</v>
      </c>
      <c r="K30" s="10">
        <v>1597.51</v>
      </c>
      <c r="L30" s="10">
        <v>0.02</v>
      </c>
      <c r="M30" s="10">
        <v>0</v>
      </c>
      <c r="N30" s="10">
        <v>0</v>
      </c>
      <c r="O30" s="10">
        <v>0</v>
      </c>
      <c r="P30" s="10">
        <v>2470.1999999999998</v>
      </c>
      <c r="Q30" s="10">
        <v>3529.8</v>
      </c>
    </row>
    <row r="31" spans="1:17">
      <c r="A31" s="2" t="s">
        <v>64</v>
      </c>
      <c r="B31" s="1" t="s">
        <v>65</v>
      </c>
      <c r="C31" s="10">
        <v>3000</v>
      </c>
      <c r="D31" s="10">
        <v>0</v>
      </c>
      <c r="E31" s="10">
        <v>0</v>
      </c>
      <c r="F31" s="10">
        <v>0</v>
      </c>
      <c r="G31" s="10">
        <v>3000</v>
      </c>
      <c r="H31" s="10">
        <v>0</v>
      </c>
      <c r="I31" s="10">
        <v>76.98</v>
      </c>
      <c r="J31" s="10">
        <v>64.62</v>
      </c>
      <c r="K31" s="10">
        <v>0</v>
      </c>
      <c r="L31" s="10">
        <v>0.1</v>
      </c>
      <c r="M31" s="10">
        <v>66.099999999999994</v>
      </c>
      <c r="N31" s="10">
        <v>500</v>
      </c>
      <c r="O31" s="10">
        <v>0</v>
      </c>
      <c r="P31" s="10">
        <v>707.8</v>
      </c>
      <c r="Q31" s="10">
        <v>2292.1999999999998</v>
      </c>
    </row>
    <row r="32" spans="1:17">
      <c r="A32" s="2" t="s">
        <v>66</v>
      </c>
      <c r="B32" s="1" t="s">
        <v>67</v>
      </c>
      <c r="C32" s="10">
        <v>3000</v>
      </c>
      <c r="D32" s="10">
        <v>0</v>
      </c>
      <c r="E32" s="10">
        <v>0</v>
      </c>
      <c r="F32" s="10">
        <v>0</v>
      </c>
      <c r="G32" s="10">
        <v>3000</v>
      </c>
      <c r="H32" s="10">
        <v>0</v>
      </c>
      <c r="I32" s="10">
        <v>76.98</v>
      </c>
      <c r="J32" s="10">
        <v>64.62</v>
      </c>
      <c r="K32" s="10">
        <v>0</v>
      </c>
      <c r="L32" s="11">
        <v>-0.1</v>
      </c>
      <c r="M32" s="10">
        <v>66.099999999999994</v>
      </c>
      <c r="N32" s="10">
        <v>0</v>
      </c>
      <c r="O32" s="10">
        <v>0</v>
      </c>
      <c r="P32" s="10">
        <v>207.6</v>
      </c>
      <c r="Q32" s="10">
        <v>2792.4</v>
      </c>
    </row>
    <row r="33" spans="1:17">
      <c r="A33" s="2" t="s">
        <v>68</v>
      </c>
      <c r="B33" s="1" t="s">
        <v>69</v>
      </c>
      <c r="C33" s="10">
        <v>4999.95</v>
      </c>
      <c r="D33" s="10">
        <v>0</v>
      </c>
      <c r="E33" s="10">
        <v>0</v>
      </c>
      <c r="F33" s="10">
        <v>0</v>
      </c>
      <c r="G33" s="10">
        <v>4999.95</v>
      </c>
      <c r="H33" s="10">
        <v>0</v>
      </c>
      <c r="I33" s="10">
        <v>523.53</v>
      </c>
      <c r="J33" s="10">
        <v>113.19</v>
      </c>
      <c r="K33" s="10">
        <v>0</v>
      </c>
      <c r="L33" s="10">
        <v>0.03</v>
      </c>
      <c r="M33" s="10">
        <v>0</v>
      </c>
      <c r="N33" s="10">
        <v>0</v>
      </c>
      <c r="O33" s="10">
        <v>500</v>
      </c>
      <c r="P33" s="10">
        <v>1136.75</v>
      </c>
      <c r="Q33" s="10">
        <v>3863.2</v>
      </c>
    </row>
    <row r="34" spans="1:17">
      <c r="A34" s="2" t="s">
        <v>70</v>
      </c>
      <c r="B34" s="1" t="s">
        <v>71</v>
      </c>
      <c r="C34" s="10">
        <v>2750.1</v>
      </c>
      <c r="D34" s="10">
        <v>0</v>
      </c>
      <c r="E34" s="10">
        <v>0</v>
      </c>
      <c r="F34" s="10">
        <v>0</v>
      </c>
      <c r="G34" s="10">
        <v>2750.1</v>
      </c>
      <c r="H34" s="10">
        <v>0</v>
      </c>
      <c r="I34" s="10">
        <v>49.79</v>
      </c>
      <c r="J34" s="10">
        <v>59.24</v>
      </c>
      <c r="K34" s="10">
        <v>0</v>
      </c>
      <c r="L34" s="10">
        <v>7.0000000000000007E-2</v>
      </c>
      <c r="M34" s="10">
        <v>0</v>
      </c>
      <c r="N34" s="10">
        <v>0</v>
      </c>
      <c r="O34" s="10">
        <v>0</v>
      </c>
      <c r="P34" s="10">
        <v>109.1</v>
      </c>
      <c r="Q34" s="10">
        <v>2641</v>
      </c>
    </row>
    <row r="35" spans="1:17">
      <c r="A35" s="2" t="s">
        <v>72</v>
      </c>
      <c r="B35" s="1" t="s">
        <v>73</v>
      </c>
      <c r="C35" s="10">
        <v>4000.05</v>
      </c>
      <c r="D35" s="10">
        <v>0</v>
      </c>
      <c r="E35" s="10">
        <v>0</v>
      </c>
      <c r="F35" s="10">
        <v>0</v>
      </c>
      <c r="G35" s="10">
        <v>4000.05</v>
      </c>
      <c r="H35" s="10">
        <v>0</v>
      </c>
      <c r="I35" s="10">
        <v>349.04</v>
      </c>
      <c r="J35" s="10">
        <v>88.21</v>
      </c>
      <c r="K35" s="10">
        <v>1252.02</v>
      </c>
      <c r="L35" s="10">
        <v>0.08</v>
      </c>
      <c r="M35" s="10">
        <v>66.099999999999994</v>
      </c>
      <c r="N35" s="10">
        <v>0</v>
      </c>
      <c r="O35" s="10">
        <v>0</v>
      </c>
      <c r="P35" s="10">
        <v>1755.45</v>
      </c>
      <c r="Q35" s="10">
        <v>2244.6</v>
      </c>
    </row>
    <row r="36" spans="1:17">
      <c r="A36" s="2" t="s">
        <v>74</v>
      </c>
      <c r="B36" s="1" t="s">
        <v>75</v>
      </c>
      <c r="C36" s="10">
        <v>3124.95</v>
      </c>
      <c r="D36" s="10">
        <v>0</v>
      </c>
      <c r="E36" s="10">
        <v>0</v>
      </c>
      <c r="F36" s="10">
        <v>0</v>
      </c>
      <c r="G36" s="10">
        <v>3124.95</v>
      </c>
      <c r="H36" s="10">
        <v>0</v>
      </c>
      <c r="I36" s="10">
        <v>110.85</v>
      </c>
      <c r="J36" s="10">
        <v>67.239999999999995</v>
      </c>
      <c r="K36" s="10">
        <v>0</v>
      </c>
      <c r="L36" s="11">
        <v>-0.14000000000000001</v>
      </c>
      <c r="M36" s="10">
        <v>0</v>
      </c>
      <c r="N36" s="10">
        <v>0</v>
      </c>
      <c r="O36" s="10">
        <v>0</v>
      </c>
      <c r="P36" s="10">
        <v>177.95</v>
      </c>
      <c r="Q36" s="10">
        <v>2947</v>
      </c>
    </row>
    <row r="37" spans="1:17">
      <c r="A37" s="2" t="s">
        <v>76</v>
      </c>
      <c r="B37" s="1" t="s">
        <v>77</v>
      </c>
      <c r="C37" s="10">
        <v>3000</v>
      </c>
      <c r="D37" s="10">
        <v>0</v>
      </c>
      <c r="E37" s="10">
        <v>0</v>
      </c>
      <c r="F37" s="10">
        <v>0</v>
      </c>
      <c r="G37" s="10">
        <v>3000</v>
      </c>
      <c r="H37" s="10">
        <v>0</v>
      </c>
      <c r="I37" s="10">
        <v>76.98</v>
      </c>
      <c r="J37" s="10">
        <v>64.53</v>
      </c>
      <c r="K37" s="10">
        <v>0</v>
      </c>
      <c r="L37" s="10">
        <v>0.09</v>
      </c>
      <c r="M37" s="10">
        <v>0</v>
      </c>
      <c r="N37" s="10">
        <v>0</v>
      </c>
      <c r="O37" s="10">
        <v>0</v>
      </c>
      <c r="P37" s="10">
        <v>141.6</v>
      </c>
      <c r="Q37" s="10">
        <v>2858.4</v>
      </c>
    </row>
    <row r="38" spans="1:17">
      <c r="A38" s="2" t="s">
        <v>78</v>
      </c>
      <c r="B38" s="1" t="s">
        <v>79</v>
      </c>
      <c r="C38" s="10">
        <v>3750</v>
      </c>
      <c r="D38" s="10">
        <v>0</v>
      </c>
      <c r="E38" s="10">
        <v>0</v>
      </c>
      <c r="F38" s="10">
        <v>0</v>
      </c>
      <c r="G38" s="10">
        <v>3750</v>
      </c>
      <c r="H38" s="10">
        <v>0</v>
      </c>
      <c r="I38" s="10">
        <v>309.02999999999997</v>
      </c>
      <c r="J38" s="10">
        <v>81.78</v>
      </c>
      <c r="K38" s="10">
        <v>0</v>
      </c>
      <c r="L38" s="11">
        <v>-0.01</v>
      </c>
      <c r="M38" s="10">
        <v>0</v>
      </c>
      <c r="N38" s="10">
        <v>0</v>
      </c>
      <c r="O38" s="10">
        <v>0</v>
      </c>
      <c r="P38" s="10">
        <v>390.8</v>
      </c>
      <c r="Q38" s="10">
        <v>3359.2</v>
      </c>
    </row>
    <row r="39" spans="1:17">
      <c r="A39" s="2" t="s">
        <v>80</v>
      </c>
      <c r="B39" s="1" t="s">
        <v>81</v>
      </c>
      <c r="C39" s="10">
        <v>3250.05</v>
      </c>
      <c r="D39" s="10">
        <v>0</v>
      </c>
      <c r="E39" s="10">
        <v>0</v>
      </c>
      <c r="F39" s="10">
        <v>0</v>
      </c>
      <c r="G39" s="10">
        <v>3250.05</v>
      </c>
      <c r="H39" s="10">
        <v>0</v>
      </c>
      <c r="I39" s="10">
        <v>124.46</v>
      </c>
      <c r="J39" s="10">
        <v>70</v>
      </c>
      <c r="K39" s="10">
        <v>1141.28</v>
      </c>
      <c r="L39" s="11">
        <v>-0.09</v>
      </c>
      <c r="M39" s="10">
        <v>0</v>
      </c>
      <c r="N39" s="10">
        <v>0</v>
      </c>
      <c r="O39" s="10">
        <v>0</v>
      </c>
      <c r="P39" s="10">
        <v>1335.65</v>
      </c>
      <c r="Q39" s="10">
        <v>1914.4</v>
      </c>
    </row>
    <row r="40" spans="1:17">
      <c r="A40" s="2" t="s">
        <v>82</v>
      </c>
      <c r="B40" s="1" t="s">
        <v>83</v>
      </c>
      <c r="C40" s="10">
        <v>3250.05</v>
      </c>
      <c r="D40" s="10">
        <v>0</v>
      </c>
      <c r="E40" s="10">
        <v>0</v>
      </c>
      <c r="F40" s="10">
        <v>0</v>
      </c>
      <c r="G40" s="10">
        <v>3250.05</v>
      </c>
      <c r="H40" s="10">
        <v>0</v>
      </c>
      <c r="I40" s="10">
        <v>124.46</v>
      </c>
      <c r="J40" s="10">
        <v>69.92</v>
      </c>
      <c r="K40" s="10">
        <v>0</v>
      </c>
      <c r="L40" s="10">
        <v>0.17</v>
      </c>
      <c r="M40" s="10">
        <v>66.099999999999994</v>
      </c>
      <c r="N40" s="10">
        <v>0</v>
      </c>
      <c r="O40" s="10">
        <v>0</v>
      </c>
      <c r="P40" s="10">
        <v>260.64999999999998</v>
      </c>
      <c r="Q40" s="10">
        <v>2989.4</v>
      </c>
    </row>
    <row r="41" spans="1:17">
      <c r="A41" s="2" t="s">
        <v>84</v>
      </c>
      <c r="B41" s="1" t="s">
        <v>85</v>
      </c>
      <c r="C41" s="10">
        <v>4500</v>
      </c>
      <c r="D41" s="10">
        <v>2400</v>
      </c>
      <c r="E41" s="10">
        <v>0</v>
      </c>
      <c r="F41" s="10">
        <v>0</v>
      </c>
      <c r="G41" s="10">
        <v>6900</v>
      </c>
      <c r="H41" s="10">
        <v>0</v>
      </c>
      <c r="I41" s="10">
        <v>926.58</v>
      </c>
      <c r="J41" s="10">
        <v>101.08</v>
      </c>
      <c r="K41" s="10">
        <v>1000.17</v>
      </c>
      <c r="L41" s="11">
        <v>-0.13</v>
      </c>
      <c r="M41" s="10">
        <v>108.1</v>
      </c>
      <c r="N41" s="10">
        <v>0</v>
      </c>
      <c r="O41" s="10">
        <v>0</v>
      </c>
      <c r="P41" s="10">
        <v>2135.8000000000002</v>
      </c>
      <c r="Q41" s="10">
        <v>4764.2</v>
      </c>
    </row>
    <row r="42" spans="1:17">
      <c r="A42" s="2" t="s">
        <v>86</v>
      </c>
      <c r="B42" s="1" t="s">
        <v>87</v>
      </c>
      <c r="C42" s="10">
        <v>1475.1</v>
      </c>
      <c r="D42" s="10">
        <v>0</v>
      </c>
      <c r="E42" s="10">
        <v>0</v>
      </c>
      <c r="F42" s="10">
        <v>0</v>
      </c>
      <c r="G42" s="10">
        <v>1475.1</v>
      </c>
      <c r="H42" s="11">
        <v>-117.2</v>
      </c>
      <c r="I42" s="10">
        <v>0</v>
      </c>
      <c r="J42" s="10">
        <v>31.85</v>
      </c>
      <c r="K42" s="10">
        <v>0</v>
      </c>
      <c r="L42" s="10">
        <v>0.05</v>
      </c>
      <c r="M42" s="10">
        <v>0</v>
      </c>
      <c r="N42" s="10">
        <v>0</v>
      </c>
      <c r="O42" s="10">
        <v>0</v>
      </c>
      <c r="P42" s="10">
        <v>-85.3</v>
      </c>
      <c r="Q42" s="10">
        <v>1560.4</v>
      </c>
    </row>
    <row r="43" spans="1:17">
      <c r="A43" s="2" t="s">
        <v>88</v>
      </c>
      <c r="B43" s="1" t="s">
        <v>89</v>
      </c>
      <c r="C43" s="10">
        <v>2850</v>
      </c>
      <c r="D43" s="10">
        <v>0</v>
      </c>
      <c r="E43" s="10">
        <v>0</v>
      </c>
      <c r="F43" s="10">
        <v>0</v>
      </c>
      <c r="G43" s="10">
        <v>2850</v>
      </c>
      <c r="H43" s="10">
        <v>0</v>
      </c>
      <c r="I43" s="10">
        <v>60.66</v>
      </c>
      <c r="J43" s="10">
        <v>61.39</v>
      </c>
      <c r="K43" s="10">
        <v>0</v>
      </c>
      <c r="L43" s="10">
        <v>0.15</v>
      </c>
      <c r="M43" s="10">
        <v>0</v>
      </c>
      <c r="N43" s="10">
        <v>500</v>
      </c>
      <c r="O43" s="10">
        <v>0</v>
      </c>
      <c r="P43" s="10">
        <v>622.20000000000005</v>
      </c>
      <c r="Q43" s="10">
        <v>2227.8000000000002</v>
      </c>
    </row>
    <row r="44" spans="1:17">
      <c r="A44" s="2" t="s">
        <v>90</v>
      </c>
      <c r="B44" s="1" t="s">
        <v>91</v>
      </c>
      <c r="C44" s="10">
        <v>2550</v>
      </c>
      <c r="D44" s="10">
        <v>0</v>
      </c>
      <c r="E44" s="10">
        <v>0</v>
      </c>
      <c r="F44" s="10">
        <v>0</v>
      </c>
      <c r="G44" s="10">
        <v>2550</v>
      </c>
      <c r="H44" s="10">
        <v>0</v>
      </c>
      <c r="I44" s="10">
        <v>13.1</v>
      </c>
      <c r="J44" s="10">
        <v>54.99</v>
      </c>
      <c r="K44" s="10">
        <v>0</v>
      </c>
      <c r="L44" s="11">
        <v>-0.09</v>
      </c>
      <c r="M44" s="10">
        <v>0</v>
      </c>
      <c r="N44" s="10">
        <v>0</v>
      </c>
      <c r="O44" s="10">
        <v>0</v>
      </c>
      <c r="P44" s="10">
        <v>68</v>
      </c>
      <c r="Q44" s="10">
        <v>2482</v>
      </c>
    </row>
    <row r="45" spans="1:17">
      <c r="A45" s="2" t="s">
        <v>92</v>
      </c>
      <c r="B45" s="1" t="s">
        <v>93</v>
      </c>
      <c r="C45" s="10">
        <v>3499.95</v>
      </c>
      <c r="D45" s="10">
        <v>0</v>
      </c>
      <c r="E45" s="10">
        <v>0</v>
      </c>
      <c r="F45" s="10">
        <v>0</v>
      </c>
      <c r="G45" s="10">
        <v>3499.95</v>
      </c>
      <c r="H45" s="10">
        <v>0</v>
      </c>
      <c r="I45" s="10">
        <v>151.65</v>
      </c>
      <c r="J45" s="10">
        <v>75.510000000000005</v>
      </c>
      <c r="K45" s="10">
        <v>0</v>
      </c>
      <c r="L45" s="11">
        <v>-0.01</v>
      </c>
      <c r="M45" s="10">
        <v>0</v>
      </c>
      <c r="N45" s="10">
        <v>0</v>
      </c>
      <c r="O45" s="10">
        <v>375</v>
      </c>
      <c r="P45" s="10">
        <v>602.15</v>
      </c>
      <c r="Q45" s="10">
        <v>2897.8</v>
      </c>
    </row>
    <row r="46" spans="1:17">
      <c r="A46" s="2" t="s">
        <v>94</v>
      </c>
      <c r="B46" s="1" t="s">
        <v>95</v>
      </c>
      <c r="C46" s="10">
        <v>2500.0500000000002</v>
      </c>
      <c r="D46" s="10">
        <v>0</v>
      </c>
      <c r="E46" s="10">
        <v>0</v>
      </c>
      <c r="F46" s="10">
        <v>0</v>
      </c>
      <c r="G46" s="10">
        <v>2500.0500000000002</v>
      </c>
      <c r="H46" s="10">
        <v>0</v>
      </c>
      <c r="I46" s="10">
        <v>7.67</v>
      </c>
      <c r="J46" s="10">
        <v>54.07</v>
      </c>
      <c r="K46" s="10">
        <v>0</v>
      </c>
      <c r="L46" s="11">
        <v>-0.09</v>
      </c>
      <c r="M46" s="10">
        <v>0</v>
      </c>
      <c r="N46" s="10">
        <v>0</v>
      </c>
      <c r="O46" s="10">
        <v>0</v>
      </c>
      <c r="P46" s="10">
        <v>61.65</v>
      </c>
      <c r="Q46" s="10">
        <v>2438.4</v>
      </c>
    </row>
    <row r="47" spans="1:17">
      <c r="A47" s="2" t="s">
        <v>96</v>
      </c>
      <c r="B47" s="1" t="s">
        <v>97</v>
      </c>
      <c r="C47" s="10">
        <v>1466.64</v>
      </c>
      <c r="D47" s="10">
        <v>0</v>
      </c>
      <c r="E47" s="10">
        <v>0</v>
      </c>
      <c r="F47" s="10">
        <v>0</v>
      </c>
      <c r="G47" s="10">
        <v>1466.64</v>
      </c>
      <c r="H47" s="11">
        <v>-117.74</v>
      </c>
      <c r="I47" s="10">
        <v>0</v>
      </c>
      <c r="J47" s="10">
        <v>42.4</v>
      </c>
      <c r="K47" s="10">
        <v>0</v>
      </c>
      <c r="L47" s="11">
        <v>-0.02</v>
      </c>
      <c r="M47" s="10">
        <v>0</v>
      </c>
      <c r="N47" s="10">
        <v>0</v>
      </c>
      <c r="O47" s="10">
        <v>0</v>
      </c>
      <c r="P47" s="10">
        <v>-75.36</v>
      </c>
      <c r="Q47" s="10">
        <v>1542</v>
      </c>
    </row>
    <row r="48" spans="1:17">
      <c r="A48" s="2" t="s">
        <v>98</v>
      </c>
      <c r="B48" s="1" t="s">
        <v>99</v>
      </c>
      <c r="C48" s="10">
        <v>6499.95</v>
      </c>
      <c r="D48" s="10">
        <v>0</v>
      </c>
      <c r="E48" s="10">
        <v>0</v>
      </c>
      <c r="F48" s="10">
        <v>0</v>
      </c>
      <c r="G48" s="10">
        <v>6499.95</v>
      </c>
      <c r="H48" s="10">
        <v>0</v>
      </c>
      <c r="I48" s="10">
        <v>841.13</v>
      </c>
      <c r="J48" s="10">
        <v>150.91</v>
      </c>
      <c r="K48" s="10">
        <v>0</v>
      </c>
      <c r="L48" s="10">
        <v>0.11</v>
      </c>
      <c r="M48" s="10">
        <v>0</v>
      </c>
      <c r="N48" s="10">
        <v>0</v>
      </c>
      <c r="O48" s="10">
        <v>0</v>
      </c>
      <c r="P48" s="10">
        <v>992.15</v>
      </c>
      <c r="Q48" s="10">
        <v>5507.8</v>
      </c>
    </row>
    <row r="49" spans="1:17">
      <c r="A49" s="2" t="s">
        <v>100</v>
      </c>
      <c r="B49" s="1" t="s">
        <v>101</v>
      </c>
      <c r="C49" s="10">
        <v>6000</v>
      </c>
      <c r="D49" s="10">
        <v>0</v>
      </c>
      <c r="E49" s="10">
        <v>0</v>
      </c>
      <c r="F49" s="10">
        <v>0</v>
      </c>
      <c r="G49" s="10">
        <v>6000</v>
      </c>
      <c r="H49" s="10">
        <v>0</v>
      </c>
      <c r="I49" s="10">
        <v>734.34</v>
      </c>
      <c r="J49" s="10">
        <v>139.13999999999999</v>
      </c>
      <c r="K49" s="10">
        <v>0</v>
      </c>
      <c r="L49" s="11">
        <v>-0.08</v>
      </c>
      <c r="M49" s="10">
        <v>0</v>
      </c>
      <c r="N49" s="10">
        <v>0</v>
      </c>
      <c r="O49" s="10">
        <v>0</v>
      </c>
      <c r="P49" s="10">
        <v>873.4</v>
      </c>
      <c r="Q49" s="10">
        <v>5126.6000000000004</v>
      </c>
    </row>
    <row r="50" spans="1:17">
      <c r="A50" s="2" t="s">
        <v>102</v>
      </c>
      <c r="B50" s="1" t="s">
        <v>103</v>
      </c>
      <c r="C50" s="10">
        <v>3000</v>
      </c>
      <c r="D50" s="10">
        <v>0</v>
      </c>
      <c r="E50" s="10">
        <v>0</v>
      </c>
      <c r="F50" s="10">
        <v>0</v>
      </c>
      <c r="G50" s="10">
        <v>3000</v>
      </c>
      <c r="H50" s="10">
        <v>0</v>
      </c>
      <c r="I50" s="10">
        <v>76.98</v>
      </c>
      <c r="J50" s="10">
        <v>64.53</v>
      </c>
      <c r="K50" s="10">
        <v>0</v>
      </c>
      <c r="L50" s="11">
        <v>-0.01</v>
      </c>
      <c r="M50" s="10">
        <v>108.1</v>
      </c>
      <c r="N50" s="10">
        <v>0</v>
      </c>
      <c r="O50" s="10">
        <v>0</v>
      </c>
      <c r="P50" s="10">
        <v>249.6</v>
      </c>
      <c r="Q50" s="10">
        <v>2750.4</v>
      </c>
    </row>
    <row r="51" spans="1:17">
      <c r="A51" s="2" t="s">
        <v>104</v>
      </c>
      <c r="B51" s="1" t="s">
        <v>105</v>
      </c>
      <c r="C51" s="10">
        <v>10000.049999999999</v>
      </c>
      <c r="D51" s="10">
        <v>0</v>
      </c>
      <c r="E51" s="10">
        <v>0</v>
      </c>
      <c r="F51" s="10">
        <v>0</v>
      </c>
      <c r="G51" s="10">
        <v>10000.049999999999</v>
      </c>
      <c r="H51" s="10">
        <v>0</v>
      </c>
      <c r="I51" s="10">
        <v>1588.75</v>
      </c>
      <c r="J51" s="10">
        <v>238.9</v>
      </c>
      <c r="K51" s="10">
        <v>0</v>
      </c>
      <c r="L51" s="10">
        <v>0</v>
      </c>
      <c r="M51" s="10">
        <v>0</v>
      </c>
      <c r="N51" s="10">
        <v>0</v>
      </c>
      <c r="O51" s="10">
        <v>0</v>
      </c>
      <c r="P51" s="10">
        <v>1827.65</v>
      </c>
      <c r="Q51" s="10">
        <v>8172.4</v>
      </c>
    </row>
    <row r="52" spans="1:17">
      <c r="A52" s="2" t="s">
        <v>106</v>
      </c>
      <c r="B52" s="1" t="s">
        <v>107</v>
      </c>
      <c r="C52" s="10">
        <v>3000</v>
      </c>
      <c r="D52" s="10">
        <v>0</v>
      </c>
      <c r="E52" s="10">
        <v>0</v>
      </c>
      <c r="F52" s="10">
        <v>0</v>
      </c>
      <c r="G52" s="10">
        <v>3000</v>
      </c>
      <c r="H52" s="10">
        <v>0</v>
      </c>
      <c r="I52" s="10">
        <v>76.98</v>
      </c>
      <c r="J52" s="10">
        <v>64.53</v>
      </c>
      <c r="K52" s="10">
        <v>0</v>
      </c>
      <c r="L52" s="11">
        <v>-0.11</v>
      </c>
      <c r="M52" s="10">
        <v>0</v>
      </c>
      <c r="N52" s="10">
        <v>0</v>
      </c>
      <c r="O52" s="10">
        <v>0</v>
      </c>
      <c r="P52" s="10">
        <v>141.4</v>
      </c>
      <c r="Q52" s="10">
        <v>2858.6</v>
      </c>
    </row>
    <row r="53" spans="1:17">
      <c r="A53" s="2" t="s">
        <v>108</v>
      </c>
      <c r="B53" s="1" t="s">
        <v>109</v>
      </c>
      <c r="C53" s="10">
        <v>4500</v>
      </c>
      <c r="D53" s="10">
        <v>0</v>
      </c>
      <c r="E53" s="10">
        <v>0</v>
      </c>
      <c r="F53" s="10">
        <v>0</v>
      </c>
      <c r="G53" s="10">
        <v>4500</v>
      </c>
      <c r="H53" s="10">
        <v>0</v>
      </c>
      <c r="I53" s="10">
        <v>433.94</v>
      </c>
      <c r="J53" s="10">
        <v>100.78</v>
      </c>
      <c r="K53" s="10">
        <v>0</v>
      </c>
      <c r="L53" s="11">
        <v>-0.02</v>
      </c>
      <c r="M53" s="10">
        <v>66.099999999999994</v>
      </c>
      <c r="N53" s="10">
        <v>0</v>
      </c>
      <c r="O53" s="10">
        <v>0</v>
      </c>
      <c r="P53" s="10">
        <v>600.79999999999995</v>
      </c>
      <c r="Q53" s="10">
        <v>3899.2</v>
      </c>
    </row>
    <row r="54" spans="1:17">
      <c r="A54" s="2" t="s">
        <v>110</v>
      </c>
      <c r="B54" s="1" t="s">
        <v>111</v>
      </c>
      <c r="C54" s="10">
        <v>3249.9</v>
      </c>
      <c r="D54" s="10">
        <v>0</v>
      </c>
      <c r="E54" s="10">
        <v>0</v>
      </c>
      <c r="F54" s="10">
        <v>0</v>
      </c>
      <c r="G54" s="10">
        <v>3249.9</v>
      </c>
      <c r="H54" s="10">
        <v>0</v>
      </c>
      <c r="I54" s="10">
        <v>124.45</v>
      </c>
      <c r="J54" s="10">
        <v>69.92</v>
      </c>
      <c r="K54" s="10">
        <v>0</v>
      </c>
      <c r="L54" s="11">
        <v>-7.0000000000000007E-2</v>
      </c>
      <c r="M54" s="10">
        <v>0</v>
      </c>
      <c r="N54" s="10">
        <v>0</v>
      </c>
      <c r="O54" s="10">
        <v>0</v>
      </c>
      <c r="P54" s="10">
        <v>194.3</v>
      </c>
      <c r="Q54" s="10">
        <v>3055.6</v>
      </c>
    </row>
    <row r="55" spans="1:17">
      <c r="A55" s="2" t="s">
        <v>112</v>
      </c>
      <c r="B55" s="1" t="s">
        <v>113</v>
      </c>
      <c r="C55" s="10">
        <v>3249.9</v>
      </c>
      <c r="D55" s="10">
        <v>3100</v>
      </c>
      <c r="E55" s="10">
        <v>0</v>
      </c>
      <c r="F55" s="10">
        <v>0</v>
      </c>
      <c r="G55" s="10">
        <v>6349.9</v>
      </c>
      <c r="H55" s="10">
        <v>0</v>
      </c>
      <c r="I55" s="10">
        <v>809.08</v>
      </c>
      <c r="J55" s="10">
        <v>69.92</v>
      </c>
      <c r="K55" s="10">
        <v>0</v>
      </c>
      <c r="L55" s="11">
        <v>-0.1</v>
      </c>
      <c r="M55" s="10">
        <v>0</v>
      </c>
      <c r="N55" s="10">
        <v>0</v>
      </c>
      <c r="O55" s="10">
        <v>0</v>
      </c>
      <c r="P55" s="10">
        <v>878.9</v>
      </c>
      <c r="Q55" s="10">
        <v>5471</v>
      </c>
    </row>
    <row r="56" spans="1:17">
      <c r="A56" s="2" t="s">
        <v>114</v>
      </c>
      <c r="B56" s="1" t="s">
        <v>115</v>
      </c>
      <c r="C56" s="10">
        <v>2000.1</v>
      </c>
      <c r="D56" s="10">
        <v>0</v>
      </c>
      <c r="E56" s="10">
        <v>0</v>
      </c>
      <c r="F56" s="10">
        <v>0</v>
      </c>
      <c r="G56" s="10">
        <v>2000.1</v>
      </c>
      <c r="H56" s="11">
        <v>-71.680000000000007</v>
      </c>
      <c r="I56" s="10">
        <v>0</v>
      </c>
      <c r="J56" s="10">
        <v>43.02</v>
      </c>
      <c r="K56" s="10">
        <v>0</v>
      </c>
      <c r="L56" s="11">
        <v>-0.04</v>
      </c>
      <c r="M56" s="10">
        <v>0</v>
      </c>
      <c r="N56" s="10">
        <v>0</v>
      </c>
      <c r="O56" s="10">
        <v>0</v>
      </c>
      <c r="P56" s="10">
        <v>-28.7</v>
      </c>
      <c r="Q56" s="10">
        <v>2028.8</v>
      </c>
    </row>
    <row r="57" spans="1:17">
      <c r="A57" s="2" t="s">
        <v>116</v>
      </c>
      <c r="B57" s="1" t="s">
        <v>117</v>
      </c>
      <c r="C57" s="10">
        <v>3250.05</v>
      </c>
      <c r="D57" s="10">
        <v>0</v>
      </c>
      <c r="E57" s="10">
        <v>0</v>
      </c>
      <c r="F57" s="10">
        <v>0</v>
      </c>
      <c r="G57" s="10">
        <v>3250.05</v>
      </c>
      <c r="H57" s="10">
        <v>0</v>
      </c>
      <c r="I57" s="10">
        <v>124.46</v>
      </c>
      <c r="J57" s="10">
        <v>70</v>
      </c>
      <c r="K57" s="10">
        <v>1136.3599999999999</v>
      </c>
      <c r="L57" s="11">
        <v>-7.0000000000000007E-2</v>
      </c>
      <c r="M57" s="10">
        <v>66.099999999999994</v>
      </c>
      <c r="N57" s="10">
        <v>0</v>
      </c>
      <c r="O57" s="10">
        <v>0</v>
      </c>
      <c r="P57" s="10">
        <v>1396.85</v>
      </c>
      <c r="Q57" s="10">
        <v>1853.2</v>
      </c>
    </row>
    <row r="58" spans="1:17">
      <c r="A58" s="2" t="s">
        <v>118</v>
      </c>
      <c r="B58" s="1" t="s">
        <v>119</v>
      </c>
      <c r="C58" s="10">
        <v>3250.05</v>
      </c>
      <c r="D58" s="10">
        <v>0</v>
      </c>
      <c r="E58" s="10">
        <v>0</v>
      </c>
      <c r="F58" s="10">
        <v>0</v>
      </c>
      <c r="G58" s="10">
        <v>3250.05</v>
      </c>
      <c r="H58" s="10">
        <v>0</v>
      </c>
      <c r="I58" s="10">
        <v>124.46</v>
      </c>
      <c r="J58" s="10">
        <v>69.92</v>
      </c>
      <c r="K58" s="10">
        <v>0</v>
      </c>
      <c r="L58" s="11">
        <v>-0.13</v>
      </c>
      <c r="M58" s="10">
        <v>0</v>
      </c>
      <c r="N58" s="10">
        <v>0</v>
      </c>
      <c r="O58" s="10">
        <v>0</v>
      </c>
      <c r="P58" s="10">
        <v>194.25</v>
      </c>
      <c r="Q58" s="10">
        <v>3055.8</v>
      </c>
    </row>
    <row r="59" spans="1:17">
      <c r="A59" s="2" t="s">
        <v>120</v>
      </c>
      <c r="B59" s="1" t="s">
        <v>121</v>
      </c>
      <c r="C59" s="10">
        <v>6000</v>
      </c>
      <c r="D59" s="10">
        <v>0</v>
      </c>
      <c r="E59" s="10">
        <v>0</v>
      </c>
      <c r="F59" s="10">
        <v>0</v>
      </c>
      <c r="G59" s="10">
        <v>6000</v>
      </c>
      <c r="H59" s="10">
        <v>0</v>
      </c>
      <c r="I59" s="10">
        <v>734.34</v>
      </c>
      <c r="J59" s="10">
        <v>139.13999999999999</v>
      </c>
      <c r="K59" s="10">
        <v>520</v>
      </c>
      <c r="L59" s="11">
        <v>-0.08</v>
      </c>
      <c r="M59" s="10">
        <v>0</v>
      </c>
      <c r="N59" s="10">
        <v>0</v>
      </c>
      <c r="O59" s="10">
        <v>0</v>
      </c>
      <c r="P59" s="10">
        <v>1393.4</v>
      </c>
      <c r="Q59" s="10">
        <v>4606.6000000000004</v>
      </c>
    </row>
    <row r="60" spans="1:17">
      <c r="A60" s="2" t="s">
        <v>122</v>
      </c>
      <c r="B60" s="1" t="s">
        <v>123</v>
      </c>
      <c r="C60" s="10">
        <v>2199.96</v>
      </c>
      <c r="D60" s="10">
        <v>0</v>
      </c>
      <c r="E60" s="10">
        <v>0</v>
      </c>
      <c r="F60" s="10">
        <v>0</v>
      </c>
      <c r="G60" s="10">
        <v>2199.96</v>
      </c>
      <c r="H60" s="11">
        <v>-39.47</v>
      </c>
      <c r="I60" s="10">
        <v>0</v>
      </c>
      <c r="J60" s="10">
        <v>54.61</v>
      </c>
      <c r="K60" s="10">
        <v>0</v>
      </c>
      <c r="L60" s="10">
        <v>0.02</v>
      </c>
      <c r="M60" s="10">
        <v>0</v>
      </c>
      <c r="N60" s="10">
        <v>0</v>
      </c>
      <c r="O60" s="10">
        <v>0</v>
      </c>
      <c r="P60" s="10">
        <v>15.16</v>
      </c>
      <c r="Q60" s="10">
        <v>2184.8000000000002</v>
      </c>
    </row>
    <row r="61" spans="1:17">
      <c r="A61" s="2" t="s">
        <v>124</v>
      </c>
      <c r="B61" s="1" t="s">
        <v>125</v>
      </c>
      <c r="C61" s="10">
        <v>3000</v>
      </c>
      <c r="D61" s="10">
        <v>0</v>
      </c>
      <c r="E61" s="10">
        <v>0</v>
      </c>
      <c r="F61" s="10">
        <v>0</v>
      </c>
      <c r="G61" s="10">
        <v>3000</v>
      </c>
      <c r="H61" s="10">
        <v>0</v>
      </c>
      <c r="I61" s="10">
        <v>76.98</v>
      </c>
      <c r="J61" s="10">
        <v>64.62</v>
      </c>
      <c r="K61" s="10">
        <v>0</v>
      </c>
      <c r="L61" s="11">
        <v>-0.1</v>
      </c>
      <c r="M61" s="10">
        <v>66.099999999999994</v>
      </c>
      <c r="N61" s="10">
        <v>0</v>
      </c>
      <c r="O61" s="10">
        <v>0</v>
      </c>
      <c r="P61" s="10">
        <v>207.6</v>
      </c>
      <c r="Q61" s="10">
        <v>2792.4</v>
      </c>
    </row>
    <row r="62" spans="1:17">
      <c r="A62" s="2" t="s">
        <v>126</v>
      </c>
      <c r="B62" s="1" t="s">
        <v>127</v>
      </c>
      <c r="C62" s="10">
        <v>6000</v>
      </c>
      <c r="D62" s="10">
        <v>0</v>
      </c>
      <c r="E62" s="10">
        <v>0</v>
      </c>
      <c r="F62" s="10">
        <v>0</v>
      </c>
      <c r="G62" s="10">
        <v>6000</v>
      </c>
      <c r="H62" s="10">
        <v>0</v>
      </c>
      <c r="I62" s="10">
        <v>734.34</v>
      </c>
      <c r="J62" s="10">
        <v>138.91999999999999</v>
      </c>
      <c r="K62" s="10">
        <v>0</v>
      </c>
      <c r="L62" s="11">
        <v>-0.06</v>
      </c>
      <c r="M62" s="10">
        <v>0</v>
      </c>
      <c r="N62" s="10">
        <v>0</v>
      </c>
      <c r="O62" s="10">
        <v>0</v>
      </c>
      <c r="P62" s="10">
        <v>873.2</v>
      </c>
      <c r="Q62" s="10">
        <v>5126.8</v>
      </c>
    </row>
    <row r="63" spans="1:17">
      <c r="A63" s="2" t="s">
        <v>128</v>
      </c>
      <c r="B63" s="1" t="s">
        <v>129</v>
      </c>
      <c r="C63" s="10">
        <v>3249.9</v>
      </c>
      <c r="D63" s="10">
        <v>0</v>
      </c>
      <c r="E63" s="10">
        <v>0</v>
      </c>
      <c r="F63" s="10">
        <v>0</v>
      </c>
      <c r="G63" s="10">
        <v>3249.9</v>
      </c>
      <c r="H63" s="10">
        <v>0</v>
      </c>
      <c r="I63" s="10">
        <v>124.45</v>
      </c>
      <c r="J63" s="10">
        <v>69.92</v>
      </c>
      <c r="K63" s="10">
        <v>0</v>
      </c>
      <c r="L63" s="10">
        <v>0.13</v>
      </c>
      <c r="M63" s="10">
        <v>0</v>
      </c>
      <c r="N63" s="10">
        <v>0</v>
      </c>
      <c r="O63" s="10">
        <v>0</v>
      </c>
      <c r="P63" s="10">
        <v>194.5</v>
      </c>
      <c r="Q63" s="10">
        <v>3055.4</v>
      </c>
    </row>
    <row r="64" spans="1:17">
      <c r="A64" s="2" t="s">
        <v>130</v>
      </c>
      <c r="B64" s="1" t="s">
        <v>131</v>
      </c>
      <c r="C64" s="10">
        <v>4000.05</v>
      </c>
      <c r="D64" s="10">
        <v>0</v>
      </c>
      <c r="E64" s="10">
        <v>0</v>
      </c>
      <c r="F64" s="10">
        <v>0</v>
      </c>
      <c r="G64" s="10">
        <v>4000.05</v>
      </c>
      <c r="H64" s="10">
        <v>0</v>
      </c>
      <c r="I64" s="10">
        <v>349.04</v>
      </c>
      <c r="J64" s="10">
        <v>88.21</v>
      </c>
      <c r="K64" s="10">
        <v>1430.83</v>
      </c>
      <c r="L64" s="11">
        <v>-0.03</v>
      </c>
      <c r="M64" s="10">
        <v>0</v>
      </c>
      <c r="N64" s="10">
        <v>0</v>
      </c>
      <c r="O64" s="10">
        <v>0</v>
      </c>
      <c r="P64" s="10">
        <v>1868.05</v>
      </c>
      <c r="Q64" s="10">
        <v>2132</v>
      </c>
    </row>
    <row r="65" spans="1:17">
      <c r="A65" s="2" t="s">
        <v>132</v>
      </c>
      <c r="B65" s="1" t="s">
        <v>133</v>
      </c>
      <c r="C65" s="10">
        <v>7056</v>
      </c>
      <c r="D65" s="10">
        <v>0</v>
      </c>
      <c r="E65" s="10">
        <v>0</v>
      </c>
      <c r="F65" s="10">
        <v>0</v>
      </c>
      <c r="G65" s="10">
        <v>7056</v>
      </c>
      <c r="H65" s="10">
        <v>0</v>
      </c>
      <c r="I65" s="10">
        <v>959.9</v>
      </c>
      <c r="J65" s="10">
        <v>165.11</v>
      </c>
      <c r="K65" s="10">
        <v>0</v>
      </c>
      <c r="L65" s="11">
        <v>-0.01</v>
      </c>
      <c r="M65" s="10">
        <v>0</v>
      </c>
      <c r="N65" s="10">
        <v>0</v>
      </c>
      <c r="O65" s="10">
        <v>0</v>
      </c>
      <c r="P65" s="10">
        <v>1125</v>
      </c>
      <c r="Q65" s="10">
        <v>5931</v>
      </c>
    </row>
    <row r="66" spans="1:17">
      <c r="A66" s="2" t="s">
        <v>134</v>
      </c>
      <c r="B66" s="1" t="s">
        <v>135</v>
      </c>
      <c r="C66" s="10">
        <v>3000</v>
      </c>
      <c r="D66" s="10">
        <v>0</v>
      </c>
      <c r="E66" s="10">
        <v>0</v>
      </c>
      <c r="F66" s="10">
        <v>0</v>
      </c>
      <c r="G66" s="10">
        <v>3000</v>
      </c>
      <c r="H66" s="10">
        <v>0</v>
      </c>
      <c r="I66" s="10">
        <v>76.98</v>
      </c>
      <c r="J66" s="10">
        <v>64.53</v>
      </c>
      <c r="K66" s="10">
        <v>0</v>
      </c>
      <c r="L66" s="11">
        <v>-0.11</v>
      </c>
      <c r="M66" s="10">
        <v>0</v>
      </c>
      <c r="N66" s="10">
        <v>0</v>
      </c>
      <c r="O66" s="10">
        <v>0</v>
      </c>
      <c r="P66" s="10">
        <v>141.4</v>
      </c>
      <c r="Q66" s="10">
        <v>2858.6</v>
      </c>
    </row>
    <row r="67" spans="1:17">
      <c r="A67" s="2" t="s">
        <v>136</v>
      </c>
      <c r="B67" s="1" t="s">
        <v>137</v>
      </c>
      <c r="C67" s="10">
        <v>20000.099999999999</v>
      </c>
      <c r="D67" s="10">
        <v>0</v>
      </c>
      <c r="E67" s="10">
        <v>0</v>
      </c>
      <c r="F67" s="10">
        <v>0</v>
      </c>
      <c r="G67" s="10">
        <v>20000.099999999999</v>
      </c>
      <c r="H67" s="10">
        <v>0</v>
      </c>
      <c r="I67" s="10">
        <v>4184.68</v>
      </c>
      <c r="J67" s="10">
        <v>492.88</v>
      </c>
      <c r="K67" s="10">
        <v>0</v>
      </c>
      <c r="L67" s="10">
        <v>0.14000000000000001</v>
      </c>
      <c r="M67" s="10">
        <v>0</v>
      </c>
      <c r="N67" s="10">
        <v>1500</v>
      </c>
      <c r="O67" s="10">
        <v>0</v>
      </c>
      <c r="P67" s="10">
        <v>6177.7</v>
      </c>
      <c r="Q67" s="10">
        <v>13822.4</v>
      </c>
    </row>
    <row r="68" spans="1:17" s="7" customFormat="1">
      <c r="A68" s="13" t="s">
        <v>138</v>
      </c>
      <c r="C68" s="7" t="s">
        <v>139</v>
      </c>
      <c r="D68" s="7" t="s">
        <v>139</v>
      </c>
      <c r="E68" s="7" t="s">
        <v>139</v>
      </c>
      <c r="F68" s="7" t="s">
        <v>139</v>
      </c>
      <c r="G68" s="7" t="s">
        <v>139</v>
      </c>
      <c r="H68" s="7" t="s">
        <v>139</v>
      </c>
      <c r="I68" s="7" t="s">
        <v>139</v>
      </c>
      <c r="J68" s="7" t="s">
        <v>139</v>
      </c>
      <c r="K68" s="7" t="s">
        <v>139</v>
      </c>
      <c r="L68" s="7" t="s">
        <v>139</v>
      </c>
      <c r="M68" s="7" t="s">
        <v>139</v>
      </c>
      <c r="N68" s="7" t="s">
        <v>139</v>
      </c>
      <c r="O68" s="7" t="s">
        <v>139</v>
      </c>
      <c r="P68" s="7" t="s">
        <v>139</v>
      </c>
      <c r="Q68" s="7" t="s">
        <v>139</v>
      </c>
    </row>
    <row r="69" spans="1:17">
      <c r="C69" s="15">
        <v>254501.7</v>
      </c>
      <c r="D69" s="15">
        <v>5500</v>
      </c>
      <c r="E69" s="15">
        <v>358.16</v>
      </c>
      <c r="F69" s="15">
        <v>366.68</v>
      </c>
      <c r="G69" s="15">
        <v>260726.54</v>
      </c>
      <c r="H69" s="16">
        <v>-552.69000000000005</v>
      </c>
      <c r="I69" s="15">
        <v>26557.87</v>
      </c>
      <c r="J69" s="15">
        <v>5815.31</v>
      </c>
      <c r="K69" s="15">
        <v>11687.35</v>
      </c>
      <c r="L69" s="16">
        <v>-0.7</v>
      </c>
      <c r="M69" s="15">
        <v>1051.4000000000001</v>
      </c>
      <c r="N69" s="15">
        <v>3000</v>
      </c>
      <c r="O69" s="15">
        <v>2100</v>
      </c>
      <c r="P69" s="15">
        <v>49658.54</v>
      </c>
      <c r="Q69" s="15">
        <v>211068</v>
      </c>
    </row>
    <row r="71" spans="1:17">
      <c r="A71" s="8" t="s">
        <v>140</v>
      </c>
    </row>
    <row r="72" spans="1:17">
      <c r="A72" s="2" t="s">
        <v>141</v>
      </c>
      <c r="B72" s="1" t="s">
        <v>142</v>
      </c>
      <c r="C72" s="10">
        <v>3898.95</v>
      </c>
      <c r="D72" s="10">
        <v>0</v>
      </c>
      <c r="E72" s="10">
        <v>0</v>
      </c>
      <c r="F72" s="10">
        <v>0</v>
      </c>
      <c r="G72" s="10">
        <v>3898.95</v>
      </c>
      <c r="H72" s="10">
        <v>0</v>
      </c>
      <c r="I72" s="10">
        <v>332.86</v>
      </c>
      <c r="J72" s="10">
        <v>85.78</v>
      </c>
      <c r="K72" s="10">
        <v>0</v>
      </c>
      <c r="L72" s="11">
        <v>-0.09</v>
      </c>
      <c r="M72" s="10">
        <v>0</v>
      </c>
      <c r="N72" s="10">
        <v>0</v>
      </c>
      <c r="O72" s="10">
        <v>0</v>
      </c>
      <c r="P72" s="10">
        <v>418.55</v>
      </c>
      <c r="Q72" s="10">
        <v>3480.4</v>
      </c>
    </row>
    <row r="73" spans="1:17">
      <c r="A73" s="2" t="s">
        <v>143</v>
      </c>
      <c r="B73" s="1" t="s">
        <v>144</v>
      </c>
      <c r="C73" s="10">
        <v>4834.05</v>
      </c>
      <c r="D73" s="10">
        <v>0</v>
      </c>
      <c r="E73" s="10">
        <v>0</v>
      </c>
      <c r="F73" s="10">
        <v>0</v>
      </c>
      <c r="G73" s="10">
        <v>4834.05</v>
      </c>
      <c r="H73" s="10">
        <v>0</v>
      </c>
      <c r="I73" s="10">
        <v>493.8</v>
      </c>
      <c r="J73" s="10">
        <v>110.14</v>
      </c>
      <c r="K73" s="10">
        <v>1433.63</v>
      </c>
      <c r="L73" s="10">
        <v>0.02</v>
      </c>
      <c r="M73" s="10">
        <v>39.659999999999997</v>
      </c>
      <c r="N73" s="10">
        <v>0</v>
      </c>
      <c r="O73" s="10">
        <v>0</v>
      </c>
      <c r="P73" s="10">
        <v>2077.25</v>
      </c>
      <c r="Q73" s="10">
        <v>2756.8</v>
      </c>
    </row>
    <row r="74" spans="1:17">
      <c r="A74" s="2" t="s">
        <v>145</v>
      </c>
      <c r="B74" s="1" t="s">
        <v>146</v>
      </c>
      <c r="C74" s="10">
        <v>2782.5</v>
      </c>
      <c r="D74" s="10">
        <v>0</v>
      </c>
      <c r="E74" s="10">
        <v>0</v>
      </c>
      <c r="F74" s="10">
        <v>0</v>
      </c>
      <c r="G74" s="10">
        <v>2782.5</v>
      </c>
      <c r="H74" s="10">
        <v>0</v>
      </c>
      <c r="I74" s="10">
        <v>53.32</v>
      </c>
      <c r="J74" s="10">
        <v>60.25</v>
      </c>
      <c r="K74" s="10">
        <v>0</v>
      </c>
      <c r="L74" s="11">
        <v>-7.0000000000000007E-2</v>
      </c>
      <c r="M74" s="10">
        <v>0</v>
      </c>
      <c r="N74" s="10">
        <v>0</v>
      </c>
      <c r="O74" s="10">
        <v>0</v>
      </c>
      <c r="P74" s="10">
        <v>113.5</v>
      </c>
      <c r="Q74" s="10">
        <v>2669</v>
      </c>
    </row>
    <row r="75" spans="1:17" s="7" customFormat="1">
      <c r="A75" s="13" t="s">
        <v>138</v>
      </c>
      <c r="C75" s="7" t="s">
        <v>139</v>
      </c>
      <c r="D75" s="7" t="s">
        <v>139</v>
      </c>
      <c r="E75" s="7" t="s">
        <v>139</v>
      </c>
      <c r="F75" s="7" t="s">
        <v>139</v>
      </c>
      <c r="G75" s="7" t="s">
        <v>139</v>
      </c>
      <c r="H75" s="7" t="s">
        <v>139</v>
      </c>
      <c r="I75" s="7" t="s">
        <v>139</v>
      </c>
      <c r="J75" s="7" t="s">
        <v>139</v>
      </c>
      <c r="K75" s="7" t="s">
        <v>139</v>
      </c>
      <c r="L75" s="7" t="s">
        <v>139</v>
      </c>
      <c r="M75" s="7" t="s">
        <v>139</v>
      </c>
      <c r="N75" s="7" t="s">
        <v>139</v>
      </c>
      <c r="O75" s="7" t="s">
        <v>139</v>
      </c>
      <c r="P75" s="7" t="s">
        <v>139</v>
      </c>
      <c r="Q75" s="7" t="s">
        <v>139</v>
      </c>
    </row>
    <row r="76" spans="1:17">
      <c r="C76" s="15">
        <v>11515.5</v>
      </c>
      <c r="D76" s="15">
        <v>0</v>
      </c>
      <c r="E76" s="15">
        <v>0</v>
      </c>
      <c r="F76" s="15">
        <v>0</v>
      </c>
      <c r="G76" s="15">
        <v>11515.5</v>
      </c>
      <c r="H76" s="15">
        <v>0</v>
      </c>
      <c r="I76" s="15">
        <v>879.98</v>
      </c>
      <c r="J76" s="15">
        <v>256.17</v>
      </c>
      <c r="K76" s="15">
        <v>1433.63</v>
      </c>
      <c r="L76" s="16">
        <v>-0.14000000000000001</v>
      </c>
      <c r="M76" s="15">
        <v>39.659999999999997</v>
      </c>
      <c r="N76" s="15">
        <v>0</v>
      </c>
      <c r="O76" s="15">
        <v>0</v>
      </c>
      <c r="P76" s="15">
        <v>2609.3000000000002</v>
      </c>
      <c r="Q76" s="15">
        <v>8906.2000000000007</v>
      </c>
    </row>
    <row r="78" spans="1:17" s="7" customFormat="1">
      <c r="A78" s="12"/>
      <c r="C78" s="7" t="s">
        <v>147</v>
      </c>
      <c r="D78" s="7" t="s">
        <v>147</v>
      </c>
      <c r="E78" s="7" t="s">
        <v>147</v>
      </c>
      <c r="F78" s="7" t="s">
        <v>147</v>
      </c>
      <c r="G78" s="7" t="s">
        <v>147</v>
      </c>
      <c r="H78" s="7" t="s">
        <v>147</v>
      </c>
      <c r="I78" s="7" t="s">
        <v>147</v>
      </c>
      <c r="J78" s="7" t="s">
        <v>147</v>
      </c>
      <c r="K78" s="7" t="s">
        <v>147</v>
      </c>
      <c r="L78" s="7" t="s">
        <v>147</v>
      </c>
      <c r="M78" s="7" t="s">
        <v>147</v>
      </c>
      <c r="N78" s="7" t="s">
        <v>147</v>
      </c>
      <c r="O78" s="7" t="s">
        <v>147</v>
      </c>
      <c r="P78" s="7" t="s">
        <v>147</v>
      </c>
      <c r="Q78" s="7" t="s">
        <v>147</v>
      </c>
    </row>
    <row r="79" spans="1:17">
      <c r="A79" s="13" t="s">
        <v>148</v>
      </c>
      <c r="B79" s="1" t="s">
        <v>149</v>
      </c>
      <c r="C79" s="15">
        <v>266017.2</v>
      </c>
      <c r="D79" s="15">
        <v>5500</v>
      </c>
      <c r="E79" s="15">
        <v>358.16</v>
      </c>
      <c r="F79" s="15">
        <v>366.68</v>
      </c>
      <c r="G79" s="15">
        <v>272242.03999999998</v>
      </c>
      <c r="H79" s="16">
        <v>-552.69000000000005</v>
      </c>
      <c r="I79" s="15">
        <v>27437.85</v>
      </c>
      <c r="J79" s="15">
        <v>6071.48</v>
      </c>
      <c r="K79" s="15">
        <v>13120.98</v>
      </c>
      <c r="L79" s="16">
        <v>-0.84</v>
      </c>
      <c r="M79" s="15">
        <v>1091.06</v>
      </c>
      <c r="N79" s="15">
        <v>3000</v>
      </c>
      <c r="O79" s="15">
        <v>2100</v>
      </c>
      <c r="P79" s="15">
        <v>52267.839999999997</v>
      </c>
      <c r="Q79" s="15">
        <v>219974.2</v>
      </c>
    </row>
    <row r="81" spans="1:17">
      <c r="C81" s="1" t="s">
        <v>149</v>
      </c>
      <c r="D81" s="1" t="s">
        <v>149</v>
      </c>
      <c r="E81" s="1" t="s">
        <v>149</v>
      </c>
      <c r="F81" s="1" t="s">
        <v>149</v>
      </c>
      <c r="G81" s="1" t="s">
        <v>149</v>
      </c>
      <c r="H81" s="1" t="s">
        <v>149</v>
      </c>
      <c r="I81" s="1" t="s">
        <v>149</v>
      </c>
      <c r="J81" s="1" t="s">
        <v>149</v>
      </c>
      <c r="K81" s="1" t="s">
        <v>149</v>
      </c>
      <c r="L81" s="1" t="s">
        <v>149</v>
      </c>
      <c r="M81" s="1" t="s">
        <v>149</v>
      </c>
      <c r="N81" s="1" t="s">
        <v>149</v>
      </c>
      <c r="O81" s="1" t="s">
        <v>149</v>
      </c>
      <c r="P81" s="1" t="s">
        <v>149</v>
      </c>
      <c r="Q81" s="1" t="s">
        <v>149</v>
      </c>
    </row>
    <row r="82" spans="1:17">
      <c r="A82" s="2" t="s">
        <v>149</v>
      </c>
      <c r="B82" s="1" t="s">
        <v>149</v>
      </c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</row>
  </sheetData>
  <mergeCells count="4">
    <mergeCell ref="B1:C1"/>
    <mergeCell ref="B2:C2"/>
    <mergeCell ref="B3:C3"/>
    <mergeCell ref="B4:C4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80"/>
  <sheetViews>
    <sheetView workbookViewId="0">
      <selection activeCell="B67" sqref="B67"/>
    </sheetView>
  </sheetViews>
  <sheetFormatPr baseColWidth="10" defaultRowHeight="15"/>
  <cols>
    <col min="3" max="3" width="20.42578125" customWidth="1"/>
    <col min="4" max="4" width="17.42578125" bestFit="1" customWidth="1"/>
    <col min="5" max="5" width="36" bestFit="1" customWidth="1"/>
  </cols>
  <sheetData>
    <row r="1" spans="1:10">
      <c r="A1" s="21" t="s">
        <v>0</v>
      </c>
      <c r="B1" s="20"/>
      <c r="C1" s="20"/>
      <c r="D1" s="20"/>
      <c r="E1" s="20"/>
      <c r="F1" s="20"/>
      <c r="G1" s="20"/>
      <c r="H1" s="20"/>
      <c r="I1" s="20"/>
      <c r="J1" s="20"/>
    </row>
    <row r="2" spans="1:10">
      <c r="A2" s="22" t="s">
        <v>1</v>
      </c>
      <c r="B2" s="20"/>
      <c r="C2" s="20"/>
      <c r="D2" s="20"/>
      <c r="E2" s="20"/>
      <c r="F2" s="20"/>
      <c r="G2" s="20"/>
      <c r="H2" s="20"/>
      <c r="I2" s="20"/>
      <c r="J2" s="20"/>
    </row>
    <row r="3" spans="1:10" ht="23.25">
      <c r="A3" s="24" t="s">
        <v>2</v>
      </c>
      <c r="B3" s="23"/>
      <c r="C3" s="25"/>
      <c r="D3" s="23"/>
      <c r="E3" s="23"/>
      <c r="F3" s="20"/>
      <c r="G3" s="20"/>
      <c r="H3" s="20"/>
      <c r="I3" s="20"/>
      <c r="J3" s="20"/>
    </row>
    <row r="4" spans="1:10" ht="15.75">
      <c r="A4" s="26" t="s">
        <v>150</v>
      </c>
      <c r="B4" s="23"/>
      <c r="C4" s="23"/>
      <c r="D4" s="23"/>
      <c r="E4" s="23"/>
      <c r="F4" s="20"/>
      <c r="G4" s="20"/>
      <c r="H4" s="20"/>
      <c r="I4" s="20"/>
      <c r="J4" s="20"/>
    </row>
    <row r="6" spans="1:10">
      <c r="A6" s="27"/>
      <c r="B6" s="27"/>
      <c r="C6" s="27"/>
      <c r="D6" s="27"/>
      <c r="E6" s="27"/>
      <c r="F6" s="27"/>
      <c r="G6" s="27"/>
      <c r="H6" s="27"/>
      <c r="I6" s="20"/>
      <c r="J6" s="20"/>
    </row>
    <row r="7" spans="1:10">
      <c r="A7" s="28"/>
      <c r="B7" s="28"/>
      <c r="C7" s="28"/>
      <c r="D7" s="28"/>
      <c r="E7" s="28"/>
      <c r="F7" s="28"/>
      <c r="G7" s="28"/>
      <c r="H7" s="28"/>
      <c r="I7" s="20"/>
      <c r="J7" s="20"/>
    </row>
    <row r="8" spans="1:10">
      <c r="A8" s="30" t="s">
        <v>151</v>
      </c>
      <c r="B8" s="30" t="s">
        <v>152</v>
      </c>
      <c r="C8" s="30" t="s">
        <v>153</v>
      </c>
      <c r="D8" s="31" t="s">
        <v>154</v>
      </c>
      <c r="E8" s="30" t="s">
        <v>155</v>
      </c>
      <c r="F8" s="29"/>
      <c r="G8" s="29"/>
      <c r="H8" s="29"/>
      <c r="I8" s="29"/>
      <c r="J8" s="29"/>
    </row>
    <row r="9" spans="1:10">
      <c r="A9" s="32" t="s">
        <v>30</v>
      </c>
      <c r="B9" s="20">
        <v>1467420064</v>
      </c>
      <c r="C9" s="20" t="s">
        <v>156</v>
      </c>
      <c r="D9" s="20">
        <v>12852.2</v>
      </c>
      <c r="E9" s="20" t="s">
        <v>31</v>
      </c>
      <c r="F9" s="20"/>
      <c r="G9" s="20"/>
      <c r="H9" s="20"/>
      <c r="I9" s="20"/>
      <c r="J9" s="20"/>
    </row>
    <row r="10" spans="1:10">
      <c r="A10" s="32" t="s">
        <v>40</v>
      </c>
      <c r="B10" s="20">
        <v>2615562821</v>
      </c>
      <c r="C10" s="20" t="s">
        <v>156</v>
      </c>
      <c r="D10" s="20">
        <v>1784.4</v>
      </c>
      <c r="E10" s="20" t="s">
        <v>41</v>
      </c>
      <c r="F10" s="20"/>
      <c r="G10" s="20"/>
      <c r="H10" s="20"/>
      <c r="I10" s="20"/>
      <c r="J10" s="20"/>
    </row>
    <row r="11" spans="1:10">
      <c r="A11" s="32" t="s">
        <v>46</v>
      </c>
      <c r="B11" s="20">
        <v>2943846814</v>
      </c>
      <c r="C11" s="20" t="s">
        <v>156</v>
      </c>
      <c r="D11" s="20">
        <v>2502.4</v>
      </c>
      <c r="E11" s="20" t="s">
        <v>47</v>
      </c>
      <c r="F11" s="20"/>
      <c r="G11" s="20"/>
      <c r="H11" s="20"/>
      <c r="I11" s="20"/>
      <c r="J11" s="20"/>
    </row>
    <row r="12" spans="1:10">
      <c r="A12" s="32" t="s">
        <v>48</v>
      </c>
      <c r="B12" s="20">
        <v>2637315589</v>
      </c>
      <c r="C12" s="20" t="s">
        <v>156</v>
      </c>
      <c r="D12" s="20">
        <v>7291.6</v>
      </c>
      <c r="E12" s="20" t="s">
        <v>49</v>
      </c>
      <c r="F12" s="20"/>
      <c r="G12" s="20"/>
      <c r="H12" s="20"/>
      <c r="I12" s="20"/>
      <c r="J12" s="20"/>
    </row>
    <row r="13" spans="1:10">
      <c r="A13" s="32" t="s">
        <v>58</v>
      </c>
      <c r="B13" s="20">
        <v>2734223152</v>
      </c>
      <c r="C13" s="20" t="s">
        <v>156</v>
      </c>
      <c r="D13" s="20">
        <v>10025.200000000001</v>
      </c>
      <c r="E13" s="20" t="s">
        <v>59</v>
      </c>
      <c r="F13" s="20"/>
      <c r="G13" s="20"/>
      <c r="H13" s="20"/>
      <c r="I13" s="20"/>
      <c r="J13" s="20"/>
    </row>
    <row r="14" spans="1:10">
      <c r="A14" s="32" t="s">
        <v>84</v>
      </c>
      <c r="B14" s="20">
        <v>2760229598</v>
      </c>
      <c r="C14" s="20" t="s">
        <v>156</v>
      </c>
      <c r="D14" s="20">
        <v>4764.2</v>
      </c>
      <c r="E14" s="20" t="s">
        <v>85</v>
      </c>
      <c r="F14" s="20"/>
      <c r="G14" s="20"/>
      <c r="H14" s="20"/>
      <c r="I14" s="20"/>
      <c r="J14" s="20"/>
    </row>
    <row r="15" spans="1:10">
      <c r="A15" s="32" t="s">
        <v>86</v>
      </c>
      <c r="B15" s="20">
        <v>1404990536</v>
      </c>
      <c r="C15" s="20" t="s">
        <v>156</v>
      </c>
      <c r="D15" s="20">
        <v>1560.4</v>
      </c>
      <c r="E15" s="20" t="s">
        <v>87</v>
      </c>
      <c r="F15" s="20"/>
      <c r="G15" s="20"/>
      <c r="H15" s="20"/>
      <c r="I15" s="20"/>
      <c r="J15" s="20"/>
    </row>
    <row r="16" spans="1:10">
      <c r="A16" s="32" t="s">
        <v>120</v>
      </c>
      <c r="B16" s="20">
        <v>2729733183</v>
      </c>
      <c r="C16" s="20" t="s">
        <v>156</v>
      </c>
      <c r="D16" s="20">
        <v>4606.6000000000004</v>
      </c>
      <c r="E16" s="20" t="s">
        <v>121</v>
      </c>
      <c r="F16" s="20"/>
      <c r="G16" s="20"/>
      <c r="H16" s="20"/>
      <c r="I16" s="20"/>
      <c r="J16" s="20"/>
    </row>
    <row r="17" spans="1:5">
      <c r="A17" s="32" t="s">
        <v>90</v>
      </c>
      <c r="B17" s="20">
        <v>2864339452</v>
      </c>
      <c r="C17" s="20" t="s">
        <v>156</v>
      </c>
      <c r="D17" s="20">
        <v>2482</v>
      </c>
      <c r="E17" s="20" t="s">
        <v>91</v>
      </c>
    </row>
    <row r="18" spans="1:5">
      <c r="A18" s="32" t="s">
        <v>88</v>
      </c>
      <c r="B18" s="20">
        <v>2884661508</v>
      </c>
      <c r="C18" s="20" t="s">
        <v>156</v>
      </c>
      <c r="D18" s="20">
        <v>2227.8000000000002</v>
      </c>
      <c r="E18" s="20" t="s">
        <v>89</v>
      </c>
    </row>
    <row r="19" spans="1:5">
      <c r="A19" s="32" t="s">
        <v>130</v>
      </c>
      <c r="B19" s="20">
        <v>2937082010</v>
      </c>
      <c r="C19" s="20" t="s">
        <v>156</v>
      </c>
      <c r="D19" s="20">
        <v>2132</v>
      </c>
      <c r="E19" s="20" t="s">
        <v>131</v>
      </c>
    </row>
    <row r="20" spans="1:5">
      <c r="A20" s="32" t="s">
        <v>44</v>
      </c>
      <c r="B20" s="20">
        <v>2893195635</v>
      </c>
      <c r="C20" s="20" t="s">
        <v>156</v>
      </c>
      <c r="D20" s="20">
        <v>2007.6000000000001</v>
      </c>
      <c r="E20" s="20" t="s">
        <v>45</v>
      </c>
    </row>
    <row r="21" spans="1:5">
      <c r="A21" s="32" t="s">
        <v>66</v>
      </c>
      <c r="B21" s="20">
        <v>2945821312</v>
      </c>
      <c r="C21" s="20" t="s">
        <v>156</v>
      </c>
      <c r="D21" s="20">
        <v>2792.4</v>
      </c>
      <c r="E21" s="20" t="s">
        <v>67</v>
      </c>
    </row>
    <row r="22" spans="1:5">
      <c r="A22" s="32" t="s">
        <v>70</v>
      </c>
      <c r="B22" s="20">
        <v>2887709471</v>
      </c>
      <c r="C22" s="20" t="s">
        <v>156</v>
      </c>
      <c r="D22" s="20">
        <v>2641</v>
      </c>
      <c r="E22" s="20" t="s">
        <v>71</v>
      </c>
    </row>
    <row r="23" spans="1:5">
      <c r="A23" s="32" t="s">
        <v>108</v>
      </c>
      <c r="B23" s="20">
        <v>2894923057</v>
      </c>
      <c r="C23" s="20" t="s">
        <v>156</v>
      </c>
      <c r="D23" s="20">
        <v>3899.2000000000003</v>
      </c>
      <c r="E23" s="20" t="s">
        <v>109</v>
      </c>
    </row>
    <row r="24" spans="1:5">
      <c r="A24" s="32" t="s">
        <v>72</v>
      </c>
      <c r="B24" s="20">
        <v>1109785957</v>
      </c>
      <c r="C24" s="20" t="s">
        <v>156</v>
      </c>
      <c r="D24" s="20">
        <v>2244.6</v>
      </c>
      <c r="E24" s="20" t="s">
        <v>73</v>
      </c>
    </row>
    <row r="25" spans="1:5">
      <c r="A25" s="32" t="s">
        <v>80</v>
      </c>
      <c r="B25" s="20">
        <v>2786636659</v>
      </c>
      <c r="C25" s="20" t="s">
        <v>156</v>
      </c>
      <c r="D25" s="20">
        <v>1914.4</v>
      </c>
      <c r="E25" s="20" t="s">
        <v>81</v>
      </c>
    </row>
    <row r="26" spans="1:5">
      <c r="A26" s="32" t="s">
        <v>82</v>
      </c>
      <c r="B26" s="20">
        <v>2836484549</v>
      </c>
      <c r="C26" s="20" t="s">
        <v>156</v>
      </c>
      <c r="D26" s="20">
        <v>2989.4</v>
      </c>
      <c r="E26" s="20" t="s">
        <v>83</v>
      </c>
    </row>
    <row r="27" spans="1:5">
      <c r="A27" s="32" t="s">
        <v>116</v>
      </c>
      <c r="B27" s="20">
        <v>1413691810</v>
      </c>
      <c r="C27" s="20" t="s">
        <v>156</v>
      </c>
      <c r="D27" s="20">
        <v>1853.2</v>
      </c>
      <c r="E27" s="20" t="s">
        <v>117</v>
      </c>
    </row>
    <row r="28" spans="1:5">
      <c r="A28" s="32" t="s">
        <v>42</v>
      </c>
      <c r="B28" s="20">
        <v>2987650868</v>
      </c>
      <c r="C28" s="20" t="s">
        <v>156</v>
      </c>
      <c r="D28" s="20">
        <v>5931</v>
      </c>
      <c r="E28" s="20" t="s">
        <v>43</v>
      </c>
    </row>
    <row r="29" spans="1:5">
      <c r="A29" s="32" t="s">
        <v>64</v>
      </c>
      <c r="B29" s="20">
        <v>2949799338</v>
      </c>
      <c r="C29" s="20" t="s">
        <v>156</v>
      </c>
      <c r="D29" s="20">
        <v>2292.2000000000003</v>
      </c>
      <c r="E29" s="20" t="s">
        <v>65</v>
      </c>
    </row>
    <row r="30" spans="1:5">
      <c r="A30" s="32" t="s">
        <v>102</v>
      </c>
      <c r="B30" s="20">
        <v>2985396239</v>
      </c>
      <c r="C30" s="20" t="s">
        <v>156</v>
      </c>
      <c r="D30" s="20">
        <v>2750.4</v>
      </c>
      <c r="E30" s="20" t="s">
        <v>103</v>
      </c>
    </row>
    <row r="31" spans="1:5">
      <c r="A31" s="32" t="s">
        <v>36</v>
      </c>
      <c r="B31" s="20">
        <v>2966659578</v>
      </c>
      <c r="C31" s="20" t="s">
        <v>156</v>
      </c>
      <c r="D31" s="20">
        <v>4297.2</v>
      </c>
      <c r="E31" s="20" t="s">
        <v>37</v>
      </c>
    </row>
    <row r="32" spans="1:5">
      <c r="A32" s="32" t="s">
        <v>132</v>
      </c>
      <c r="B32" s="20">
        <v>2952243423</v>
      </c>
      <c r="C32" s="20" t="s">
        <v>156</v>
      </c>
      <c r="D32" s="20">
        <v>5931</v>
      </c>
      <c r="E32" s="20" t="s">
        <v>133</v>
      </c>
    </row>
    <row r="33" spans="1:5">
      <c r="A33" s="32" t="s">
        <v>34</v>
      </c>
      <c r="B33" s="20">
        <v>1296442625</v>
      </c>
      <c r="C33" s="20" t="s">
        <v>156</v>
      </c>
      <c r="D33" s="20">
        <v>2792.4</v>
      </c>
      <c r="E33" s="20" t="s">
        <v>35</v>
      </c>
    </row>
    <row r="34" spans="1:5">
      <c r="A34" s="32" t="s">
        <v>114</v>
      </c>
      <c r="B34" s="20">
        <v>2872910578</v>
      </c>
      <c r="C34" s="20" t="s">
        <v>156</v>
      </c>
      <c r="D34" s="20">
        <v>2028.8000000000002</v>
      </c>
      <c r="E34" s="20" t="s">
        <v>115</v>
      </c>
    </row>
    <row r="35" spans="1:5">
      <c r="A35" s="32" t="s">
        <v>94</v>
      </c>
      <c r="B35" s="20">
        <v>2782513943</v>
      </c>
      <c r="C35" s="20" t="s">
        <v>156</v>
      </c>
      <c r="D35" s="20">
        <v>2438.4</v>
      </c>
      <c r="E35" s="20" t="s">
        <v>95</v>
      </c>
    </row>
    <row r="36" spans="1:5">
      <c r="A36" s="32" t="s">
        <v>100</v>
      </c>
      <c r="B36" s="20">
        <v>2912923548</v>
      </c>
      <c r="C36" s="20" t="s">
        <v>156</v>
      </c>
      <c r="D36" s="20">
        <v>5126.6000000000004</v>
      </c>
      <c r="E36" s="20" t="s">
        <v>101</v>
      </c>
    </row>
    <row r="37" spans="1:5">
      <c r="A37" s="32" t="s">
        <v>124</v>
      </c>
      <c r="B37" s="20">
        <v>2929389652</v>
      </c>
      <c r="C37" s="20" t="s">
        <v>156</v>
      </c>
      <c r="D37" s="20">
        <v>2792.4</v>
      </c>
      <c r="E37" s="20" t="s">
        <v>125</v>
      </c>
    </row>
    <row r="38" spans="1:5">
      <c r="A38" s="32" t="s">
        <v>62</v>
      </c>
      <c r="B38" s="20">
        <v>1202735490</v>
      </c>
      <c r="C38" s="20" t="s">
        <v>156</v>
      </c>
      <c r="D38" s="20">
        <v>3529.8</v>
      </c>
      <c r="E38" s="20" t="s">
        <v>63</v>
      </c>
    </row>
    <row r="39" spans="1:5">
      <c r="A39" s="32" t="s">
        <v>141</v>
      </c>
      <c r="B39" s="20">
        <v>1461266012</v>
      </c>
      <c r="C39" s="20" t="s">
        <v>156</v>
      </c>
      <c r="D39" s="20">
        <v>3480.4</v>
      </c>
      <c r="E39" s="20" t="s">
        <v>142</v>
      </c>
    </row>
    <row r="40" spans="1:5">
      <c r="A40" s="32" t="s">
        <v>143</v>
      </c>
      <c r="B40" s="20">
        <v>1110334472</v>
      </c>
      <c r="C40" s="20" t="s">
        <v>156</v>
      </c>
      <c r="D40" s="20">
        <v>2756.8</v>
      </c>
      <c r="E40" s="20" t="s">
        <v>144</v>
      </c>
    </row>
    <row r="41" spans="1:5">
      <c r="A41" s="32" t="s">
        <v>145</v>
      </c>
      <c r="B41" s="20">
        <v>2648514283</v>
      </c>
      <c r="C41" s="20" t="s">
        <v>156</v>
      </c>
      <c r="D41" s="20">
        <v>2669</v>
      </c>
      <c r="E41" s="20" t="s">
        <v>146</v>
      </c>
    </row>
    <row r="42" spans="1:5">
      <c r="A42" s="32" t="s">
        <v>76</v>
      </c>
      <c r="B42" s="20">
        <v>2975878772</v>
      </c>
      <c r="C42" s="20" t="s">
        <v>156</v>
      </c>
      <c r="D42" s="20">
        <v>2858.4</v>
      </c>
      <c r="E42" s="20" t="s">
        <v>77</v>
      </c>
    </row>
    <row r="43" spans="1:5">
      <c r="A43" s="32" t="s">
        <v>54</v>
      </c>
      <c r="B43" s="20">
        <v>1138849846</v>
      </c>
      <c r="C43" s="20" t="s">
        <v>156</v>
      </c>
      <c r="D43" s="20">
        <v>2438.6</v>
      </c>
      <c r="E43" s="20" t="s">
        <v>55</v>
      </c>
    </row>
    <row r="44" spans="1:5">
      <c r="A44" s="32" t="s">
        <v>118</v>
      </c>
      <c r="B44" s="20">
        <v>1256161685</v>
      </c>
      <c r="C44" s="20" t="s">
        <v>156</v>
      </c>
      <c r="D44" s="20">
        <v>3055.8</v>
      </c>
      <c r="E44" s="20" t="s">
        <v>119</v>
      </c>
    </row>
    <row r="45" spans="1:5">
      <c r="A45" s="32" t="s">
        <v>106</v>
      </c>
      <c r="B45" s="20">
        <v>1123271927</v>
      </c>
      <c r="C45" s="20" t="s">
        <v>156</v>
      </c>
      <c r="D45" s="20">
        <v>2858.6000000000004</v>
      </c>
      <c r="E45" s="20" t="s">
        <v>107</v>
      </c>
    </row>
    <row r="46" spans="1:5">
      <c r="A46" s="32" t="s">
        <v>26</v>
      </c>
      <c r="B46" s="20">
        <v>1500494283</v>
      </c>
      <c r="C46" s="20" t="s">
        <v>156</v>
      </c>
      <c r="D46" s="20">
        <v>3049</v>
      </c>
      <c r="E46" s="20" t="s">
        <v>27</v>
      </c>
    </row>
    <row r="47" spans="1:5">
      <c r="A47" s="32" t="s">
        <v>104</v>
      </c>
      <c r="B47" s="20">
        <v>2728294178</v>
      </c>
      <c r="C47" s="20" t="s">
        <v>156</v>
      </c>
      <c r="D47" s="20">
        <v>8172.4000000000005</v>
      </c>
      <c r="E47" s="20" t="s">
        <v>105</v>
      </c>
    </row>
    <row r="48" spans="1:5">
      <c r="A48" s="32" t="s">
        <v>92</v>
      </c>
      <c r="B48" s="20">
        <v>1500005959</v>
      </c>
      <c r="C48" s="20" t="s">
        <v>156</v>
      </c>
      <c r="D48" s="20">
        <v>2897.8</v>
      </c>
      <c r="E48" s="20" t="s">
        <v>93</v>
      </c>
    </row>
    <row r="49" spans="1:5">
      <c r="A49" s="32" t="s">
        <v>38</v>
      </c>
      <c r="B49" s="20">
        <v>2798079789</v>
      </c>
      <c r="C49" s="20" t="s">
        <v>156</v>
      </c>
      <c r="D49" s="20">
        <v>2858.4</v>
      </c>
      <c r="E49" s="20" t="s">
        <v>39</v>
      </c>
    </row>
    <row r="50" spans="1:5">
      <c r="A50" s="32" t="s">
        <v>56</v>
      </c>
      <c r="B50" s="20">
        <v>1501656422</v>
      </c>
      <c r="C50" s="20" t="s">
        <v>156</v>
      </c>
      <c r="D50" s="20">
        <v>4363.2</v>
      </c>
      <c r="E50" s="20" t="s">
        <v>57</v>
      </c>
    </row>
    <row r="51" spans="1:5">
      <c r="A51" s="32" t="s">
        <v>74</v>
      </c>
      <c r="B51" s="20">
        <v>2867151373</v>
      </c>
      <c r="C51" s="20" t="s">
        <v>156</v>
      </c>
      <c r="D51" s="20">
        <v>2947</v>
      </c>
      <c r="E51" s="20" t="s">
        <v>75</v>
      </c>
    </row>
    <row r="52" spans="1:5">
      <c r="A52" s="32" t="s">
        <v>78</v>
      </c>
      <c r="B52" s="20">
        <v>1506294170</v>
      </c>
      <c r="C52" s="20" t="s">
        <v>156</v>
      </c>
      <c r="D52" s="20">
        <v>3359.2000000000003</v>
      </c>
      <c r="E52" s="20" t="s">
        <v>79</v>
      </c>
    </row>
    <row r="53" spans="1:5">
      <c r="A53" s="32" t="s">
        <v>60</v>
      </c>
      <c r="B53" s="20">
        <v>1501643150</v>
      </c>
      <c r="C53" s="20" t="s">
        <v>156</v>
      </c>
      <c r="D53" s="20">
        <v>3055.8</v>
      </c>
      <c r="E53" s="20" t="s">
        <v>61</v>
      </c>
    </row>
    <row r="54" spans="1:5">
      <c r="A54" s="32" t="s">
        <v>128</v>
      </c>
      <c r="B54" s="20">
        <v>1506008186</v>
      </c>
      <c r="C54" s="20" t="s">
        <v>156</v>
      </c>
      <c r="D54" s="20">
        <v>3055.4</v>
      </c>
      <c r="E54" s="20" t="s">
        <v>129</v>
      </c>
    </row>
    <row r="55" spans="1:5">
      <c r="A55" s="32" t="s">
        <v>32</v>
      </c>
      <c r="B55" s="20">
        <v>2786907288</v>
      </c>
      <c r="C55" s="20" t="s">
        <v>156</v>
      </c>
      <c r="D55" s="20">
        <v>3910.8</v>
      </c>
      <c r="E55" s="20" t="s">
        <v>33</v>
      </c>
    </row>
    <row r="56" spans="1:5">
      <c r="A56" s="32" t="s">
        <v>28</v>
      </c>
      <c r="B56" s="20">
        <v>2896455182</v>
      </c>
      <c r="C56" s="20" t="s">
        <v>156</v>
      </c>
      <c r="D56" s="20">
        <v>1662.6000000000001</v>
      </c>
      <c r="E56" s="20" t="s">
        <v>29</v>
      </c>
    </row>
    <row r="57" spans="1:5">
      <c r="A57" s="32" t="s">
        <v>98</v>
      </c>
      <c r="B57" s="20">
        <v>2956342647</v>
      </c>
      <c r="C57" s="20" t="s">
        <v>156</v>
      </c>
      <c r="D57" s="20">
        <v>5507.8</v>
      </c>
      <c r="E57" s="20" t="s">
        <v>99</v>
      </c>
    </row>
    <row r="58" spans="1:5">
      <c r="A58" s="32" t="s">
        <v>110</v>
      </c>
      <c r="B58" s="20">
        <v>2860548006</v>
      </c>
      <c r="C58" s="20" t="s">
        <v>156</v>
      </c>
      <c r="D58" s="20">
        <v>3055.6000000000004</v>
      </c>
      <c r="E58" s="20" t="s">
        <v>111</v>
      </c>
    </row>
    <row r="59" spans="1:5">
      <c r="A59" s="32" t="s">
        <v>52</v>
      </c>
      <c r="B59" s="20">
        <v>2984202147</v>
      </c>
      <c r="C59" s="20" t="s">
        <v>156</v>
      </c>
      <c r="D59" s="20">
        <v>1305.2</v>
      </c>
      <c r="E59" s="20" t="s">
        <v>53</v>
      </c>
    </row>
    <row r="60" spans="1:5">
      <c r="A60" s="32" t="s">
        <v>122</v>
      </c>
      <c r="B60" s="20">
        <v>455632994</v>
      </c>
      <c r="C60" s="20" t="s">
        <v>156</v>
      </c>
      <c r="D60" s="20">
        <v>2184.8000000000002</v>
      </c>
      <c r="E60" s="20" t="s">
        <v>123</v>
      </c>
    </row>
    <row r="61" spans="1:5">
      <c r="A61" s="23"/>
      <c r="B61" s="23" t="s">
        <v>157</v>
      </c>
      <c r="C61" s="23"/>
      <c r="D61" s="33">
        <v>183983.4</v>
      </c>
      <c r="E61" s="23" t="s">
        <v>158</v>
      </c>
    </row>
    <row r="64" spans="1:5">
      <c r="A64" s="32" t="s">
        <v>126</v>
      </c>
      <c r="B64" s="20" t="s">
        <v>167</v>
      </c>
      <c r="C64" s="20" t="s">
        <v>159</v>
      </c>
      <c r="D64" s="20">
        <v>5126.8</v>
      </c>
      <c r="E64" s="20" t="s">
        <v>127</v>
      </c>
    </row>
    <row r="65" spans="1:5">
      <c r="A65" s="32" t="s">
        <v>136</v>
      </c>
      <c r="B65" s="20" t="s">
        <v>168</v>
      </c>
      <c r="C65" s="20" t="s">
        <v>159</v>
      </c>
      <c r="D65" s="20">
        <v>13822.400000000001</v>
      </c>
      <c r="E65" s="20" t="s">
        <v>137</v>
      </c>
    </row>
    <row r="66" spans="1:5">
      <c r="A66" s="32" t="s">
        <v>50</v>
      </c>
      <c r="B66" s="20" t="s">
        <v>168</v>
      </c>
      <c r="C66" s="20" t="s">
        <v>159</v>
      </c>
      <c r="D66" s="20">
        <v>3306.8</v>
      </c>
      <c r="E66" s="20" t="s">
        <v>51</v>
      </c>
    </row>
    <row r="67" spans="1:5">
      <c r="A67" s="23"/>
      <c r="B67" s="23" t="s">
        <v>160</v>
      </c>
      <c r="C67" s="23"/>
      <c r="D67" s="33">
        <v>22256</v>
      </c>
      <c r="E67" s="23" t="s">
        <v>161</v>
      </c>
    </row>
    <row r="70" spans="1:5">
      <c r="A70" s="32" t="s">
        <v>96</v>
      </c>
      <c r="B70" s="20"/>
      <c r="C70" s="20" t="s">
        <v>162</v>
      </c>
      <c r="D70" s="20">
        <v>1542</v>
      </c>
      <c r="E70" s="20" t="s">
        <v>97</v>
      </c>
    </row>
    <row r="71" spans="1:5">
      <c r="A71" s="32" t="s">
        <v>68</v>
      </c>
      <c r="B71" s="20"/>
      <c r="C71" s="20" t="s">
        <v>162</v>
      </c>
      <c r="D71" s="20">
        <v>3863.2000000000003</v>
      </c>
      <c r="E71" s="20" t="s">
        <v>69</v>
      </c>
    </row>
    <row r="72" spans="1:5">
      <c r="A72" s="32" t="s">
        <v>112</v>
      </c>
      <c r="B72" s="20"/>
      <c r="C72" s="20" t="s">
        <v>162</v>
      </c>
      <c r="D72" s="20">
        <v>5471</v>
      </c>
      <c r="E72" s="20" t="s">
        <v>113</v>
      </c>
    </row>
    <row r="73" spans="1:5">
      <c r="A73" s="32" t="s">
        <v>134</v>
      </c>
      <c r="B73" s="20"/>
      <c r="C73" s="20" t="s">
        <v>162</v>
      </c>
      <c r="D73" s="20">
        <v>2858.6000000000004</v>
      </c>
      <c r="E73" s="20" t="s">
        <v>135</v>
      </c>
    </row>
    <row r="74" spans="1:5">
      <c r="A74" s="23"/>
      <c r="B74" s="23" t="s">
        <v>163</v>
      </c>
      <c r="C74" s="23"/>
      <c r="D74" s="33">
        <v>13734.800000000001</v>
      </c>
      <c r="E74" s="23" t="s">
        <v>164</v>
      </c>
    </row>
    <row r="77" spans="1:5" ht="18.75">
      <c r="A77" s="34"/>
      <c r="B77" s="34" t="s">
        <v>157</v>
      </c>
      <c r="C77" s="34"/>
      <c r="D77" s="35">
        <v>183983.4</v>
      </c>
      <c r="E77" s="34" t="s">
        <v>158</v>
      </c>
    </row>
    <row r="78" spans="1:5" ht="18.75">
      <c r="A78" s="34"/>
      <c r="B78" s="34" t="s">
        <v>160</v>
      </c>
      <c r="C78" s="34"/>
      <c r="D78" s="35">
        <v>22256</v>
      </c>
      <c r="E78" s="34" t="s">
        <v>161</v>
      </c>
    </row>
    <row r="79" spans="1:5" ht="18.75">
      <c r="A79" s="34"/>
      <c r="B79" s="34" t="s">
        <v>165</v>
      </c>
      <c r="C79" s="34"/>
      <c r="D79" s="35">
        <v>13734.800000000001</v>
      </c>
      <c r="E79" s="34" t="s">
        <v>164</v>
      </c>
    </row>
    <row r="80" spans="1:5" ht="18.75">
      <c r="A80" s="34"/>
      <c r="B80" s="34"/>
      <c r="C80" s="34"/>
      <c r="D80" s="35">
        <v>219974.2</v>
      </c>
      <c r="E80" s="34" t="s">
        <v>166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J34"/>
  <sheetViews>
    <sheetView tabSelected="1" workbookViewId="0"/>
  </sheetViews>
  <sheetFormatPr baseColWidth="10" defaultRowHeight="15"/>
  <cols>
    <col min="1" max="1" width="31.5703125" bestFit="1" customWidth="1"/>
    <col min="2" max="2" width="11.5703125" bestFit="1" customWidth="1"/>
  </cols>
  <sheetData>
    <row r="1" spans="1:10">
      <c r="A1" s="53" t="s">
        <v>175</v>
      </c>
      <c r="B1" s="54"/>
      <c r="C1" s="54"/>
      <c r="D1" s="54"/>
      <c r="E1" s="54"/>
      <c r="F1" s="54"/>
      <c r="G1" s="20"/>
      <c r="H1" s="20"/>
      <c r="I1" s="20"/>
      <c r="J1" s="20"/>
    </row>
    <row r="2" spans="1:10">
      <c r="A2" s="53" t="s">
        <v>176</v>
      </c>
      <c r="B2" s="54"/>
      <c r="C2" s="54"/>
      <c r="D2" s="54"/>
      <c r="E2" s="54"/>
      <c r="F2" s="54"/>
      <c r="G2" s="20"/>
      <c r="H2" s="20"/>
      <c r="I2" s="20"/>
      <c r="J2" s="20"/>
    </row>
    <row r="3" spans="1:10">
      <c r="A3" s="54"/>
      <c r="B3" s="54"/>
      <c r="C3" s="54"/>
      <c r="D3" s="54"/>
      <c r="E3" s="54"/>
      <c r="F3" s="54"/>
      <c r="G3" s="20"/>
      <c r="H3" s="20"/>
      <c r="I3" s="20"/>
      <c r="J3" s="20"/>
    </row>
    <row r="4" spans="1:10">
      <c r="A4" s="54" t="s">
        <v>177</v>
      </c>
      <c r="B4" s="55" t="s">
        <v>181</v>
      </c>
      <c r="C4" s="54"/>
      <c r="D4" s="54"/>
      <c r="E4" s="54"/>
      <c r="F4" s="54"/>
      <c r="G4" s="20"/>
      <c r="H4" s="20"/>
      <c r="I4" s="20"/>
      <c r="J4" s="20"/>
    </row>
    <row r="5" spans="1:10">
      <c r="A5" s="54" t="s">
        <v>189</v>
      </c>
      <c r="B5" s="54"/>
      <c r="C5" s="54"/>
      <c r="D5" s="54"/>
      <c r="E5" s="54"/>
      <c r="F5" s="54"/>
      <c r="G5" s="20"/>
      <c r="H5" s="20"/>
      <c r="I5" s="20"/>
      <c r="J5" s="20"/>
    </row>
    <row r="6" spans="1:10">
      <c r="A6" s="54"/>
      <c r="B6" s="54"/>
      <c r="C6" s="54"/>
      <c r="D6" s="54"/>
      <c r="E6" s="54"/>
      <c r="F6" s="54"/>
      <c r="G6" s="20"/>
      <c r="H6" s="20"/>
      <c r="I6" s="20"/>
      <c r="J6" s="20"/>
    </row>
    <row r="7" spans="1:10">
      <c r="A7" s="56" t="s">
        <v>178</v>
      </c>
      <c r="B7" s="56" t="s">
        <v>179</v>
      </c>
      <c r="C7" s="54"/>
      <c r="D7" s="54"/>
      <c r="E7" s="54"/>
      <c r="F7" s="54"/>
      <c r="G7" s="20"/>
      <c r="H7" s="20"/>
      <c r="I7" s="20"/>
      <c r="J7" s="20"/>
    </row>
    <row r="8" spans="1:10">
      <c r="A8" s="57">
        <v>700070</v>
      </c>
      <c r="B8" s="58">
        <v>71517.679999999993</v>
      </c>
      <c r="C8" s="54"/>
      <c r="D8" s="54"/>
      <c r="E8" s="54"/>
      <c r="F8" s="54"/>
      <c r="G8" s="20"/>
      <c r="H8" s="20"/>
      <c r="I8" s="20"/>
      <c r="J8" s="20"/>
    </row>
    <row r="9" spans="1:10">
      <c r="A9" s="57">
        <v>701070</v>
      </c>
      <c r="B9" s="58">
        <v>10402.450000000001</v>
      </c>
      <c r="C9" s="54"/>
      <c r="D9" s="54"/>
      <c r="E9" s="54"/>
      <c r="F9" s="54"/>
      <c r="G9" s="20"/>
      <c r="H9" s="20"/>
      <c r="I9" s="20"/>
      <c r="J9" s="20"/>
    </row>
    <row r="10" spans="1:10">
      <c r="A10" s="57">
        <v>702070</v>
      </c>
      <c r="B10" s="58">
        <v>6570</v>
      </c>
      <c r="C10" s="54"/>
      <c r="D10" s="54"/>
      <c r="E10" s="54"/>
      <c r="F10" s="54"/>
      <c r="G10" s="20"/>
      <c r="H10" s="20"/>
      <c r="I10" s="20"/>
      <c r="J10" s="20"/>
    </row>
    <row r="11" spans="1:10">
      <c r="A11" s="57">
        <v>703070</v>
      </c>
      <c r="B11" s="58">
        <v>137563.48000000001</v>
      </c>
      <c r="C11" s="54"/>
      <c r="D11" s="54"/>
      <c r="E11" s="54"/>
      <c r="F11" s="54"/>
      <c r="G11" s="20"/>
      <c r="H11" s="20"/>
      <c r="I11" s="20"/>
      <c r="J11" s="20"/>
    </row>
    <row r="12" spans="1:10">
      <c r="A12" s="57">
        <v>704070</v>
      </c>
      <c r="B12" s="58">
        <v>13386.7</v>
      </c>
      <c r="C12" s="54"/>
      <c r="D12" s="54"/>
      <c r="E12" s="54"/>
      <c r="F12" s="54"/>
      <c r="G12" s="20"/>
      <c r="H12" s="20"/>
      <c r="I12" s="20"/>
      <c r="J12" s="20"/>
    </row>
    <row r="13" spans="1:10">
      <c r="A13" s="57">
        <v>705070</v>
      </c>
      <c r="B13" s="58">
        <v>47988.47</v>
      </c>
      <c r="C13" s="54"/>
      <c r="D13" s="54"/>
      <c r="E13" s="54"/>
      <c r="F13" s="54"/>
      <c r="G13" s="20"/>
      <c r="H13" s="20"/>
      <c r="I13" s="20"/>
      <c r="J13" s="20"/>
    </row>
    <row r="14" spans="1:10">
      <c r="A14" s="57">
        <v>706070</v>
      </c>
      <c r="B14" s="59">
        <v>0</v>
      </c>
      <c r="C14" s="54"/>
      <c r="D14" s="54"/>
      <c r="E14" s="54"/>
      <c r="F14" s="54"/>
      <c r="G14" s="20"/>
      <c r="H14" s="20"/>
      <c r="I14" s="20"/>
      <c r="J14" s="20"/>
    </row>
    <row r="15" spans="1:10" ht="15.75" thickBot="1">
      <c r="A15" s="54" t="s">
        <v>180</v>
      </c>
      <c r="B15" s="60">
        <v>10676.25</v>
      </c>
      <c r="C15" s="54"/>
      <c r="D15" s="54"/>
      <c r="E15" s="54"/>
      <c r="F15" s="54"/>
      <c r="G15" s="20"/>
      <c r="H15" s="20"/>
      <c r="I15" s="20"/>
      <c r="J15" s="20"/>
    </row>
    <row r="16" spans="1:10">
      <c r="A16" s="54"/>
      <c r="B16" s="61">
        <f>SUM(B8:B15)</f>
        <v>298105.03000000003</v>
      </c>
      <c r="C16" s="54"/>
      <c r="D16" s="54"/>
      <c r="E16" s="54"/>
      <c r="F16" s="54"/>
      <c r="G16" s="20"/>
      <c r="H16" s="20"/>
      <c r="I16" s="20"/>
      <c r="J16" s="20"/>
    </row>
    <row r="17" spans="1:10" ht="15.75" thickBot="1">
      <c r="A17" s="54"/>
      <c r="B17" s="60">
        <f>B16*0.16</f>
        <v>47696.804800000005</v>
      </c>
      <c r="C17" s="54"/>
      <c r="D17" s="54"/>
      <c r="E17" s="54"/>
      <c r="F17" s="54"/>
      <c r="G17" s="20"/>
      <c r="H17" s="20"/>
      <c r="I17" s="20"/>
      <c r="J17" s="20"/>
    </row>
    <row r="18" spans="1:10" ht="15.75" thickBot="1">
      <c r="A18" s="54"/>
      <c r="B18" s="62">
        <f>+B16+B17</f>
        <v>345801.83480000001</v>
      </c>
      <c r="C18" s="54"/>
      <c r="D18" s="54"/>
      <c r="E18" s="54"/>
      <c r="F18" s="54"/>
      <c r="G18" s="20"/>
      <c r="H18" s="20"/>
      <c r="I18" s="20"/>
      <c r="J18" s="20"/>
    </row>
    <row r="19" spans="1:10" ht="15.75" thickTop="1">
      <c r="A19" s="54"/>
      <c r="B19" s="61">
        <v>345801.84</v>
      </c>
      <c r="C19" s="54"/>
      <c r="D19" s="54"/>
      <c r="E19" s="54"/>
      <c r="F19" s="54"/>
      <c r="G19" s="20"/>
      <c r="H19" s="20"/>
      <c r="I19" s="20"/>
      <c r="J19" s="20"/>
    </row>
    <row r="20" spans="1:10">
      <c r="A20" s="54"/>
      <c r="B20" s="58">
        <f>B18-B19</f>
        <v>-5.2000000141561031E-3</v>
      </c>
      <c r="C20" s="54"/>
      <c r="D20" s="54"/>
      <c r="E20" s="54"/>
      <c r="F20" s="54"/>
      <c r="G20" s="20"/>
      <c r="H20" s="20"/>
      <c r="I20" s="20"/>
      <c r="J20" s="20"/>
    </row>
    <row r="21" spans="1:10">
      <c r="A21" s="54"/>
      <c r="B21" s="58"/>
      <c r="C21" s="54"/>
      <c r="D21" s="54"/>
      <c r="E21" s="54"/>
      <c r="F21" s="54"/>
      <c r="G21" s="20"/>
      <c r="H21" s="20"/>
      <c r="I21" s="20"/>
      <c r="J21" s="20"/>
    </row>
    <row r="22" spans="1:10">
      <c r="A22" s="54"/>
      <c r="B22" s="54"/>
      <c r="C22" s="54"/>
      <c r="D22" s="54"/>
      <c r="E22" s="54"/>
      <c r="F22" s="54"/>
      <c r="G22" s="20"/>
      <c r="H22" s="20"/>
      <c r="I22" s="20"/>
      <c r="J22" s="20"/>
    </row>
    <row r="23" spans="1:10">
      <c r="A23" s="20"/>
      <c r="B23" s="20"/>
      <c r="C23" s="20"/>
      <c r="D23" s="20"/>
      <c r="E23" s="20"/>
      <c r="F23" s="20"/>
      <c r="G23" s="20"/>
      <c r="H23" s="20"/>
      <c r="I23" s="20"/>
      <c r="J23" s="20"/>
    </row>
    <row r="24" spans="1:10">
      <c r="A24" s="20"/>
      <c r="B24" s="20"/>
      <c r="C24" s="20"/>
      <c r="D24" s="20"/>
      <c r="E24" s="20"/>
      <c r="F24" s="20"/>
      <c r="G24" s="20"/>
      <c r="H24" s="20"/>
      <c r="I24" s="20"/>
      <c r="J24" s="20"/>
    </row>
    <row r="25" spans="1:10">
      <c r="A25" s="20"/>
      <c r="B25" s="20"/>
      <c r="C25" s="20"/>
      <c r="D25" s="20"/>
      <c r="E25" s="20"/>
      <c r="F25" s="20"/>
      <c r="G25" s="20"/>
      <c r="H25" s="20"/>
      <c r="I25" s="20"/>
      <c r="J25" s="20"/>
    </row>
    <row r="26" spans="1:10">
      <c r="A26" s="20"/>
      <c r="B26" s="20"/>
      <c r="C26" s="20"/>
      <c r="D26" s="20"/>
      <c r="E26" s="20"/>
      <c r="F26" s="20"/>
      <c r="G26" s="20"/>
      <c r="H26" s="20"/>
      <c r="I26" s="20"/>
      <c r="J26" s="20"/>
    </row>
    <row r="27" spans="1:10">
      <c r="A27" s="20"/>
      <c r="B27" s="20"/>
      <c r="C27" s="20"/>
      <c r="D27" s="20"/>
      <c r="E27" s="20"/>
      <c r="F27" s="20"/>
      <c r="G27" s="20"/>
      <c r="H27" s="20"/>
      <c r="I27" s="20"/>
      <c r="J27" s="20"/>
    </row>
    <row r="28" spans="1:10">
      <c r="A28" s="20"/>
      <c r="B28" s="20"/>
      <c r="C28" s="20"/>
      <c r="D28" s="20"/>
      <c r="E28" s="20"/>
      <c r="F28" s="20"/>
      <c r="G28" s="20"/>
      <c r="H28" s="20"/>
      <c r="I28" s="20"/>
      <c r="J28" s="20"/>
    </row>
    <row r="29" spans="1:10">
      <c r="A29" s="20"/>
      <c r="B29" s="20"/>
      <c r="C29" s="20"/>
      <c r="D29" s="20"/>
      <c r="E29" s="20"/>
      <c r="F29" s="20"/>
      <c r="G29" s="20"/>
      <c r="H29" s="20"/>
      <c r="I29" s="20"/>
      <c r="J29" s="20"/>
    </row>
    <row r="30" spans="1:10">
      <c r="A30" s="20"/>
      <c r="B30" s="20"/>
      <c r="C30" s="20"/>
      <c r="D30" s="20"/>
      <c r="E30" s="20"/>
      <c r="F30" s="20"/>
      <c r="G30" s="20"/>
      <c r="H30" s="20"/>
      <c r="I30" s="20"/>
      <c r="J30" s="20"/>
    </row>
    <row r="31" spans="1:10">
      <c r="A31" s="20"/>
      <c r="B31" s="20"/>
      <c r="C31" s="20"/>
      <c r="D31" s="20"/>
      <c r="E31" s="20"/>
      <c r="F31" s="20"/>
      <c r="G31" s="20"/>
      <c r="H31" s="20"/>
      <c r="I31" s="20"/>
      <c r="J31" s="20"/>
    </row>
    <row r="32" spans="1:10">
      <c r="A32" s="20"/>
      <c r="B32" s="20"/>
      <c r="C32" s="20"/>
      <c r="D32" s="20"/>
      <c r="E32" s="20"/>
      <c r="F32" s="20"/>
      <c r="G32" s="20"/>
      <c r="H32" s="20"/>
      <c r="I32" s="20"/>
      <c r="J32" s="20"/>
    </row>
    <row r="33" spans="1:10">
      <c r="A33" s="20"/>
      <c r="B33" s="20"/>
      <c r="C33" s="20"/>
      <c r="D33" s="20"/>
      <c r="E33" s="20"/>
      <c r="F33" s="20"/>
      <c r="G33" s="20"/>
      <c r="H33" s="20"/>
      <c r="I33" s="20"/>
      <c r="J33" s="20"/>
    </row>
    <row r="34" spans="1:10">
      <c r="A34" s="20"/>
      <c r="B34" s="20"/>
      <c r="C34" s="20"/>
      <c r="D34" s="20"/>
      <c r="E34" s="20"/>
      <c r="F34" s="20"/>
      <c r="G34" s="20"/>
      <c r="H34" s="20"/>
      <c r="I34" s="20"/>
      <c r="J34" s="2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FACTURACION</vt:lpstr>
      <vt:lpstr>INGENIERIA</vt:lpstr>
      <vt:lpstr>BANCOS</vt:lpstr>
      <vt:lpstr>POLIZA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saulQM</dc:creator>
  <cp:lastModifiedBy>usuario</cp:lastModifiedBy>
  <dcterms:created xsi:type="dcterms:W3CDTF">2017-02-25T15:44:23Z</dcterms:created>
  <dcterms:modified xsi:type="dcterms:W3CDTF">2017-02-27T23:02:47Z</dcterms:modified>
</cp:coreProperties>
</file>