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FACTURACION!$A$11:$N$71</definedName>
  </definedNames>
  <calcPr calcId="124519"/>
</workbook>
</file>

<file path=xl/calcChain.xml><?xml version="1.0" encoding="utf-8"?>
<calcChain xmlns="http://schemas.openxmlformats.org/spreadsheetml/2006/main">
  <c r="B16" i="4"/>
  <c r="B17" s="1"/>
  <c r="B18" l="1"/>
  <c r="B20" s="1"/>
  <c r="E75" i="3" l="1"/>
  <c r="G75" s="1"/>
  <c r="E76"/>
  <c r="F76" s="1"/>
  <c r="F74"/>
  <c r="E74"/>
  <c r="E78" s="1"/>
  <c r="E13"/>
  <c r="F13" s="1"/>
  <c r="E14"/>
  <c r="E15"/>
  <c r="F15" s="1"/>
  <c r="E16"/>
  <c r="E17"/>
  <c r="F17" s="1"/>
  <c r="E18"/>
  <c r="E19"/>
  <c r="G19" s="1"/>
  <c r="E20"/>
  <c r="E21"/>
  <c r="F21" s="1"/>
  <c r="E22"/>
  <c r="E23"/>
  <c r="F23" s="1"/>
  <c r="E24"/>
  <c r="E25"/>
  <c r="F25" s="1"/>
  <c r="E26"/>
  <c r="E27"/>
  <c r="G27" s="1"/>
  <c r="E28"/>
  <c r="E29"/>
  <c r="F29" s="1"/>
  <c r="E30"/>
  <c r="E31"/>
  <c r="F31" s="1"/>
  <c r="E32"/>
  <c r="E33"/>
  <c r="F33" s="1"/>
  <c r="E34"/>
  <c r="E35"/>
  <c r="G35" s="1"/>
  <c r="E36"/>
  <c r="E37"/>
  <c r="F37" s="1"/>
  <c r="E38"/>
  <c r="F38" s="1"/>
  <c r="E39"/>
  <c r="F39" s="1"/>
  <c r="E40"/>
  <c r="F40" s="1"/>
  <c r="E41"/>
  <c r="F41" s="1"/>
  <c r="E42"/>
  <c r="F42" s="1"/>
  <c r="E43"/>
  <c r="G43" s="1"/>
  <c r="E44"/>
  <c r="F44" s="1"/>
  <c r="E45"/>
  <c r="G45" s="1"/>
  <c r="E46"/>
  <c r="F46" s="1"/>
  <c r="E47"/>
  <c r="F47" s="1"/>
  <c r="E48"/>
  <c r="F48" s="1"/>
  <c r="E49"/>
  <c r="F49" s="1"/>
  <c r="E50"/>
  <c r="F50" s="1"/>
  <c r="E51"/>
  <c r="F51" s="1"/>
  <c r="E52"/>
  <c r="F52" s="1"/>
  <c r="E53"/>
  <c r="F53" s="1"/>
  <c r="E54"/>
  <c r="E55"/>
  <c r="E56"/>
  <c r="F56" s="1"/>
  <c r="E57"/>
  <c r="G57" s="1"/>
  <c r="E58"/>
  <c r="F58" s="1"/>
  <c r="E59"/>
  <c r="F59" s="1"/>
  <c r="E60"/>
  <c r="F60" s="1"/>
  <c r="E61"/>
  <c r="G61" s="1"/>
  <c r="E62"/>
  <c r="E63"/>
  <c r="E64"/>
  <c r="F64" s="1"/>
  <c r="E65"/>
  <c r="G65" s="1"/>
  <c r="E66"/>
  <c r="F66" s="1"/>
  <c r="E67"/>
  <c r="F67" s="1"/>
  <c r="E68"/>
  <c r="G68" s="1"/>
  <c r="E69"/>
  <c r="F69" s="1"/>
  <c r="E12"/>
  <c r="G12" s="1"/>
  <c r="G59" l="1"/>
  <c r="G50"/>
  <c r="G44"/>
  <c r="H44" s="1"/>
  <c r="G56"/>
  <c r="H56" s="1"/>
  <c r="F65"/>
  <c r="H65" s="1"/>
  <c r="G51"/>
  <c r="F43"/>
  <c r="H43" s="1"/>
  <c r="G66"/>
  <c r="H66" s="1"/>
  <c r="G58"/>
  <c r="H58" s="1"/>
  <c r="I58" s="1"/>
  <c r="J58" s="1"/>
  <c r="G64"/>
  <c r="H64" s="1"/>
  <c r="I64" s="1"/>
  <c r="F61"/>
  <c r="H61" s="1"/>
  <c r="F57"/>
  <c r="H57" s="1"/>
  <c r="G41"/>
  <c r="H41" s="1"/>
  <c r="F12"/>
  <c r="G67"/>
  <c r="H67" s="1"/>
  <c r="G52"/>
  <c r="H52" s="1"/>
  <c r="G49"/>
  <c r="G40"/>
  <c r="H40" s="1"/>
  <c r="I40" s="1"/>
  <c r="G37"/>
  <c r="H37" s="1"/>
  <c r="G33"/>
  <c r="H33" s="1"/>
  <c r="G31"/>
  <c r="H31" s="1"/>
  <c r="G29"/>
  <c r="G25"/>
  <c r="H25" s="1"/>
  <c r="G23"/>
  <c r="H23" s="1"/>
  <c r="G21"/>
  <c r="H21" s="1"/>
  <c r="G17"/>
  <c r="G15"/>
  <c r="H15" s="1"/>
  <c r="G13"/>
  <c r="H13" s="1"/>
  <c r="G76"/>
  <c r="H76" s="1"/>
  <c r="E71"/>
  <c r="E81" s="1"/>
  <c r="G74"/>
  <c r="F75"/>
  <c r="H75" s="1"/>
  <c r="G60"/>
  <c r="H60" s="1"/>
  <c r="H50"/>
  <c r="I50" s="1"/>
  <c r="G48"/>
  <c r="H48" s="1"/>
  <c r="F45"/>
  <c r="H45" s="1"/>
  <c r="G42"/>
  <c r="H42" s="1"/>
  <c r="F35"/>
  <c r="H35" s="1"/>
  <c r="F27"/>
  <c r="H27" s="1"/>
  <c r="F19"/>
  <c r="H19" s="1"/>
  <c r="F62"/>
  <c r="G62"/>
  <c r="F55"/>
  <c r="G55"/>
  <c r="F54"/>
  <c r="G54"/>
  <c r="F68"/>
  <c r="H68" s="1"/>
  <c r="J64"/>
  <c r="F63"/>
  <c r="G63"/>
  <c r="G69"/>
  <c r="H69" s="1"/>
  <c r="H59"/>
  <c r="H51"/>
  <c r="G47"/>
  <c r="H47" s="1"/>
  <c r="G39"/>
  <c r="H39" s="1"/>
  <c r="G32"/>
  <c r="F32"/>
  <c r="G24"/>
  <c r="F24"/>
  <c r="G16"/>
  <c r="F16"/>
  <c r="G53"/>
  <c r="H53" s="1"/>
  <c r="H49"/>
  <c r="G46"/>
  <c r="H46" s="1"/>
  <c r="G38"/>
  <c r="H38" s="1"/>
  <c r="G34"/>
  <c r="F34"/>
  <c r="G26"/>
  <c r="F26"/>
  <c r="G18"/>
  <c r="F18"/>
  <c r="H17"/>
  <c r="G36"/>
  <c r="F36"/>
  <c r="G28"/>
  <c r="F28"/>
  <c r="G20"/>
  <c r="F20"/>
  <c r="G30"/>
  <c r="F30"/>
  <c r="H29"/>
  <c r="G22"/>
  <c r="F22"/>
  <c r="G14"/>
  <c r="F14"/>
  <c r="H54" l="1"/>
  <c r="I56"/>
  <c r="J56" s="1"/>
  <c r="H16"/>
  <c r="I16" s="1"/>
  <c r="J16" s="1"/>
  <c r="H28"/>
  <c r="I28" s="1"/>
  <c r="J28" s="1"/>
  <c r="I48"/>
  <c r="J48" s="1"/>
  <c r="I66"/>
  <c r="J66" s="1"/>
  <c r="I27"/>
  <c r="J27" s="1"/>
  <c r="G71"/>
  <c r="H20"/>
  <c r="H36"/>
  <c r="I36" s="1"/>
  <c r="J36" s="1"/>
  <c r="H26"/>
  <c r="I26" s="1"/>
  <c r="J26" s="1"/>
  <c r="H32"/>
  <c r="I32" s="1"/>
  <c r="J32" s="1"/>
  <c r="H55"/>
  <c r="J50"/>
  <c r="I76"/>
  <c r="J76" s="1"/>
  <c r="I35"/>
  <c r="J35" s="1"/>
  <c r="I19"/>
  <c r="J19" s="1"/>
  <c r="I42"/>
  <c r="J42" s="1"/>
  <c r="H34"/>
  <c r="I34" s="1"/>
  <c r="J34" s="1"/>
  <c r="H24"/>
  <c r="I24" s="1"/>
  <c r="J24" s="1"/>
  <c r="F78"/>
  <c r="H12"/>
  <c r="F71"/>
  <c r="F81" s="1"/>
  <c r="G78"/>
  <c r="H14"/>
  <c r="J40"/>
  <c r="H63"/>
  <c r="I63" s="1"/>
  <c r="J63" s="1"/>
  <c r="H62"/>
  <c r="I62" s="1"/>
  <c r="J62" s="1"/>
  <c r="H74"/>
  <c r="I75"/>
  <c r="J75" s="1"/>
  <c r="I53"/>
  <c r="J53" s="1"/>
  <c r="I54"/>
  <c r="J54" s="1"/>
  <c r="I14"/>
  <c r="J14" s="1"/>
  <c r="I20"/>
  <c r="I69"/>
  <c r="J69" s="1"/>
  <c r="I45"/>
  <c r="J45" s="1"/>
  <c r="I47"/>
  <c r="J47" s="1"/>
  <c r="I41"/>
  <c r="J41" s="1"/>
  <c r="I65"/>
  <c r="J65" s="1"/>
  <c r="I59"/>
  <c r="J59" s="1"/>
  <c r="I25"/>
  <c r="J25" s="1"/>
  <c r="I44"/>
  <c r="J44" s="1"/>
  <c r="I29"/>
  <c r="J29" s="1"/>
  <c r="I33"/>
  <c r="J33" s="1"/>
  <c r="I52"/>
  <c r="J52" s="1"/>
  <c r="I23"/>
  <c r="J23" s="1"/>
  <c r="I43"/>
  <c r="J43" s="1"/>
  <c r="I55"/>
  <c r="J55" s="1"/>
  <c r="I15"/>
  <c r="J15" s="1"/>
  <c r="I46"/>
  <c r="J46" s="1"/>
  <c r="I67"/>
  <c r="J67" s="1"/>
  <c r="I68"/>
  <c r="J68" s="1"/>
  <c r="I13"/>
  <c r="J13" s="1"/>
  <c r="I21"/>
  <c r="J21" s="1"/>
  <c r="I37"/>
  <c r="J37" s="1"/>
  <c r="I39"/>
  <c r="J39" s="1"/>
  <c r="I17"/>
  <c r="J17" s="1"/>
  <c r="I57"/>
  <c r="J57" s="1"/>
  <c r="I38"/>
  <c r="J38" s="1"/>
  <c r="H22"/>
  <c r="H30"/>
  <c r="I61"/>
  <c r="J61" s="1"/>
  <c r="H18"/>
  <c r="I49"/>
  <c r="J49" s="1"/>
  <c r="I60"/>
  <c r="J60" s="1"/>
  <c r="I31"/>
  <c r="J31" s="1"/>
  <c r="I51"/>
  <c r="J51" s="1"/>
  <c r="J20" l="1"/>
  <c r="G81"/>
  <c r="H71"/>
  <c r="I12"/>
  <c r="I74"/>
  <c r="I78" s="1"/>
  <c r="J74"/>
  <c r="J78" s="1"/>
  <c r="H78"/>
  <c r="I30"/>
  <c r="J30" s="1"/>
  <c r="I18"/>
  <c r="J18" s="1"/>
  <c r="I22"/>
  <c r="J22" s="1"/>
  <c r="H81" l="1"/>
  <c r="I71"/>
  <c r="I81" s="1"/>
  <c r="J12"/>
  <c r="J71" s="1"/>
  <c r="J81" s="1"/>
</calcChain>
</file>

<file path=xl/sharedStrings.xml><?xml version="1.0" encoding="utf-8"?>
<sst xmlns="http://schemas.openxmlformats.org/spreadsheetml/2006/main" count="736" uniqueCount="255">
  <si>
    <t>CONTPAQ i</t>
  </si>
  <si>
    <t xml:space="preserve">      NÓMINAS</t>
  </si>
  <si>
    <t>011 INGENIERIA FISCAL LABORAL SC</t>
  </si>
  <si>
    <t>Lista de Raya (forma tabular)</t>
  </si>
  <si>
    <t>Periodo 17 al 17 Quincenal del 01/09/2017 al 15/09/2017</t>
  </si>
  <si>
    <t>Reg Pat IMSS: 00000000000,Z3422423106</t>
  </si>
  <si>
    <t xml:space="preserve">RFC: IFL -130502-TN8 </t>
  </si>
  <si>
    <t>Código</t>
  </si>
  <si>
    <t>Empleado</t>
  </si>
  <si>
    <t>Sueldo</t>
  </si>
  <si>
    <t>Horas extras</t>
  </si>
  <si>
    <t>Comisiones</t>
  </si>
  <si>
    <t>Compensación</t>
  </si>
  <si>
    <t>Prima de vacaciones a tiempo</t>
  </si>
  <si>
    <t>Pago dias quiant</t>
  </si>
  <si>
    <t>*TOTAL* *PERCEPCIONES*</t>
  </si>
  <si>
    <t>Seguro de vivienda Infonavit</t>
  </si>
  <si>
    <t>Préstamo Infonavit (vsm)</t>
  </si>
  <si>
    <t>Préstamo Infonavit (cf)</t>
  </si>
  <si>
    <t>I.S.R. Art142</t>
  </si>
  <si>
    <t>I.S.R. (sp)</t>
  </si>
  <si>
    <t>I.M.S.S.</t>
  </si>
  <si>
    <t>Préstamo Infonavit</t>
  </si>
  <si>
    <t>Ajuste al neto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</si>
  <si>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</si>
  <si>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</si>
  <si>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</si>
  <si>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</si>
  <si>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</si>
  <si>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</si>
  <si>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AME11</t>
  </si>
  <si>
    <t>Acosta Moreno Edgar Armando</t>
  </si>
  <si>
    <t>ABA21</t>
  </si>
  <si>
    <t>Alvarez Balderas Abraham Adalberto</t>
  </si>
  <si>
    <t>AOE14</t>
  </si>
  <si>
    <t>Alvizar Organista Eduardo</t>
  </si>
  <si>
    <t>AVA19</t>
  </si>
  <si>
    <t>Armenta Vargas Adriana</t>
  </si>
  <si>
    <t>AHM29</t>
  </si>
  <si>
    <t>Asiain Hernandez Maria Guadalupe</t>
  </si>
  <si>
    <t>BCJ22</t>
  </si>
  <si>
    <t>Barcenas Colmenero Jorge Alejandro</t>
  </si>
  <si>
    <t>BBM25</t>
  </si>
  <si>
    <t>Breña Basaldua Margarita</t>
  </si>
  <si>
    <t>00009</t>
  </si>
  <si>
    <t>Camacho Resendiz M Dolores</t>
  </si>
  <si>
    <t>0CM18</t>
  </si>
  <si>
    <t>Carrasco Martinez Patricia</t>
  </si>
  <si>
    <t>CDA15</t>
  </si>
  <si>
    <t>Catalan Durazno Alisandra</t>
  </si>
  <si>
    <t>0CH25</t>
  </si>
  <si>
    <t>Cedeño Hernandez Juana</t>
  </si>
  <si>
    <t>CAC18</t>
  </si>
  <si>
    <t>Chavez Adauto Claudia</t>
  </si>
  <si>
    <t>00002</t>
  </si>
  <si>
    <t>Chavez Perez Beatriz</t>
  </si>
  <si>
    <t>0CA07</t>
  </si>
  <si>
    <t>Colin Alvarez Othon</t>
  </si>
  <si>
    <t>COM16</t>
  </si>
  <si>
    <t>Cristobal Ortiz Mauricio</t>
  </si>
  <si>
    <t>0EZ08</t>
  </si>
  <si>
    <t>Espindola Zarazua Maria Guadalupe</t>
  </si>
  <si>
    <t>FC026</t>
  </si>
  <si>
    <t>Flores Catarino Josue</t>
  </si>
  <si>
    <t>GGJ23</t>
  </si>
  <si>
    <t>Garcia Gonzalez Javier</t>
  </si>
  <si>
    <t>GLM06</t>
  </si>
  <si>
    <t>Garcia Lino Martha Guadalupe</t>
  </si>
  <si>
    <t>GLG22</t>
  </si>
  <si>
    <t>Garcia Lozano Gabriela</t>
  </si>
  <si>
    <t>0GP00</t>
  </si>
  <si>
    <t>Garcia Perez Diana</t>
  </si>
  <si>
    <t>0GV02</t>
  </si>
  <si>
    <t>Gomez Valencia Evelia</t>
  </si>
  <si>
    <t>0GO02</t>
  </si>
  <si>
    <t>Gonzalez Oregon Lizbeth</t>
  </si>
  <si>
    <t>0GS02</t>
  </si>
  <si>
    <t>Gonzalez Sanchez Michelle Estefan</t>
  </si>
  <si>
    <t>GSJ22</t>
  </si>
  <si>
    <t>Gonzalez Sotelo Judith</t>
  </si>
  <si>
    <t>GVJ02</t>
  </si>
  <si>
    <t>Guerrero Vega Javier</t>
  </si>
  <si>
    <t>HC018</t>
  </si>
  <si>
    <t>Hernandez Carpio Jesus</t>
  </si>
  <si>
    <t>0HM06</t>
  </si>
  <si>
    <t>Hernandez Martinez Alma Janet</t>
  </si>
  <si>
    <t>HMM09</t>
  </si>
  <si>
    <t>Hernandez Martinez Marco Antonio</t>
  </si>
  <si>
    <t>HEM17</t>
  </si>
  <si>
    <t>Hernandez Montero Maria Monserrat</t>
  </si>
  <si>
    <t>JZJ20</t>
  </si>
  <si>
    <t>Jimenez Zaragoza Jessenia</t>
  </si>
  <si>
    <t>JAM01</t>
  </si>
  <si>
    <t>Juarez Aguilar Miguel</t>
  </si>
  <si>
    <t>0JB01</t>
  </si>
  <si>
    <t>Juarez Bautista Juan Carlos</t>
  </si>
  <si>
    <t>0MC02</t>
  </si>
  <si>
    <t>Macin Calderon Yaneli</t>
  </si>
  <si>
    <t>0MZ28</t>
  </si>
  <si>
    <t>Mancilla Zuñiga Fermin</t>
  </si>
  <si>
    <t>0MM00</t>
  </si>
  <si>
    <t>Mandujano Martinez Guadalupe</t>
  </si>
  <si>
    <t>0MC13</t>
  </si>
  <si>
    <t>Martinez Cabrera Erick Ignacio</t>
  </si>
  <si>
    <t>0MG29</t>
  </si>
  <si>
    <t>Martinez Gonzalez Maria Dolores</t>
  </si>
  <si>
    <t>MR027</t>
  </si>
  <si>
    <t>Molina Ramirez Jesus Octavio</t>
  </si>
  <si>
    <t>MHJ24</t>
  </si>
  <si>
    <t>Mompala Hernandez Juan Manuel</t>
  </si>
  <si>
    <t>MCH12</t>
  </si>
  <si>
    <t>Morales Cruz Haydee</t>
  </si>
  <si>
    <t>OL001</t>
  </si>
  <si>
    <t>Olvera Landaverde Armando</t>
  </si>
  <si>
    <t>OBB18</t>
  </si>
  <si>
    <t>Ortiz Bolaños Baneza Yudiht</t>
  </si>
  <si>
    <t>PBC27</t>
  </si>
  <si>
    <t>Perez Banda Cristina</t>
  </si>
  <si>
    <t>PHJ18</t>
  </si>
  <si>
    <t>Perez Hernandez Juan</t>
  </si>
  <si>
    <t>QAE03</t>
  </si>
  <si>
    <t>Quillo Alvarez Eduardo</t>
  </si>
  <si>
    <t>ROM01</t>
  </si>
  <si>
    <t>Ramirez De La O Margarita</t>
  </si>
  <si>
    <t>RGA22</t>
  </si>
  <si>
    <t>Rivera Galvan Jose Alberto</t>
  </si>
  <si>
    <t>SAG03</t>
  </si>
  <si>
    <t>Sanchez Atanasio Gabriel</t>
  </si>
  <si>
    <t>0SM19</t>
  </si>
  <si>
    <t>Sanchez Morales Idalid</t>
  </si>
  <si>
    <t>SAM30</t>
  </si>
  <si>
    <t>Santos Arredondo Maria Remedios</t>
  </si>
  <si>
    <t>SBF01</t>
  </si>
  <si>
    <t>Sebastian Bernal Flor Mireya</t>
  </si>
  <si>
    <t>SRM17</t>
  </si>
  <si>
    <t>Serrato Roman Mauro Raymundo</t>
  </si>
  <si>
    <t>SP014</t>
  </si>
  <si>
    <t>Sierra Polina Cesar Alan</t>
  </si>
  <si>
    <t>0TS10</t>
  </si>
  <si>
    <t>Tinoco Suarez Margarita</t>
  </si>
  <si>
    <t>TJI07</t>
  </si>
  <si>
    <t>Torres Jimenez Ismael Fernando</t>
  </si>
  <si>
    <t>0CV22</t>
  </si>
  <si>
    <t>Vargas Cosme Susana</t>
  </si>
  <si>
    <t>0VA00</t>
  </si>
  <si>
    <t>Villalba Acosta Fernando</t>
  </si>
  <si>
    <t>Total Depto</t>
  </si>
  <si>
    <t xml:space="preserve">  -----------------------</t>
  </si>
  <si>
    <t>Departamento 2 1200XSERVICOS</t>
  </si>
  <si>
    <t>CMJ01</t>
  </si>
  <si>
    <t>Carrillo Martinez Jose Pedro Vidal</t>
  </si>
  <si>
    <t>GOT03</t>
  </si>
  <si>
    <t>Garcia Olivos Maria Teresa</t>
  </si>
  <si>
    <t>NGY02</t>
  </si>
  <si>
    <t>Navarro Gomez Yazmin</t>
  </si>
  <si>
    <t xml:space="preserve">  =============</t>
  </si>
  <si>
    <t>Total Gral.</t>
  </si>
  <si>
    <t xml:space="preserve"> </t>
  </si>
  <si>
    <t>Periodo 17 del 2017-09-01 al 2017-09-15</t>
  </si>
  <si>
    <t>Codigo</t>
  </si>
  <si>
    <t>Cuenta</t>
  </si>
  <si>
    <t>Metodo de pago</t>
  </si>
  <si>
    <t>Importe</t>
  </si>
  <si>
    <t>Nombre</t>
  </si>
  <si>
    <t>03 Transferencia electrónica de fondos</t>
  </si>
  <si>
    <t>Total Transferencia electrónica de fondos</t>
  </si>
  <si>
    <t>Total de movimientos 3</t>
  </si>
  <si>
    <t>28 Tarjeta de Débito</t>
  </si>
  <si>
    <t>Total Tarjeta de Débito</t>
  </si>
  <si>
    <t>Total de movimientos 55</t>
  </si>
  <si>
    <t>99 Otros</t>
  </si>
  <si>
    <t>Total Otros</t>
  </si>
  <si>
    <t>Total de movimientos 2</t>
  </si>
  <si>
    <t>FACTURA</t>
  </si>
  <si>
    <t>2% NOMINA</t>
  </si>
  <si>
    <t>7.5% COMISION</t>
  </si>
  <si>
    <t>SUBTOTAL</t>
  </si>
  <si>
    <t>IVA</t>
  </si>
  <si>
    <t>TOTAL</t>
  </si>
  <si>
    <t>QUERETARO MOTORS, SA</t>
  </si>
  <si>
    <t>REPORTE DE NOMINA QUINCENAL</t>
  </si>
  <si>
    <t xml:space="preserve">Periodo </t>
  </si>
  <si>
    <t>CUENTA</t>
  </si>
  <si>
    <t>IMPORTE</t>
  </si>
  <si>
    <t>683-001-001</t>
  </si>
  <si>
    <t>QUINCENA 1RA SEPTIEMBRE</t>
  </si>
  <si>
    <t>01/09/2017 AL 15/09/2017</t>
  </si>
  <si>
    <t>VENTAS</t>
  </si>
  <si>
    <t>ACOSTA MORENO EDGAR ARMANDO</t>
  </si>
  <si>
    <t>REFACCIONES</t>
  </si>
  <si>
    <t>ALVAREZ BALDERAS ABRAHAM ADALBERTO</t>
  </si>
  <si>
    <t>SERVICIO</t>
  </si>
  <si>
    <t>ALVIZAR ORGANISTA EDUARDO</t>
  </si>
  <si>
    <t>ARMENTA VARGAS ADRIANA</t>
  </si>
  <si>
    <t>ADMINISTRACION</t>
  </si>
  <si>
    <t>ASIAIN HERNANDEZ MARIA GUADALUPE</t>
  </si>
  <si>
    <t>BARCENAS COLMENERO JORGE ALEJANDRO</t>
  </si>
  <si>
    <t>ADMON VENTAS</t>
  </si>
  <si>
    <t>BREÑA BASALDUA MARGARITA</t>
  </si>
  <si>
    <t>CORPORATIVO</t>
  </si>
  <si>
    <t>CAMACHO RESENDIZ MARIA DOLORES</t>
  </si>
  <si>
    <t>CARRASCO MARTINEZ PATRICIA</t>
  </si>
  <si>
    <t>CATALAN DURAZNO ALISANDRA</t>
  </si>
  <si>
    <t>CEDEÑO HERNANDEZ JUANA</t>
  </si>
  <si>
    <t>CHAVEZ ADAUTO CLAUDIA</t>
  </si>
  <si>
    <t>CHAVEZ PEREZ BEATRIZ</t>
  </si>
  <si>
    <t>COLIN ALVAREZ OTHON</t>
  </si>
  <si>
    <t>CRISTOBAL ORTIZ MAURICIO</t>
  </si>
  <si>
    <t>ESPINDOLA ZARAZUA MA GUADALUPE</t>
  </si>
  <si>
    <t>FLORES CATARINO JOSUE</t>
  </si>
  <si>
    <t>GARCIA GONZALEZ JAVIER</t>
  </si>
  <si>
    <t>GARCIA LINO MARTHA GUADALUPE</t>
  </si>
  <si>
    <t>GARCIA LOZANO GABRIELA</t>
  </si>
  <si>
    <t>GARCIA PEREZ DIANA</t>
  </si>
  <si>
    <t>GOMEZ VALENCIA EVELIA</t>
  </si>
  <si>
    <t>GONZALEZ OREGON LIZBETH</t>
  </si>
  <si>
    <t>F&amp;I</t>
  </si>
  <si>
    <t>GONZALEZ SANCHEZ MICHELL ESTEFAN</t>
  </si>
  <si>
    <t>GONZALEZ SOTELO JUDITH</t>
  </si>
  <si>
    <t>GUERRERO VEGA JAVIER</t>
  </si>
  <si>
    <t>HERNANDEZ CARPIO JESUS</t>
  </si>
  <si>
    <t>HERNANDEZ MARTINEZ ALMA JANETH</t>
  </si>
  <si>
    <t>HERNANDEZ MARTINEZ MARCO ANTONIO</t>
  </si>
  <si>
    <t>HERNANDEZ MONTERO MARIA MONSERRAT</t>
  </si>
  <si>
    <t>JIMENEZ ZARAGOZA JESSENIA</t>
  </si>
  <si>
    <t>HOJALATERIA</t>
  </si>
  <si>
    <t>JUAREZ AGUILAR MIGUEL</t>
  </si>
  <si>
    <t>JUAREZ BAUTISTA JUAN CARLOS</t>
  </si>
  <si>
    <t>MACIN CALDERON YANELI</t>
  </si>
  <si>
    <t>MANCILLA ZUñIGA FERMIN</t>
  </si>
  <si>
    <t>MANDUJANO MARTINEZ GUADALUPE</t>
  </si>
  <si>
    <t>ADMON SERVICIO</t>
  </si>
  <si>
    <t>MARTINEZ CABRERA ERICK</t>
  </si>
  <si>
    <t>MARTINEZ GONZALEZ MARIA DOLORES</t>
  </si>
  <si>
    <t>MOLINA RAMIREZ JESUS OCTAVIO</t>
  </si>
  <si>
    <t xml:space="preserve">MOMPALA HERNANDEZ JUAN MANUEL </t>
  </si>
  <si>
    <t>MORALES CRUZ HAYDEE</t>
  </si>
  <si>
    <t>OLVERA LANDAVERDE ARMANDO</t>
  </si>
  <si>
    <t xml:space="preserve">ORTIZ BOLAÑOS BANEZA YUDITH </t>
  </si>
  <si>
    <t>PEREZ BANDA CRISTINA</t>
  </si>
  <si>
    <t>PEREZ HERNANDEZ JUAN</t>
  </si>
  <si>
    <t>QUILLO ALVAREZ EDUARDO</t>
  </si>
  <si>
    <t>RAMIREZ DE LA O MARGARITA</t>
  </si>
  <si>
    <t>RIVERA GALVAN JOSE ALBERTO</t>
  </si>
  <si>
    <t xml:space="preserve">SANCHEZ ATANACIO GABRIEL </t>
  </si>
  <si>
    <t>SANCHEZ MORALES IDALID</t>
  </si>
  <si>
    <t>SANTOS ARREDONDO MARIA REMEDIOS</t>
  </si>
  <si>
    <t>SEBASTIAN BERNAL FLOR MIREYA</t>
  </si>
  <si>
    <t>SERRATO ROMAN MAURICIO RAYMUNDO</t>
  </si>
  <si>
    <t>SIERRA POLINA CESAR ALAN</t>
  </si>
  <si>
    <t>TINOCO SUAREZ MARGARITA</t>
  </si>
  <si>
    <t>SEMINUEVOS</t>
  </si>
  <si>
    <t>TORRES JIMENEZ ISMAEL FERNANDO</t>
  </si>
  <si>
    <t>VARGAS COSME SUSANA</t>
  </si>
  <si>
    <t>VILLALBA ACOSTA FERNANDO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</si>
</sst>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9" fillId="0" borderId="0" xfId="0" applyNumberFormat="1" applyFont="1"/>
    <xf numFmtId="44" fontId="22" fillId="0" borderId="1" xfId="0" applyNumberFormat="1" applyFont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0" fillId="0" borderId="6" xfId="0" applyBorder="1"/>
    <xf numFmtId="14" fontId="0" fillId="0" borderId="6" xfId="0" applyNumberFormat="1" applyBorder="1"/>
    <xf numFmtId="0" fontId="23" fillId="0" borderId="6" xfId="0" applyFont="1" applyBorder="1" applyAlignment="1">
      <alignment horizontal="center"/>
    </xf>
    <xf numFmtId="0" fontId="0" fillId="0" borderId="6" xfId="0" applyBorder="1" applyAlignment="1">
      <alignment horizontal="left"/>
    </xf>
    <xf numFmtId="43" fontId="1" fillId="0" borderId="6" xfId="2" applyFont="1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23" fillId="0" borderId="10" xfId="2" applyFont="1" applyBorder="1"/>
    <xf numFmtId="0" fontId="25" fillId="0" borderId="4" xfId="0" applyFont="1" applyBorder="1"/>
    <xf numFmtId="0" fontId="25" fillId="0" borderId="4" xfId="0" applyFont="1" applyFill="1" applyBorder="1"/>
    <xf numFmtId="0" fontId="25" fillId="4" borderId="4" xfId="0" applyFont="1" applyFill="1" applyBorder="1"/>
    <xf numFmtId="0" fontId="1" fillId="0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84"/>
  <sheetViews>
    <sheetView workbookViewId="0">
      <pane xSplit="2" ySplit="11" topLeftCell="D12" activePane="bottomRight" state="frozen"/>
      <selection pane="topRight" activeCell="C1" sqref="C1"/>
      <selection pane="bottomLeft" activeCell="A14" sqref="A14"/>
      <selection pane="bottomRight" activeCell="H43" sqref="H43:H53"/>
    </sheetView>
  </sheetViews>
  <sheetFormatPr baseColWidth="10" defaultRowHeight="11.25"/>
  <cols>
    <col min="1" max="1" width="8.42578125" style="2" customWidth="1"/>
    <col min="2" max="2" width="27.7109375" style="1" customWidth="1"/>
    <col min="3" max="3" width="15" style="1" bestFit="1" customWidth="1"/>
    <col min="4" max="4" width="11.42578125" style="1"/>
    <col min="5" max="5" width="14.140625" style="1" customWidth="1"/>
    <col min="6" max="7" width="11.7109375" style="1" bestFit="1" customWidth="1"/>
    <col min="8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26" t="s">
        <v>157</v>
      </c>
    </row>
    <row r="2" spans="1:13" ht="24.95" customHeight="1">
      <c r="A2" s="4" t="s">
        <v>1</v>
      </c>
      <c r="B2" s="21" t="s">
        <v>2</v>
      </c>
    </row>
    <row r="3" spans="1:13" ht="15">
      <c r="B3" s="25" t="s">
        <v>3</v>
      </c>
    </row>
    <row r="4" spans="1:13" ht="15" customHeight="1">
      <c r="B4" s="23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4" t="s">
        <v>173</v>
      </c>
      <c r="F7" s="44"/>
      <c r="G7" s="44"/>
      <c r="H7" s="44"/>
      <c r="I7" s="44"/>
      <c r="J7" s="44"/>
    </row>
    <row r="8" spans="1:13" s="5" customFormat="1" ht="23.25" thickBot="1">
      <c r="A8" s="8" t="s">
        <v>7</v>
      </c>
      <c r="B8" s="9" t="s">
        <v>8</v>
      </c>
      <c r="C8" s="10" t="s">
        <v>15</v>
      </c>
      <c r="E8" s="40" t="s">
        <v>15</v>
      </c>
      <c r="F8" s="40" t="s">
        <v>174</v>
      </c>
      <c r="G8" s="40" t="s">
        <v>175</v>
      </c>
      <c r="H8" s="40" t="s">
        <v>176</v>
      </c>
      <c r="I8" s="40" t="s">
        <v>177</v>
      </c>
      <c r="J8" s="40" t="s">
        <v>178</v>
      </c>
    </row>
    <row r="9" spans="1:13" ht="12" thickTop="1">
      <c r="A9" s="13" t="s">
        <v>28</v>
      </c>
    </row>
    <row r="11" spans="1:13">
      <c r="A11" s="12" t="s">
        <v>29</v>
      </c>
    </row>
    <row r="12" spans="1:13" ht="15" hidden="1">
      <c r="A12" s="2" t="s">
        <v>30</v>
      </c>
      <c r="B12" s="1" t="s">
        <v>31</v>
      </c>
      <c r="C12" s="14">
        <v>7242.4</v>
      </c>
      <c r="E12" s="41">
        <f>+C12</f>
        <v>7242.4</v>
      </c>
      <c r="F12" s="41">
        <f>+E12*2%</f>
        <v>144.84799999999998</v>
      </c>
      <c r="G12" s="41">
        <f>+E12*7.5%</f>
        <v>543.17999999999995</v>
      </c>
      <c r="H12" s="41">
        <f>SUM(E12:G12)</f>
        <v>7930.4279999999999</v>
      </c>
      <c r="I12" s="41">
        <f>+H12*16%</f>
        <v>1268.8684800000001</v>
      </c>
      <c r="J12" s="41">
        <f>+H12+I12</f>
        <v>9199.2964800000009</v>
      </c>
      <c r="L12" s="57" t="s">
        <v>187</v>
      </c>
      <c r="M12" s="57" t="s">
        <v>188</v>
      </c>
    </row>
    <row r="13" spans="1:13" ht="15" hidden="1">
      <c r="A13" s="2" t="s">
        <v>32</v>
      </c>
      <c r="B13" s="1" t="s">
        <v>33</v>
      </c>
      <c r="C13" s="14">
        <v>2749.95</v>
      </c>
      <c r="E13" s="41">
        <f t="shared" ref="E13:E69" si="0">+C13</f>
        <v>2749.95</v>
      </c>
      <c r="F13" s="41">
        <f t="shared" ref="F13:F69" si="1">+E13*2%</f>
        <v>54.998999999999995</v>
      </c>
      <c r="G13" s="41">
        <f t="shared" ref="G13:G69" si="2">+E13*7.5%</f>
        <v>206.24624999999997</v>
      </c>
      <c r="H13" s="41">
        <f t="shared" ref="H13:H69" si="3">SUM(E13:G13)</f>
        <v>3011.1952499999998</v>
      </c>
      <c r="I13" s="41">
        <f t="shared" ref="I13:I69" si="4">+H13*16%</f>
        <v>481.79123999999996</v>
      </c>
      <c r="J13" s="41">
        <f t="shared" ref="J13:J69" si="5">+H13+I13</f>
        <v>3492.9864899999998</v>
      </c>
      <c r="L13" s="57" t="s">
        <v>189</v>
      </c>
      <c r="M13" s="57" t="s">
        <v>190</v>
      </c>
    </row>
    <row r="14" spans="1:13" ht="15" hidden="1">
      <c r="A14" s="2" t="s">
        <v>34</v>
      </c>
      <c r="B14" s="1" t="s">
        <v>35</v>
      </c>
      <c r="C14" s="14">
        <v>41077.339999999997</v>
      </c>
      <c r="E14" s="41">
        <f t="shared" si="0"/>
        <v>41077.339999999997</v>
      </c>
      <c r="F14" s="41">
        <f t="shared" si="1"/>
        <v>821.54679999999996</v>
      </c>
      <c r="G14" s="41">
        <f t="shared" si="2"/>
        <v>3080.8004999999998</v>
      </c>
      <c r="H14" s="41">
        <f t="shared" si="3"/>
        <v>44979.687299999991</v>
      </c>
      <c r="I14" s="41">
        <f t="shared" si="4"/>
        <v>7196.7499679999983</v>
      </c>
      <c r="J14" s="41">
        <f t="shared" si="5"/>
        <v>52176.437267999987</v>
      </c>
      <c r="L14" s="57" t="s">
        <v>191</v>
      </c>
      <c r="M14" s="57" t="s">
        <v>192</v>
      </c>
    </row>
    <row r="15" spans="1:13" ht="15" hidden="1">
      <c r="A15" s="2" t="s">
        <v>36</v>
      </c>
      <c r="B15" s="1" t="s">
        <v>37</v>
      </c>
      <c r="C15" s="14">
        <v>6767.55</v>
      </c>
      <c r="E15" s="41">
        <f t="shared" si="0"/>
        <v>6767.55</v>
      </c>
      <c r="F15" s="41">
        <f t="shared" si="1"/>
        <v>135.351</v>
      </c>
      <c r="G15" s="41">
        <f t="shared" si="2"/>
        <v>507.56624999999997</v>
      </c>
      <c r="H15" s="41">
        <f t="shared" si="3"/>
        <v>7410.4672499999997</v>
      </c>
      <c r="I15" s="41">
        <f t="shared" si="4"/>
        <v>1185.6747599999999</v>
      </c>
      <c r="J15" s="41">
        <f t="shared" si="5"/>
        <v>8596.1420099999996</v>
      </c>
      <c r="L15" s="57" t="s">
        <v>187</v>
      </c>
      <c r="M15" s="57" t="s">
        <v>193</v>
      </c>
    </row>
    <row r="16" spans="1:13" ht="15" hidden="1">
      <c r="A16" s="2" t="s">
        <v>38</v>
      </c>
      <c r="B16" s="1" t="s">
        <v>39</v>
      </c>
      <c r="C16" s="14">
        <v>3667.06</v>
      </c>
      <c r="E16" s="41">
        <f t="shared" si="0"/>
        <v>3667.06</v>
      </c>
      <c r="F16" s="41">
        <f t="shared" si="1"/>
        <v>73.341200000000001</v>
      </c>
      <c r="G16" s="41">
        <f t="shared" si="2"/>
        <v>275.02949999999998</v>
      </c>
      <c r="H16" s="41">
        <f t="shared" si="3"/>
        <v>4015.4306999999999</v>
      </c>
      <c r="I16" s="41">
        <f t="shared" si="4"/>
        <v>642.46891200000005</v>
      </c>
      <c r="J16" s="41">
        <f t="shared" si="5"/>
        <v>4657.8996120000002</v>
      </c>
      <c r="L16" s="57" t="s">
        <v>194</v>
      </c>
      <c r="M16" s="57" t="s">
        <v>195</v>
      </c>
    </row>
    <row r="17" spans="1:13" ht="15" hidden="1">
      <c r="A17" s="2" t="s">
        <v>40</v>
      </c>
      <c r="B17" s="1" t="s">
        <v>41</v>
      </c>
      <c r="C17" s="14">
        <v>11264.87</v>
      </c>
      <c r="E17" s="41">
        <f t="shared" si="0"/>
        <v>11264.87</v>
      </c>
      <c r="F17" s="41">
        <f t="shared" si="1"/>
        <v>225.29740000000001</v>
      </c>
      <c r="G17" s="41">
        <f t="shared" si="2"/>
        <v>844.86525000000006</v>
      </c>
      <c r="H17" s="41">
        <f t="shared" si="3"/>
        <v>12335.032650000001</v>
      </c>
      <c r="I17" s="41">
        <f t="shared" si="4"/>
        <v>1973.6052240000001</v>
      </c>
      <c r="J17" s="41">
        <f t="shared" si="5"/>
        <v>14308.637874000002</v>
      </c>
      <c r="L17" s="57" t="s">
        <v>191</v>
      </c>
      <c r="M17" s="57" t="s">
        <v>196</v>
      </c>
    </row>
    <row r="18" spans="1:13" ht="15" hidden="1">
      <c r="A18" s="2" t="s">
        <v>42</v>
      </c>
      <c r="B18" s="1" t="s">
        <v>43</v>
      </c>
      <c r="C18" s="14">
        <v>3600</v>
      </c>
      <c r="E18" s="41">
        <f t="shared" si="0"/>
        <v>3600</v>
      </c>
      <c r="F18" s="41">
        <f t="shared" si="1"/>
        <v>72</v>
      </c>
      <c r="G18" s="41">
        <f t="shared" si="2"/>
        <v>270</v>
      </c>
      <c r="H18" s="41">
        <f t="shared" si="3"/>
        <v>3942</v>
      </c>
      <c r="I18" s="41">
        <f t="shared" si="4"/>
        <v>630.72</v>
      </c>
      <c r="J18" s="41">
        <f t="shared" si="5"/>
        <v>4572.72</v>
      </c>
      <c r="L18" s="57" t="s">
        <v>197</v>
      </c>
      <c r="M18" s="57" t="s">
        <v>198</v>
      </c>
    </row>
    <row r="19" spans="1:13" ht="15" hidden="1">
      <c r="A19" s="2" t="s">
        <v>44</v>
      </c>
      <c r="B19" s="1" t="s">
        <v>45</v>
      </c>
      <c r="C19" s="14">
        <v>16500</v>
      </c>
      <c r="E19" s="41">
        <f t="shared" si="0"/>
        <v>16500</v>
      </c>
      <c r="F19" s="41">
        <f t="shared" si="1"/>
        <v>330</v>
      </c>
      <c r="G19" s="41">
        <f t="shared" si="2"/>
        <v>1237.5</v>
      </c>
      <c r="H19" s="41">
        <f t="shared" si="3"/>
        <v>18067.5</v>
      </c>
      <c r="I19" s="41">
        <f t="shared" si="4"/>
        <v>2890.8</v>
      </c>
      <c r="J19" s="41">
        <f t="shared" si="5"/>
        <v>20958.3</v>
      </c>
      <c r="L19" s="57" t="s">
        <v>199</v>
      </c>
      <c r="M19" s="57" t="s">
        <v>200</v>
      </c>
    </row>
    <row r="20" spans="1:13" ht="15" hidden="1">
      <c r="A20" s="2" t="s">
        <v>46</v>
      </c>
      <c r="B20" s="1" t="s">
        <v>47</v>
      </c>
      <c r="C20" s="14">
        <v>2800</v>
      </c>
      <c r="E20" s="41">
        <f t="shared" si="0"/>
        <v>2800</v>
      </c>
      <c r="F20" s="41">
        <f t="shared" si="1"/>
        <v>56</v>
      </c>
      <c r="G20" s="41">
        <f t="shared" si="2"/>
        <v>210</v>
      </c>
      <c r="H20" s="41">
        <f t="shared" si="3"/>
        <v>3066</v>
      </c>
      <c r="I20" s="41">
        <f t="shared" si="4"/>
        <v>490.56</v>
      </c>
      <c r="J20" s="41">
        <f t="shared" si="5"/>
        <v>3556.56</v>
      </c>
      <c r="L20" s="58" t="s">
        <v>187</v>
      </c>
      <c r="M20" s="58" t="s">
        <v>201</v>
      </c>
    </row>
    <row r="21" spans="1:13" ht="15" hidden="1">
      <c r="A21" s="2" t="s">
        <v>48</v>
      </c>
      <c r="B21" s="1" t="s">
        <v>49</v>
      </c>
      <c r="C21" s="14">
        <v>4749.95</v>
      </c>
      <c r="E21" s="41">
        <f t="shared" si="0"/>
        <v>4749.95</v>
      </c>
      <c r="F21" s="41">
        <f t="shared" si="1"/>
        <v>94.998999999999995</v>
      </c>
      <c r="G21" s="41">
        <f t="shared" si="2"/>
        <v>356.24624999999997</v>
      </c>
      <c r="H21" s="41">
        <f t="shared" si="3"/>
        <v>5201.1952499999998</v>
      </c>
      <c r="I21" s="41">
        <f t="shared" si="4"/>
        <v>832.19123999999999</v>
      </c>
      <c r="J21" s="41">
        <f t="shared" si="5"/>
        <v>6033.3864899999999</v>
      </c>
      <c r="L21" s="58" t="s">
        <v>189</v>
      </c>
      <c r="M21" s="58" t="s">
        <v>202</v>
      </c>
    </row>
    <row r="22" spans="1:13" ht="15" hidden="1">
      <c r="A22" s="2" t="s">
        <v>50</v>
      </c>
      <c r="B22" s="1" t="s">
        <v>51</v>
      </c>
      <c r="C22" s="14">
        <v>5000.1000000000004</v>
      </c>
      <c r="E22" s="41">
        <f t="shared" si="0"/>
        <v>5000.1000000000004</v>
      </c>
      <c r="F22" s="41">
        <f t="shared" si="1"/>
        <v>100.00200000000001</v>
      </c>
      <c r="G22" s="41">
        <f t="shared" si="2"/>
        <v>375.00749999999999</v>
      </c>
      <c r="H22" s="41">
        <f t="shared" si="3"/>
        <v>5475.1095000000005</v>
      </c>
      <c r="I22" s="41">
        <f t="shared" si="4"/>
        <v>876.0175200000001</v>
      </c>
      <c r="J22" s="41">
        <f t="shared" si="5"/>
        <v>6351.1270200000008</v>
      </c>
      <c r="L22" s="57" t="s">
        <v>194</v>
      </c>
      <c r="M22" s="57" t="s">
        <v>203</v>
      </c>
    </row>
    <row r="23" spans="1:13" ht="15" hidden="1">
      <c r="A23" s="2" t="s">
        <v>52</v>
      </c>
      <c r="B23" s="1" t="s">
        <v>53</v>
      </c>
      <c r="C23" s="14">
        <v>5500</v>
      </c>
      <c r="E23" s="41">
        <f t="shared" si="0"/>
        <v>5500</v>
      </c>
      <c r="F23" s="41">
        <f t="shared" si="1"/>
        <v>110</v>
      </c>
      <c r="G23" s="41">
        <f t="shared" si="2"/>
        <v>412.5</v>
      </c>
      <c r="H23" s="41">
        <f t="shared" si="3"/>
        <v>6022.5</v>
      </c>
      <c r="I23" s="41">
        <f t="shared" si="4"/>
        <v>963.6</v>
      </c>
      <c r="J23" s="41">
        <f t="shared" si="5"/>
        <v>6986.1</v>
      </c>
      <c r="L23" s="57" t="s">
        <v>187</v>
      </c>
      <c r="M23" s="57" t="s">
        <v>204</v>
      </c>
    </row>
    <row r="24" spans="1:13" ht="15" hidden="1">
      <c r="A24" s="2" t="s">
        <v>54</v>
      </c>
      <c r="B24" s="1" t="s">
        <v>55</v>
      </c>
      <c r="C24" s="14">
        <v>3391.79</v>
      </c>
      <c r="E24" s="41">
        <f t="shared" si="0"/>
        <v>3391.79</v>
      </c>
      <c r="F24" s="41">
        <f t="shared" si="1"/>
        <v>67.835800000000006</v>
      </c>
      <c r="G24" s="41">
        <f t="shared" si="2"/>
        <v>254.38424999999998</v>
      </c>
      <c r="H24" s="41">
        <f t="shared" si="3"/>
        <v>3714.0100499999999</v>
      </c>
      <c r="I24" s="41">
        <f t="shared" si="4"/>
        <v>594.24160800000004</v>
      </c>
      <c r="J24" s="41">
        <f t="shared" si="5"/>
        <v>4308.2516580000001</v>
      </c>
      <c r="L24" s="57" t="s">
        <v>197</v>
      </c>
      <c r="M24" s="57" t="s">
        <v>205</v>
      </c>
    </row>
    <row r="25" spans="1:13" ht="15" hidden="1">
      <c r="A25" s="2" t="s">
        <v>56</v>
      </c>
      <c r="B25" s="1" t="s">
        <v>57</v>
      </c>
      <c r="C25" s="14">
        <v>7056</v>
      </c>
      <c r="E25" s="41">
        <f t="shared" si="0"/>
        <v>7056</v>
      </c>
      <c r="F25" s="41">
        <f t="shared" si="1"/>
        <v>141.12</v>
      </c>
      <c r="G25" s="41">
        <f t="shared" si="2"/>
        <v>529.19999999999993</v>
      </c>
      <c r="H25" s="41">
        <f t="shared" si="3"/>
        <v>7726.32</v>
      </c>
      <c r="I25" s="41">
        <f t="shared" si="4"/>
        <v>1236.2112</v>
      </c>
      <c r="J25" s="41">
        <f t="shared" si="5"/>
        <v>8962.5311999999994</v>
      </c>
      <c r="L25" s="57" t="s">
        <v>199</v>
      </c>
      <c r="M25" s="57" t="s">
        <v>206</v>
      </c>
    </row>
    <row r="26" spans="1:13" ht="15" hidden="1">
      <c r="A26" s="2" t="s">
        <v>58</v>
      </c>
      <c r="B26" s="1" t="s">
        <v>59</v>
      </c>
      <c r="C26" s="14">
        <v>3000</v>
      </c>
      <c r="E26" s="41">
        <f t="shared" si="0"/>
        <v>3000</v>
      </c>
      <c r="F26" s="41">
        <f t="shared" si="1"/>
        <v>60</v>
      </c>
      <c r="G26" s="41">
        <f t="shared" si="2"/>
        <v>225</v>
      </c>
      <c r="H26" s="41">
        <f t="shared" si="3"/>
        <v>3285</v>
      </c>
      <c r="I26" s="41">
        <f t="shared" si="4"/>
        <v>525.6</v>
      </c>
      <c r="J26" s="41">
        <f t="shared" si="5"/>
        <v>3810.6</v>
      </c>
      <c r="L26" s="57" t="s">
        <v>187</v>
      </c>
      <c r="M26" s="57" t="s">
        <v>207</v>
      </c>
    </row>
    <row r="27" spans="1:13" ht="15" hidden="1">
      <c r="A27" s="2" t="s">
        <v>60</v>
      </c>
      <c r="B27" s="1" t="s">
        <v>61</v>
      </c>
      <c r="C27" s="14">
        <v>10784.93</v>
      </c>
      <c r="E27" s="41">
        <f t="shared" si="0"/>
        <v>10784.93</v>
      </c>
      <c r="F27" s="41">
        <f t="shared" si="1"/>
        <v>215.6986</v>
      </c>
      <c r="G27" s="41">
        <f t="shared" si="2"/>
        <v>808.86974999999995</v>
      </c>
      <c r="H27" s="41">
        <f t="shared" si="3"/>
        <v>11809.49835</v>
      </c>
      <c r="I27" s="41">
        <f t="shared" si="4"/>
        <v>1889.519736</v>
      </c>
      <c r="J27" s="41">
        <f t="shared" si="5"/>
        <v>13699.018086</v>
      </c>
      <c r="L27" s="57" t="s">
        <v>191</v>
      </c>
      <c r="M27" s="57" t="s">
        <v>208</v>
      </c>
    </row>
    <row r="28" spans="1:13" ht="15" hidden="1">
      <c r="A28" s="2" t="s">
        <v>62</v>
      </c>
      <c r="B28" s="1" t="s">
        <v>63</v>
      </c>
      <c r="C28" s="14">
        <v>9692.66</v>
      </c>
      <c r="E28" s="41">
        <f t="shared" si="0"/>
        <v>9692.66</v>
      </c>
      <c r="F28" s="41">
        <f t="shared" si="1"/>
        <v>193.85320000000002</v>
      </c>
      <c r="G28" s="41">
        <f t="shared" si="2"/>
        <v>726.94949999999994</v>
      </c>
      <c r="H28" s="41">
        <f t="shared" si="3"/>
        <v>10613.4627</v>
      </c>
      <c r="I28" s="41">
        <f t="shared" si="4"/>
        <v>1698.1540320000001</v>
      </c>
      <c r="J28" s="41">
        <f t="shared" si="5"/>
        <v>12311.616732</v>
      </c>
      <c r="L28" s="57" t="s">
        <v>191</v>
      </c>
      <c r="M28" s="57" t="s">
        <v>209</v>
      </c>
    </row>
    <row r="29" spans="1:13" ht="15" hidden="1">
      <c r="A29" s="2" t="s">
        <v>64</v>
      </c>
      <c r="B29" s="1" t="s">
        <v>65</v>
      </c>
      <c r="C29" s="14">
        <v>7000</v>
      </c>
      <c r="E29" s="41">
        <f t="shared" si="0"/>
        <v>7000</v>
      </c>
      <c r="F29" s="41">
        <f t="shared" si="1"/>
        <v>140</v>
      </c>
      <c r="G29" s="41">
        <f t="shared" si="2"/>
        <v>525</v>
      </c>
      <c r="H29" s="41">
        <f t="shared" si="3"/>
        <v>7665</v>
      </c>
      <c r="I29" s="41">
        <f t="shared" si="4"/>
        <v>1226.4000000000001</v>
      </c>
      <c r="J29" s="41">
        <f t="shared" si="5"/>
        <v>8891.4</v>
      </c>
      <c r="L29" s="57" t="s">
        <v>187</v>
      </c>
      <c r="M29" s="57" t="s">
        <v>210</v>
      </c>
    </row>
    <row r="30" spans="1:13" ht="15" hidden="1">
      <c r="A30" s="2" t="s">
        <v>66</v>
      </c>
      <c r="B30" s="1" t="s">
        <v>67</v>
      </c>
      <c r="C30" s="14">
        <v>4000.05</v>
      </c>
      <c r="E30" s="41">
        <f t="shared" si="0"/>
        <v>4000.05</v>
      </c>
      <c r="F30" s="41">
        <f t="shared" si="1"/>
        <v>80.001000000000005</v>
      </c>
      <c r="G30" s="41">
        <f t="shared" si="2"/>
        <v>300.00375000000003</v>
      </c>
      <c r="H30" s="41">
        <f t="shared" si="3"/>
        <v>4380.0547500000002</v>
      </c>
      <c r="I30" s="41">
        <f t="shared" si="4"/>
        <v>700.80876000000001</v>
      </c>
      <c r="J30" s="41">
        <f t="shared" si="5"/>
        <v>5080.8635100000001</v>
      </c>
      <c r="L30" s="57" t="s">
        <v>194</v>
      </c>
      <c r="M30" s="57" t="s">
        <v>211</v>
      </c>
    </row>
    <row r="31" spans="1:13" ht="15" hidden="1">
      <c r="A31" s="2" t="s">
        <v>68</v>
      </c>
      <c r="B31" s="1" t="s">
        <v>69</v>
      </c>
      <c r="C31" s="14">
        <v>4999.95</v>
      </c>
      <c r="E31" s="41">
        <f t="shared" si="0"/>
        <v>4999.95</v>
      </c>
      <c r="F31" s="41">
        <f t="shared" si="1"/>
        <v>99.998999999999995</v>
      </c>
      <c r="G31" s="41">
        <f t="shared" si="2"/>
        <v>374.99624999999997</v>
      </c>
      <c r="H31" s="41">
        <f t="shared" si="3"/>
        <v>5474.9452499999998</v>
      </c>
      <c r="I31" s="41">
        <f t="shared" si="4"/>
        <v>875.99123999999995</v>
      </c>
      <c r="J31" s="41">
        <f t="shared" si="5"/>
        <v>6350.93649</v>
      </c>
      <c r="L31" s="57" t="s">
        <v>194</v>
      </c>
      <c r="M31" s="57" t="s">
        <v>212</v>
      </c>
    </row>
    <row r="32" spans="1:13" ht="15" hidden="1">
      <c r="A32" s="2" t="s">
        <v>70</v>
      </c>
      <c r="B32" s="1" t="s">
        <v>71</v>
      </c>
      <c r="C32" s="14">
        <v>12499.95</v>
      </c>
      <c r="E32" s="41">
        <f t="shared" si="0"/>
        <v>12499.95</v>
      </c>
      <c r="F32" s="41">
        <f t="shared" si="1"/>
        <v>249.99900000000002</v>
      </c>
      <c r="G32" s="41">
        <f t="shared" si="2"/>
        <v>937.49625000000003</v>
      </c>
      <c r="H32" s="41">
        <f t="shared" si="3"/>
        <v>13687.445250000001</v>
      </c>
      <c r="I32" s="41">
        <f t="shared" si="4"/>
        <v>2189.9912400000003</v>
      </c>
      <c r="J32" s="41">
        <f t="shared" si="5"/>
        <v>15877.43649</v>
      </c>
      <c r="L32" s="57" t="s">
        <v>194</v>
      </c>
      <c r="M32" s="57" t="s">
        <v>213</v>
      </c>
    </row>
    <row r="33" spans="1:13" ht="15" hidden="1">
      <c r="A33" s="2" t="s">
        <v>72</v>
      </c>
      <c r="B33" s="1" t="s">
        <v>73</v>
      </c>
      <c r="C33" s="14">
        <v>6000</v>
      </c>
      <c r="E33" s="41">
        <f t="shared" si="0"/>
        <v>6000</v>
      </c>
      <c r="F33" s="41">
        <f t="shared" si="1"/>
        <v>120</v>
      </c>
      <c r="G33" s="41">
        <f t="shared" si="2"/>
        <v>450</v>
      </c>
      <c r="H33" s="41">
        <f t="shared" si="3"/>
        <v>6570</v>
      </c>
      <c r="I33" s="41">
        <f t="shared" si="4"/>
        <v>1051.2</v>
      </c>
      <c r="J33" s="41">
        <f t="shared" si="5"/>
        <v>7621.2</v>
      </c>
      <c r="L33" s="57" t="s">
        <v>194</v>
      </c>
      <c r="M33" s="57" t="s">
        <v>214</v>
      </c>
    </row>
    <row r="34" spans="1:13" ht="15" hidden="1">
      <c r="A34" s="2" t="s">
        <v>74</v>
      </c>
      <c r="B34" s="1" t="s">
        <v>75</v>
      </c>
      <c r="C34" s="14">
        <v>6870</v>
      </c>
      <c r="E34" s="41">
        <f t="shared" si="0"/>
        <v>6870</v>
      </c>
      <c r="F34" s="41">
        <f t="shared" si="1"/>
        <v>137.4</v>
      </c>
      <c r="G34" s="41">
        <f t="shared" si="2"/>
        <v>515.25</v>
      </c>
      <c r="H34" s="41">
        <f t="shared" si="3"/>
        <v>7522.65</v>
      </c>
      <c r="I34" s="41">
        <f t="shared" si="4"/>
        <v>1203.624</v>
      </c>
      <c r="J34" s="41">
        <f t="shared" si="5"/>
        <v>8726.2739999999994</v>
      </c>
      <c r="L34" s="57" t="s">
        <v>191</v>
      </c>
      <c r="M34" s="57" t="s">
        <v>215</v>
      </c>
    </row>
    <row r="35" spans="1:13" ht="15" hidden="1">
      <c r="A35" s="2" t="s">
        <v>76</v>
      </c>
      <c r="B35" s="1" t="s">
        <v>77</v>
      </c>
      <c r="C35" s="14">
        <v>11870.82</v>
      </c>
      <c r="E35" s="41">
        <f t="shared" si="0"/>
        <v>11870.82</v>
      </c>
      <c r="F35" s="41">
        <f t="shared" si="1"/>
        <v>237.41640000000001</v>
      </c>
      <c r="G35" s="41">
        <f t="shared" si="2"/>
        <v>890.31149999999991</v>
      </c>
      <c r="H35" s="41">
        <f t="shared" si="3"/>
        <v>12998.5479</v>
      </c>
      <c r="I35" s="41">
        <f t="shared" si="4"/>
        <v>2079.767664</v>
      </c>
      <c r="J35" s="41">
        <f t="shared" si="5"/>
        <v>15078.315564</v>
      </c>
      <c r="L35" s="57" t="s">
        <v>216</v>
      </c>
      <c r="M35" s="57" t="s">
        <v>217</v>
      </c>
    </row>
    <row r="36" spans="1:13" ht="15" hidden="1">
      <c r="A36" s="2" t="s">
        <v>78</v>
      </c>
      <c r="B36" s="1" t="s">
        <v>79</v>
      </c>
      <c r="C36" s="14">
        <v>4999.95</v>
      </c>
      <c r="E36" s="41">
        <f t="shared" si="0"/>
        <v>4999.95</v>
      </c>
      <c r="F36" s="41">
        <f t="shared" si="1"/>
        <v>99.998999999999995</v>
      </c>
      <c r="G36" s="41">
        <f t="shared" si="2"/>
        <v>374.99624999999997</v>
      </c>
      <c r="H36" s="41">
        <f t="shared" si="3"/>
        <v>5474.9452499999998</v>
      </c>
      <c r="I36" s="41">
        <f t="shared" si="4"/>
        <v>875.99123999999995</v>
      </c>
      <c r="J36" s="41">
        <f t="shared" si="5"/>
        <v>6350.93649</v>
      </c>
      <c r="L36" s="57" t="s">
        <v>194</v>
      </c>
      <c r="M36" s="57" t="s">
        <v>218</v>
      </c>
    </row>
    <row r="37" spans="1:13" ht="15" hidden="1">
      <c r="A37" s="2" t="s">
        <v>80</v>
      </c>
      <c r="B37" s="1" t="s">
        <v>81</v>
      </c>
      <c r="C37" s="14">
        <v>7999.95</v>
      </c>
      <c r="E37" s="41">
        <f t="shared" si="0"/>
        <v>7999.95</v>
      </c>
      <c r="F37" s="41">
        <f t="shared" si="1"/>
        <v>159.999</v>
      </c>
      <c r="G37" s="41">
        <f t="shared" si="2"/>
        <v>599.99624999999992</v>
      </c>
      <c r="H37" s="41">
        <f t="shared" si="3"/>
        <v>8759.9452499999989</v>
      </c>
      <c r="I37" s="41">
        <f t="shared" si="4"/>
        <v>1401.5912399999997</v>
      </c>
      <c r="J37" s="41">
        <f t="shared" si="5"/>
        <v>10161.536489999999</v>
      </c>
      <c r="L37" s="57" t="s">
        <v>194</v>
      </c>
      <c r="M37" s="57" t="s">
        <v>219</v>
      </c>
    </row>
    <row r="38" spans="1:13" ht="15" hidden="1">
      <c r="A38" s="2" t="s">
        <v>82</v>
      </c>
      <c r="B38" s="1" t="s">
        <v>83</v>
      </c>
      <c r="C38" s="14">
        <v>8645.56</v>
      </c>
      <c r="E38" s="41">
        <f t="shared" si="0"/>
        <v>8645.56</v>
      </c>
      <c r="F38" s="41">
        <f t="shared" si="1"/>
        <v>172.91119999999998</v>
      </c>
      <c r="G38" s="41">
        <f t="shared" si="2"/>
        <v>648.41699999999992</v>
      </c>
      <c r="H38" s="41">
        <f t="shared" si="3"/>
        <v>9466.8881999999994</v>
      </c>
      <c r="I38" s="41">
        <f t="shared" si="4"/>
        <v>1514.7021119999999</v>
      </c>
      <c r="J38" s="41">
        <f t="shared" si="5"/>
        <v>10981.590312</v>
      </c>
      <c r="L38" s="57" t="s">
        <v>189</v>
      </c>
      <c r="M38" s="57" t="s">
        <v>220</v>
      </c>
    </row>
    <row r="39" spans="1:13" ht="15" hidden="1">
      <c r="A39" s="2" t="s">
        <v>84</v>
      </c>
      <c r="B39" s="1" t="s">
        <v>85</v>
      </c>
      <c r="C39" s="14">
        <v>4000.05</v>
      </c>
      <c r="E39" s="41">
        <f t="shared" si="0"/>
        <v>4000.05</v>
      </c>
      <c r="F39" s="41">
        <f t="shared" si="1"/>
        <v>80.001000000000005</v>
      </c>
      <c r="G39" s="41">
        <f t="shared" si="2"/>
        <v>300.00375000000003</v>
      </c>
      <c r="H39" s="41">
        <f t="shared" si="3"/>
        <v>4380.0547500000002</v>
      </c>
      <c r="I39" s="41">
        <f t="shared" si="4"/>
        <v>700.80876000000001</v>
      </c>
      <c r="J39" s="41">
        <f t="shared" si="5"/>
        <v>5080.8635100000001</v>
      </c>
      <c r="L39" s="57" t="s">
        <v>194</v>
      </c>
      <c r="M39" s="57" t="s">
        <v>221</v>
      </c>
    </row>
    <row r="40" spans="1:13" ht="15" hidden="1">
      <c r="A40" s="2" t="s">
        <v>86</v>
      </c>
      <c r="B40" s="1" t="s">
        <v>87</v>
      </c>
      <c r="C40" s="14">
        <v>16424.95</v>
      </c>
      <c r="E40" s="41">
        <f t="shared" si="0"/>
        <v>16424.95</v>
      </c>
      <c r="F40" s="41">
        <f t="shared" si="1"/>
        <v>328.49900000000002</v>
      </c>
      <c r="G40" s="41">
        <f t="shared" si="2"/>
        <v>1231.8712499999999</v>
      </c>
      <c r="H40" s="41">
        <f t="shared" si="3"/>
        <v>17985.320250000001</v>
      </c>
      <c r="I40" s="41">
        <f t="shared" si="4"/>
        <v>2877.6512400000001</v>
      </c>
      <c r="J40" s="41">
        <f t="shared" si="5"/>
        <v>20862.97149</v>
      </c>
      <c r="L40" s="57" t="s">
        <v>187</v>
      </c>
      <c r="M40" s="57" t="s">
        <v>222</v>
      </c>
    </row>
    <row r="41" spans="1:13" ht="15" hidden="1">
      <c r="A41" s="2" t="s">
        <v>88</v>
      </c>
      <c r="B41" s="1" t="s">
        <v>89</v>
      </c>
      <c r="C41" s="14">
        <v>4306</v>
      </c>
      <c r="E41" s="41">
        <f t="shared" si="0"/>
        <v>4306</v>
      </c>
      <c r="F41" s="41">
        <f t="shared" si="1"/>
        <v>86.12</v>
      </c>
      <c r="G41" s="41">
        <f t="shared" si="2"/>
        <v>322.95</v>
      </c>
      <c r="H41" s="41">
        <f t="shared" si="3"/>
        <v>4715.07</v>
      </c>
      <c r="I41" s="41">
        <f t="shared" si="4"/>
        <v>754.41120000000001</v>
      </c>
      <c r="J41" s="41">
        <f t="shared" si="5"/>
        <v>5469.4812000000002</v>
      </c>
      <c r="L41" s="57" t="s">
        <v>187</v>
      </c>
      <c r="M41" s="57" t="s">
        <v>223</v>
      </c>
    </row>
    <row r="42" spans="1:13" ht="15" hidden="1">
      <c r="A42" s="2" t="s">
        <v>90</v>
      </c>
      <c r="B42" s="1" t="s">
        <v>91</v>
      </c>
      <c r="C42" s="14">
        <v>3000</v>
      </c>
      <c r="E42" s="41">
        <f t="shared" si="0"/>
        <v>3000</v>
      </c>
      <c r="F42" s="41">
        <f t="shared" si="1"/>
        <v>60</v>
      </c>
      <c r="G42" s="41">
        <f t="shared" si="2"/>
        <v>225</v>
      </c>
      <c r="H42" s="41">
        <f t="shared" si="3"/>
        <v>3285</v>
      </c>
      <c r="I42" s="41">
        <f t="shared" si="4"/>
        <v>525.6</v>
      </c>
      <c r="J42" s="41">
        <f t="shared" si="5"/>
        <v>3810.6</v>
      </c>
      <c r="L42" s="57" t="s">
        <v>194</v>
      </c>
      <c r="M42" s="57" t="s">
        <v>224</v>
      </c>
    </row>
    <row r="43" spans="1:13" ht="15">
      <c r="A43" s="2" t="s">
        <v>92</v>
      </c>
      <c r="B43" s="1" t="s">
        <v>93</v>
      </c>
      <c r="C43" s="14">
        <v>10801</v>
      </c>
      <c r="E43" s="41">
        <f t="shared" si="0"/>
        <v>10801</v>
      </c>
      <c r="F43" s="41">
        <f t="shared" si="1"/>
        <v>216.02</v>
      </c>
      <c r="G43" s="41">
        <f t="shared" si="2"/>
        <v>810.07499999999993</v>
      </c>
      <c r="H43" s="41">
        <f t="shared" si="3"/>
        <v>11827.095000000001</v>
      </c>
      <c r="I43" s="41">
        <f t="shared" si="4"/>
        <v>1892.3352000000002</v>
      </c>
      <c r="J43" s="41">
        <f t="shared" si="5"/>
        <v>13719.430200000001</v>
      </c>
      <c r="L43" s="57" t="s">
        <v>225</v>
      </c>
      <c r="M43" s="57" t="s">
        <v>226</v>
      </c>
    </row>
    <row r="44" spans="1:13" ht="15" hidden="1">
      <c r="A44" s="2" t="s">
        <v>94</v>
      </c>
      <c r="B44" s="1" t="s">
        <v>95</v>
      </c>
      <c r="C44" s="14">
        <v>10301.049999999999</v>
      </c>
      <c r="E44" s="41">
        <f t="shared" si="0"/>
        <v>10301.049999999999</v>
      </c>
      <c r="F44" s="41">
        <f t="shared" si="1"/>
        <v>206.02099999999999</v>
      </c>
      <c r="G44" s="41">
        <f t="shared" si="2"/>
        <v>772.5787499999999</v>
      </c>
      <c r="H44" s="41">
        <f t="shared" si="3"/>
        <v>11279.64975</v>
      </c>
      <c r="I44" s="41">
        <f t="shared" si="4"/>
        <v>1804.74396</v>
      </c>
      <c r="J44" s="41">
        <f t="shared" si="5"/>
        <v>13084.39371</v>
      </c>
      <c r="L44" s="57" t="s">
        <v>191</v>
      </c>
      <c r="M44" s="57" t="s">
        <v>227</v>
      </c>
    </row>
    <row r="45" spans="1:13" ht="15" hidden="1">
      <c r="A45" s="2" t="s">
        <v>96</v>
      </c>
      <c r="B45" s="1" t="s">
        <v>97</v>
      </c>
      <c r="C45" s="14">
        <v>6767.55</v>
      </c>
      <c r="E45" s="41">
        <f t="shared" si="0"/>
        <v>6767.55</v>
      </c>
      <c r="F45" s="41">
        <f t="shared" si="1"/>
        <v>135.351</v>
      </c>
      <c r="G45" s="41">
        <f t="shared" si="2"/>
        <v>507.56624999999997</v>
      </c>
      <c r="H45" s="41">
        <f t="shared" si="3"/>
        <v>7410.4672499999997</v>
      </c>
      <c r="I45" s="41">
        <f t="shared" si="4"/>
        <v>1185.6747599999999</v>
      </c>
      <c r="J45" s="41">
        <f t="shared" si="5"/>
        <v>8596.1420099999996</v>
      </c>
      <c r="L45" s="57" t="s">
        <v>187</v>
      </c>
      <c r="M45" s="57" t="s">
        <v>228</v>
      </c>
    </row>
    <row r="46" spans="1:13" ht="15" hidden="1">
      <c r="A46" s="2" t="s">
        <v>98</v>
      </c>
      <c r="B46" s="1" t="s">
        <v>99</v>
      </c>
      <c r="C46" s="14">
        <v>6975</v>
      </c>
      <c r="E46" s="41">
        <f t="shared" si="0"/>
        <v>6975</v>
      </c>
      <c r="F46" s="41">
        <f t="shared" si="1"/>
        <v>139.5</v>
      </c>
      <c r="G46" s="41">
        <f t="shared" si="2"/>
        <v>523.125</v>
      </c>
      <c r="H46" s="41">
        <f t="shared" si="3"/>
        <v>7637.625</v>
      </c>
      <c r="I46" s="41">
        <f t="shared" si="4"/>
        <v>1222.02</v>
      </c>
      <c r="J46" s="41">
        <f t="shared" si="5"/>
        <v>8859.6450000000004</v>
      </c>
      <c r="L46" s="57" t="s">
        <v>194</v>
      </c>
      <c r="M46" s="57" t="s">
        <v>229</v>
      </c>
    </row>
    <row r="47" spans="1:13" ht="15" hidden="1">
      <c r="A47" s="2" t="s">
        <v>100</v>
      </c>
      <c r="B47" s="1" t="s">
        <v>101</v>
      </c>
      <c r="C47" s="14">
        <v>3475.1</v>
      </c>
      <c r="E47" s="41">
        <f t="shared" si="0"/>
        <v>3475.1</v>
      </c>
      <c r="F47" s="41">
        <f t="shared" si="1"/>
        <v>69.501999999999995</v>
      </c>
      <c r="G47" s="41">
        <f t="shared" si="2"/>
        <v>260.63249999999999</v>
      </c>
      <c r="H47" s="41">
        <f t="shared" si="3"/>
        <v>3805.2345</v>
      </c>
      <c r="I47" s="41">
        <f t="shared" si="4"/>
        <v>608.83752000000004</v>
      </c>
      <c r="J47" s="41">
        <f t="shared" si="5"/>
        <v>4414.0720199999996</v>
      </c>
      <c r="L47" s="57" t="s">
        <v>189</v>
      </c>
      <c r="M47" s="57" t="s">
        <v>230</v>
      </c>
    </row>
    <row r="48" spans="1:13" ht="15" hidden="1">
      <c r="A48" s="2" t="s">
        <v>102</v>
      </c>
      <c r="B48" s="1" t="s">
        <v>103</v>
      </c>
      <c r="C48" s="14">
        <v>9204.07</v>
      </c>
      <c r="E48" s="41">
        <f t="shared" si="0"/>
        <v>9204.07</v>
      </c>
      <c r="F48" s="41">
        <f t="shared" si="1"/>
        <v>184.0814</v>
      </c>
      <c r="G48" s="41">
        <f t="shared" si="2"/>
        <v>690.30525</v>
      </c>
      <c r="H48" s="41">
        <f t="shared" si="3"/>
        <v>10078.456649999998</v>
      </c>
      <c r="I48" s="41">
        <f t="shared" si="4"/>
        <v>1612.5530639999997</v>
      </c>
      <c r="J48" s="41">
        <f t="shared" si="5"/>
        <v>11691.009713999998</v>
      </c>
      <c r="L48" s="57" t="s">
        <v>231</v>
      </c>
      <c r="M48" s="57" t="s">
        <v>232</v>
      </c>
    </row>
    <row r="49" spans="1:13" ht="15" hidden="1">
      <c r="A49" s="2" t="s">
        <v>104</v>
      </c>
      <c r="B49" s="1" t="s">
        <v>105</v>
      </c>
      <c r="C49" s="14">
        <v>3312.61</v>
      </c>
      <c r="E49" s="41">
        <f t="shared" si="0"/>
        <v>3312.61</v>
      </c>
      <c r="F49" s="41">
        <f t="shared" si="1"/>
        <v>66.252200000000002</v>
      </c>
      <c r="G49" s="41">
        <f t="shared" si="2"/>
        <v>248.44575</v>
      </c>
      <c r="H49" s="41">
        <f t="shared" si="3"/>
        <v>3627.3079499999999</v>
      </c>
      <c r="I49" s="41">
        <f t="shared" si="4"/>
        <v>580.36927200000002</v>
      </c>
      <c r="J49" s="41">
        <f t="shared" si="5"/>
        <v>4207.6772220000003</v>
      </c>
      <c r="L49" s="57" t="s">
        <v>187</v>
      </c>
      <c r="M49" s="57" t="s">
        <v>233</v>
      </c>
    </row>
    <row r="50" spans="1:13" ht="15" hidden="1">
      <c r="A50" s="2" t="s">
        <v>106</v>
      </c>
      <c r="B50" s="1" t="s">
        <v>107</v>
      </c>
      <c r="C50" s="14">
        <v>18540.07</v>
      </c>
      <c r="E50" s="41">
        <f t="shared" si="0"/>
        <v>18540.07</v>
      </c>
      <c r="F50" s="41">
        <f t="shared" si="1"/>
        <v>370.8014</v>
      </c>
      <c r="G50" s="41">
        <f t="shared" si="2"/>
        <v>1390.5052499999999</v>
      </c>
      <c r="H50" s="41">
        <f t="shared" si="3"/>
        <v>20301.376649999998</v>
      </c>
      <c r="I50" s="41">
        <f t="shared" si="4"/>
        <v>3248.2202639999996</v>
      </c>
      <c r="J50" s="41">
        <f t="shared" si="5"/>
        <v>23549.596913999998</v>
      </c>
      <c r="L50" s="57" t="s">
        <v>191</v>
      </c>
      <c r="M50" s="57" t="s">
        <v>234</v>
      </c>
    </row>
    <row r="51" spans="1:13" ht="15" hidden="1">
      <c r="A51" s="2" t="s">
        <v>108</v>
      </c>
      <c r="B51" s="1" t="s">
        <v>109</v>
      </c>
      <c r="C51" s="14">
        <v>6014.95</v>
      </c>
      <c r="E51" s="41">
        <f t="shared" si="0"/>
        <v>6014.95</v>
      </c>
      <c r="F51" s="41">
        <f t="shared" si="1"/>
        <v>120.29899999999999</v>
      </c>
      <c r="G51" s="41">
        <f t="shared" si="2"/>
        <v>451.12124999999997</v>
      </c>
      <c r="H51" s="41">
        <f t="shared" si="3"/>
        <v>6586.3702499999999</v>
      </c>
      <c r="I51" s="41">
        <f t="shared" si="4"/>
        <v>1053.81924</v>
      </c>
      <c r="J51" s="41">
        <f t="shared" si="5"/>
        <v>7640.1894899999998</v>
      </c>
      <c r="L51" s="57" t="s">
        <v>197</v>
      </c>
      <c r="M51" s="57" t="s">
        <v>235</v>
      </c>
    </row>
    <row r="52" spans="1:13" ht="15" hidden="1">
      <c r="A52" s="2" t="s">
        <v>110</v>
      </c>
      <c r="B52" s="1" t="s">
        <v>111</v>
      </c>
      <c r="C52" s="14">
        <v>6000</v>
      </c>
      <c r="E52" s="41">
        <f t="shared" si="0"/>
        <v>6000</v>
      </c>
      <c r="F52" s="41">
        <f t="shared" si="1"/>
        <v>120</v>
      </c>
      <c r="G52" s="41">
        <f t="shared" si="2"/>
        <v>450</v>
      </c>
      <c r="H52" s="41">
        <f t="shared" si="3"/>
        <v>6570</v>
      </c>
      <c r="I52" s="41">
        <f t="shared" si="4"/>
        <v>1051.2</v>
      </c>
      <c r="J52" s="41">
        <f t="shared" si="5"/>
        <v>7621.2</v>
      </c>
      <c r="L52" s="57" t="s">
        <v>194</v>
      </c>
      <c r="M52" s="57" t="s">
        <v>236</v>
      </c>
    </row>
    <row r="53" spans="1:13" ht="15">
      <c r="A53" s="2" t="s">
        <v>112</v>
      </c>
      <c r="B53" s="1" t="s">
        <v>113</v>
      </c>
      <c r="C53" s="14">
        <v>15064.68</v>
      </c>
      <c r="E53" s="41">
        <f t="shared" si="0"/>
        <v>15064.68</v>
      </c>
      <c r="F53" s="41">
        <f t="shared" si="1"/>
        <v>301.29360000000003</v>
      </c>
      <c r="G53" s="41">
        <f t="shared" si="2"/>
        <v>1129.8509999999999</v>
      </c>
      <c r="H53" s="41">
        <f t="shared" si="3"/>
        <v>16495.8246</v>
      </c>
      <c r="I53" s="41">
        <f t="shared" si="4"/>
        <v>2639.331936</v>
      </c>
      <c r="J53" s="41">
        <f t="shared" si="5"/>
        <v>19135.156535999999</v>
      </c>
      <c r="L53" s="57" t="s">
        <v>225</v>
      </c>
      <c r="M53" s="57" t="s">
        <v>237</v>
      </c>
    </row>
    <row r="54" spans="1:13" ht="15" hidden="1">
      <c r="A54" s="2" t="s">
        <v>114</v>
      </c>
      <c r="B54" s="1" t="s">
        <v>115</v>
      </c>
      <c r="C54" s="14">
        <v>4306</v>
      </c>
      <c r="E54" s="41">
        <f t="shared" si="0"/>
        <v>4306</v>
      </c>
      <c r="F54" s="41">
        <f t="shared" si="1"/>
        <v>86.12</v>
      </c>
      <c r="G54" s="41">
        <f t="shared" si="2"/>
        <v>322.95</v>
      </c>
      <c r="H54" s="41">
        <f t="shared" si="3"/>
        <v>4715.07</v>
      </c>
      <c r="I54" s="41">
        <f t="shared" si="4"/>
        <v>754.41120000000001</v>
      </c>
      <c r="J54" s="41">
        <f t="shared" si="5"/>
        <v>5469.4812000000002</v>
      </c>
      <c r="L54" s="57" t="s">
        <v>187</v>
      </c>
      <c r="M54" s="57" t="s">
        <v>238</v>
      </c>
    </row>
    <row r="55" spans="1:13" ht="15" hidden="1">
      <c r="A55" s="2" t="s">
        <v>116</v>
      </c>
      <c r="B55" s="1" t="s">
        <v>117</v>
      </c>
      <c r="C55" s="14">
        <v>4499.8999999999996</v>
      </c>
      <c r="E55" s="41">
        <f t="shared" si="0"/>
        <v>4499.8999999999996</v>
      </c>
      <c r="F55" s="41">
        <f t="shared" si="1"/>
        <v>89.99799999999999</v>
      </c>
      <c r="G55" s="41">
        <f t="shared" si="2"/>
        <v>337.49249999999995</v>
      </c>
      <c r="H55" s="41">
        <f t="shared" si="3"/>
        <v>4927.3904999999995</v>
      </c>
      <c r="I55" s="41">
        <f t="shared" si="4"/>
        <v>788.38247999999999</v>
      </c>
      <c r="J55" s="41">
        <f t="shared" si="5"/>
        <v>5715.7729799999997</v>
      </c>
      <c r="L55" s="57" t="s">
        <v>191</v>
      </c>
      <c r="M55" s="57" t="s">
        <v>239</v>
      </c>
    </row>
    <row r="56" spans="1:13" ht="15" hidden="1">
      <c r="A56" s="2" t="s">
        <v>118</v>
      </c>
      <c r="B56" s="1" t="s">
        <v>119</v>
      </c>
      <c r="C56" s="14">
        <v>3499.95</v>
      </c>
      <c r="E56" s="41">
        <f t="shared" si="0"/>
        <v>3499.95</v>
      </c>
      <c r="F56" s="41">
        <f t="shared" si="1"/>
        <v>69.998999999999995</v>
      </c>
      <c r="G56" s="41">
        <f t="shared" si="2"/>
        <v>262.49624999999997</v>
      </c>
      <c r="H56" s="41">
        <f t="shared" si="3"/>
        <v>3832.4452499999998</v>
      </c>
      <c r="I56" s="41">
        <f t="shared" si="4"/>
        <v>613.19123999999999</v>
      </c>
      <c r="J56" s="41">
        <f t="shared" si="5"/>
        <v>4445.6364899999999</v>
      </c>
      <c r="L56" s="57" t="s">
        <v>231</v>
      </c>
      <c r="M56" s="57" t="s">
        <v>240</v>
      </c>
    </row>
    <row r="57" spans="1:13" ht="15" hidden="1">
      <c r="A57" s="2" t="s">
        <v>120</v>
      </c>
      <c r="B57" s="1" t="s">
        <v>121</v>
      </c>
      <c r="C57" s="14">
        <v>3999</v>
      </c>
      <c r="E57" s="41">
        <f t="shared" si="0"/>
        <v>3999</v>
      </c>
      <c r="F57" s="41">
        <f t="shared" si="1"/>
        <v>79.98</v>
      </c>
      <c r="G57" s="41">
        <f t="shared" si="2"/>
        <v>299.92500000000001</v>
      </c>
      <c r="H57" s="41">
        <f t="shared" si="3"/>
        <v>4378.9049999999997</v>
      </c>
      <c r="I57" s="41">
        <f t="shared" si="4"/>
        <v>700.62479999999994</v>
      </c>
      <c r="J57" s="41">
        <f t="shared" si="5"/>
        <v>5079.5297999999993</v>
      </c>
      <c r="L57" s="57" t="s">
        <v>194</v>
      </c>
      <c r="M57" s="57" t="s">
        <v>241</v>
      </c>
    </row>
    <row r="58" spans="1:13" ht="15" hidden="1">
      <c r="A58" s="2" t="s">
        <v>122</v>
      </c>
      <c r="B58" s="1" t="s">
        <v>123</v>
      </c>
      <c r="C58" s="14">
        <v>3249.9</v>
      </c>
      <c r="E58" s="41">
        <f t="shared" si="0"/>
        <v>3249.9</v>
      </c>
      <c r="F58" s="41">
        <f t="shared" si="1"/>
        <v>64.998000000000005</v>
      </c>
      <c r="G58" s="41">
        <f t="shared" si="2"/>
        <v>243.74250000000001</v>
      </c>
      <c r="H58" s="41">
        <f t="shared" si="3"/>
        <v>3558.6405</v>
      </c>
      <c r="I58" s="41">
        <f t="shared" si="4"/>
        <v>569.38247999999999</v>
      </c>
      <c r="J58" s="41">
        <f t="shared" si="5"/>
        <v>4128.0229799999997</v>
      </c>
      <c r="L58" s="57" t="s">
        <v>197</v>
      </c>
      <c r="M58" s="57" t="s">
        <v>242</v>
      </c>
    </row>
    <row r="59" spans="1:13" ht="15" hidden="1">
      <c r="A59" s="2" t="s">
        <v>124</v>
      </c>
      <c r="B59" s="1" t="s">
        <v>125</v>
      </c>
      <c r="C59" s="14">
        <v>4249.8999999999996</v>
      </c>
      <c r="E59" s="41">
        <f t="shared" si="0"/>
        <v>4249.8999999999996</v>
      </c>
      <c r="F59" s="41">
        <f t="shared" si="1"/>
        <v>84.99799999999999</v>
      </c>
      <c r="G59" s="41">
        <f t="shared" si="2"/>
        <v>318.74249999999995</v>
      </c>
      <c r="H59" s="41">
        <f t="shared" si="3"/>
        <v>4653.6404999999995</v>
      </c>
      <c r="I59" s="41">
        <f t="shared" si="4"/>
        <v>744.58247999999992</v>
      </c>
      <c r="J59" s="41">
        <f t="shared" si="5"/>
        <v>5398.2229799999996</v>
      </c>
      <c r="L59" s="57" t="s">
        <v>197</v>
      </c>
      <c r="M59" s="57" t="s">
        <v>243</v>
      </c>
    </row>
    <row r="60" spans="1:13" ht="15" hidden="1">
      <c r="A60" s="2" t="s">
        <v>126</v>
      </c>
      <c r="B60" s="1" t="s">
        <v>127</v>
      </c>
      <c r="C60" s="14">
        <v>3000</v>
      </c>
      <c r="E60" s="41">
        <f t="shared" si="0"/>
        <v>3000</v>
      </c>
      <c r="F60" s="41">
        <f t="shared" si="1"/>
        <v>60</v>
      </c>
      <c r="G60" s="41">
        <f t="shared" si="2"/>
        <v>225</v>
      </c>
      <c r="H60" s="41">
        <f t="shared" si="3"/>
        <v>3285</v>
      </c>
      <c r="I60" s="41">
        <f t="shared" si="4"/>
        <v>525.6</v>
      </c>
      <c r="J60" s="41">
        <f t="shared" si="5"/>
        <v>3810.6</v>
      </c>
      <c r="L60" s="57" t="s">
        <v>231</v>
      </c>
      <c r="M60" s="57" t="s">
        <v>244</v>
      </c>
    </row>
    <row r="61" spans="1:13" ht="15" hidden="1">
      <c r="A61" s="2" t="s">
        <v>128</v>
      </c>
      <c r="B61" s="1" t="s">
        <v>129</v>
      </c>
      <c r="C61" s="14">
        <v>18963.759999999998</v>
      </c>
      <c r="E61" s="41">
        <f t="shared" si="0"/>
        <v>18963.759999999998</v>
      </c>
      <c r="F61" s="41">
        <f t="shared" si="1"/>
        <v>379.27519999999998</v>
      </c>
      <c r="G61" s="41">
        <f t="shared" si="2"/>
        <v>1422.2819999999999</v>
      </c>
      <c r="H61" s="41">
        <f t="shared" si="3"/>
        <v>20765.317199999998</v>
      </c>
      <c r="I61" s="41">
        <f t="shared" si="4"/>
        <v>3322.4507519999997</v>
      </c>
      <c r="J61" s="41">
        <f t="shared" si="5"/>
        <v>24087.767951999998</v>
      </c>
      <c r="L61" s="57" t="s">
        <v>189</v>
      </c>
      <c r="M61" s="57" t="s">
        <v>245</v>
      </c>
    </row>
    <row r="62" spans="1:13" ht="15" hidden="1">
      <c r="A62" s="2" t="s">
        <v>130</v>
      </c>
      <c r="B62" s="1" t="s">
        <v>131</v>
      </c>
      <c r="C62" s="14">
        <v>3400</v>
      </c>
      <c r="E62" s="41">
        <f t="shared" si="0"/>
        <v>3400</v>
      </c>
      <c r="F62" s="41">
        <f t="shared" si="1"/>
        <v>68</v>
      </c>
      <c r="G62" s="41">
        <f t="shared" si="2"/>
        <v>255</v>
      </c>
      <c r="H62" s="41">
        <f t="shared" si="3"/>
        <v>3723</v>
      </c>
      <c r="I62" s="41">
        <f t="shared" si="4"/>
        <v>595.68000000000006</v>
      </c>
      <c r="J62" s="41">
        <f t="shared" si="5"/>
        <v>4318.68</v>
      </c>
      <c r="L62" s="59" t="s">
        <v>189</v>
      </c>
      <c r="M62" s="59" t="s">
        <v>246</v>
      </c>
    </row>
    <row r="63" spans="1:13" ht="15" hidden="1">
      <c r="A63" s="2" t="s">
        <v>132</v>
      </c>
      <c r="B63" s="1" t="s">
        <v>133</v>
      </c>
      <c r="C63" s="14">
        <v>8828.75</v>
      </c>
      <c r="E63" s="41">
        <f t="shared" si="0"/>
        <v>8828.75</v>
      </c>
      <c r="F63" s="41">
        <f t="shared" si="1"/>
        <v>176.57500000000002</v>
      </c>
      <c r="G63" s="41">
        <f t="shared" si="2"/>
        <v>662.15625</v>
      </c>
      <c r="H63" s="41">
        <f t="shared" si="3"/>
        <v>9667.4812500000007</v>
      </c>
      <c r="I63" s="41">
        <f t="shared" si="4"/>
        <v>1546.7970000000003</v>
      </c>
      <c r="J63" s="41">
        <f t="shared" si="5"/>
        <v>11214.278250000001</v>
      </c>
      <c r="L63" s="57" t="s">
        <v>189</v>
      </c>
      <c r="M63" s="57" t="s">
        <v>247</v>
      </c>
    </row>
    <row r="64" spans="1:13" ht="15" hidden="1">
      <c r="A64" s="2" t="s">
        <v>134</v>
      </c>
      <c r="B64" s="1" t="s">
        <v>135</v>
      </c>
      <c r="C64" s="14">
        <v>6014.95</v>
      </c>
      <c r="E64" s="41">
        <f t="shared" si="0"/>
        <v>6014.95</v>
      </c>
      <c r="F64" s="41">
        <f t="shared" si="1"/>
        <v>120.29899999999999</v>
      </c>
      <c r="G64" s="41">
        <f t="shared" si="2"/>
        <v>451.12124999999997</v>
      </c>
      <c r="H64" s="41">
        <f t="shared" si="3"/>
        <v>6586.3702499999999</v>
      </c>
      <c r="I64" s="41">
        <f t="shared" si="4"/>
        <v>1053.81924</v>
      </c>
      <c r="J64" s="41">
        <f t="shared" si="5"/>
        <v>7640.1894899999998</v>
      </c>
      <c r="L64" s="57" t="s">
        <v>187</v>
      </c>
      <c r="M64" s="57" t="s">
        <v>248</v>
      </c>
    </row>
    <row r="65" spans="1:13" ht="15" hidden="1">
      <c r="A65" s="2" t="s">
        <v>136</v>
      </c>
      <c r="B65" s="1" t="s">
        <v>137</v>
      </c>
      <c r="C65" s="14">
        <v>11870.82</v>
      </c>
      <c r="E65" s="41">
        <f t="shared" si="0"/>
        <v>11870.82</v>
      </c>
      <c r="F65" s="41">
        <f t="shared" si="1"/>
        <v>237.41640000000001</v>
      </c>
      <c r="G65" s="41">
        <f t="shared" si="2"/>
        <v>890.31149999999991</v>
      </c>
      <c r="H65" s="41">
        <f t="shared" si="3"/>
        <v>12998.5479</v>
      </c>
      <c r="I65" s="41">
        <f t="shared" si="4"/>
        <v>2079.767664</v>
      </c>
      <c r="J65" s="41">
        <f t="shared" si="5"/>
        <v>15078.315564</v>
      </c>
      <c r="L65" s="57" t="s">
        <v>216</v>
      </c>
      <c r="M65" s="57" t="s">
        <v>249</v>
      </c>
    </row>
    <row r="66" spans="1:13" ht="15" hidden="1">
      <c r="A66" s="2" t="s">
        <v>138</v>
      </c>
      <c r="B66" s="1" t="s">
        <v>139</v>
      </c>
      <c r="C66" s="14">
        <v>12530</v>
      </c>
      <c r="E66" s="41">
        <f t="shared" si="0"/>
        <v>12530</v>
      </c>
      <c r="F66" s="41">
        <f t="shared" si="1"/>
        <v>250.6</v>
      </c>
      <c r="G66" s="41">
        <f t="shared" si="2"/>
        <v>939.75</v>
      </c>
      <c r="H66" s="41">
        <f t="shared" si="3"/>
        <v>13720.35</v>
      </c>
      <c r="I66" s="41">
        <f t="shared" si="4"/>
        <v>2195.2560000000003</v>
      </c>
      <c r="J66" s="41">
        <f t="shared" si="5"/>
        <v>15915.606</v>
      </c>
      <c r="L66" s="57" t="s">
        <v>187</v>
      </c>
      <c r="M66" s="57" t="s">
        <v>250</v>
      </c>
    </row>
    <row r="67" spans="1:13" ht="15" hidden="1">
      <c r="A67" s="2" t="s">
        <v>140</v>
      </c>
      <c r="B67" s="1" t="s">
        <v>141</v>
      </c>
      <c r="C67" s="14">
        <v>18049.900000000001</v>
      </c>
      <c r="E67" s="41">
        <f t="shared" si="0"/>
        <v>18049.900000000001</v>
      </c>
      <c r="F67" s="41">
        <f t="shared" si="1"/>
        <v>360.99800000000005</v>
      </c>
      <c r="G67" s="41">
        <f t="shared" si="2"/>
        <v>1353.7425000000001</v>
      </c>
      <c r="H67" s="41">
        <f t="shared" si="3"/>
        <v>19764.640500000001</v>
      </c>
      <c r="I67" s="41">
        <f t="shared" si="4"/>
        <v>3162.3424800000003</v>
      </c>
      <c r="J67" s="41">
        <f t="shared" si="5"/>
        <v>22926.982980000001</v>
      </c>
      <c r="L67" s="57" t="s">
        <v>251</v>
      </c>
      <c r="M67" s="57" t="s">
        <v>252</v>
      </c>
    </row>
    <row r="68" spans="1:13" ht="15" hidden="1">
      <c r="A68" s="2" t="s">
        <v>142</v>
      </c>
      <c r="B68" s="1" t="s">
        <v>143</v>
      </c>
      <c r="C68" s="14">
        <v>7056</v>
      </c>
      <c r="E68" s="41">
        <f t="shared" si="0"/>
        <v>7056</v>
      </c>
      <c r="F68" s="41">
        <f t="shared" si="1"/>
        <v>141.12</v>
      </c>
      <c r="G68" s="41">
        <f t="shared" si="2"/>
        <v>529.19999999999993</v>
      </c>
      <c r="H68" s="41">
        <f t="shared" si="3"/>
        <v>7726.32</v>
      </c>
      <c r="I68" s="41">
        <f t="shared" si="4"/>
        <v>1236.2112</v>
      </c>
      <c r="J68" s="41">
        <f t="shared" si="5"/>
        <v>8962.5311999999994</v>
      </c>
      <c r="L68" s="57" t="s">
        <v>194</v>
      </c>
      <c r="M68" s="57" t="s">
        <v>253</v>
      </c>
    </row>
    <row r="69" spans="1:13" ht="15" hidden="1">
      <c r="A69" s="2" t="s">
        <v>144</v>
      </c>
      <c r="B69" s="1" t="s">
        <v>145</v>
      </c>
      <c r="C69" s="14">
        <v>102413.45</v>
      </c>
      <c r="E69" s="41">
        <f t="shared" si="0"/>
        <v>102413.45</v>
      </c>
      <c r="F69" s="41">
        <f t="shared" si="1"/>
        <v>2048.2689999999998</v>
      </c>
      <c r="G69" s="41">
        <f t="shared" si="2"/>
        <v>7681.0087499999991</v>
      </c>
      <c r="H69" s="41">
        <f t="shared" si="3"/>
        <v>112142.72774999999</v>
      </c>
      <c r="I69" s="41">
        <f t="shared" si="4"/>
        <v>17942.836439999999</v>
      </c>
      <c r="J69" s="41">
        <f t="shared" si="5"/>
        <v>130085.56418999999</v>
      </c>
      <c r="L69" s="57" t="s">
        <v>194</v>
      </c>
      <c r="M69" s="57" t="s">
        <v>254</v>
      </c>
    </row>
    <row r="70" spans="1:13" s="7" customFormat="1" hidden="1">
      <c r="A70" s="17" t="s">
        <v>146</v>
      </c>
      <c r="C70" s="7" t="s">
        <v>147</v>
      </c>
      <c r="E70" s="39" t="s">
        <v>147</v>
      </c>
      <c r="F70" s="39" t="s">
        <v>147</v>
      </c>
      <c r="G70" s="39" t="s">
        <v>147</v>
      </c>
      <c r="H70" s="39" t="s">
        <v>147</v>
      </c>
      <c r="I70" s="39" t="s">
        <v>147</v>
      </c>
      <c r="J70" s="39" t="s">
        <v>147</v>
      </c>
    </row>
    <row r="71" spans="1:13" hidden="1">
      <c r="C71" s="19">
        <v>559850.18999999994</v>
      </c>
      <c r="E71" s="42">
        <f>SUM(E12:E69)</f>
        <v>559850.19000000018</v>
      </c>
      <c r="F71" s="42">
        <f t="shared" ref="F71:J71" si="6">SUM(F12:F69)</f>
        <v>11197.003799999999</v>
      </c>
      <c r="G71" s="42">
        <f t="shared" si="6"/>
        <v>41988.764249999993</v>
      </c>
      <c r="H71" s="42">
        <f t="shared" si="6"/>
        <v>613035.9580499999</v>
      </c>
      <c r="I71" s="42">
        <f t="shared" si="6"/>
        <v>98085.753288000007</v>
      </c>
      <c r="J71" s="42">
        <f t="shared" si="6"/>
        <v>711121.71133800002</v>
      </c>
    </row>
    <row r="73" spans="1:13">
      <c r="A73" s="12" t="s">
        <v>148</v>
      </c>
    </row>
    <row r="74" spans="1:13" ht="15">
      <c r="A74" s="2" t="s">
        <v>149</v>
      </c>
      <c r="B74" s="1" t="s">
        <v>150</v>
      </c>
      <c r="C74" s="14">
        <v>3898.95</v>
      </c>
      <c r="E74" s="41">
        <f>+C74</f>
        <v>3898.95</v>
      </c>
      <c r="F74" s="41">
        <f>+E74*2%</f>
        <v>77.978999999999999</v>
      </c>
      <c r="G74" s="41">
        <f>+E74*7.5%</f>
        <v>292.42124999999999</v>
      </c>
      <c r="H74" s="41">
        <f>SUM(E74:G74)</f>
        <v>4269.3502499999995</v>
      </c>
      <c r="I74" s="41">
        <f>+H74*16%</f>
        <v>683.0960399999999</v>
      </c>
      <c r="J74" s="41">
        <f>+H74+I74</f>
        <v>4952.4462899999999</v>
      </c>
      <c r="L74" s="58" t="s">
        <v>187</v>
      </c>
      <c r="M74" s="60" t="s">
        <v>150</v>
      </c>
    </row>
    <row r="75" spans="1:13" ht="15">
      <c r="A75" s="2" t="s">
        <v>151</v>
      </c>
      <c r="B75" s="1" t="s">
        <v>152</v>
      </c>
      <c r="C75" s="14">
        <v>4834.05</v>
      </c>
      <c r="E75" s="41">
        <f t="shared" ref="E75:E76" si="7">+C75</f>
        <v>4834.05</v>
      </c>
      <c r="F75" s="41">
        <f t="shared" ref="F75:F76" si="8">+E75*2%</f>
        <v>96.681000000000012</v>
      </c>
      <c r="G75" s="41">
        <f t="shared" ref="G75:G76" si="9">+E75*7.5%</f>
        <v>362.55374999999998</v>
      </c>
      <c r="H75" s="41">
        <f t="shared" ref="H75:H76" si="10">SUM(E75:G75)</f>
        <v>5293.2847499999998</v>
      </c>
      <c r="I75" s="41">
        <f t="shared" ref="I75:I76" si="11">+H75*16%</f>
        <v>846.92556000000002</v>
      </c>
      <c r="J75" s="41">
        <f t="shared" ref="J75:J76" si="12">+H75+I75</f>
        <v>6140.2103099999995</v>
      </c>
      <c r="L75" s="58" t="s">
        <v>194</v>
      </c>
      <c r="M75" s="60" t="s">
        <v>152</v>
      </c>
    </row>
    <row r="76" spans="1:13" ht="15">
      <c r="A76" s="2" t="s">
        <v>153</v>
      </c>
      <c r="B76" s="1" t="s">
        <v>154</v>
      </c>
      <c r="C76" s="14">
        <v>3576.18</v>
      </c>
      <c r="E76" s="41">
        <f t="shared" si="7"/>
        <v>3576.18</v>
      </c>
      <c r="F76" s="41">
        <f t="shared" si="8"/>
        <v>71.523600000000002</v>
      </c>
      <c r="G76" s="41">
        <f t="shared" si="9"/>
        <v>268.21349999999995</v>
      </c>
      <c r="H76" s="41">
        <f t="shared" si="10"/>
        <v>3915.9170999999997</v>
      </c>
      <c r="I76" s="41">
        <f t="shared" si="11"/>
        <v>626.54673600000001</v>
      </c>
      <c r="J76" s="41">
        <f t="shared" si="12"/>
        <v>4542.4638359999999</v>
      </c>
      <c r="L76" s="58" t="s">
        <v>194</v>
      </c>
      <c r="M76" s="60" t="s">
        <v>154</v>
      </c>
    </row>
    <row r="77" spans="1:13" s="7" customFormat="1">
      <c r="A77" s="17" t="s">
        <v>146</v>
      </c>
      <c r="C77" s="7" t="s">
        <v>147</v>
      </c>
      <c r="E77" s="39" t="s">
        <v>147</v>
      </c>
      <c r="F77" s="39" t="s">
        <v>147</v>
      </c>
      <c r="G77" s="39" t="s">
        <v>147</v>
      </c>
      <c r="H77" s="39" t="s">
        <v>147</v>
      </c>
      <c r="I77" s="39" t="s">
        <v>147</v>
      </c>
      <c r="J77" s="39" t="s">
        <v>147</v>
      </c>
    </row>
    <row r="78" spans="1:13">
      <c r="C78" s="19">
        <v>12309.18</v>
      </c>
      <c r="E78" s="42">
        <f>SUM(E74:E76)</f>
        <v>12309.18</v>
      </c>
      <c r="F78" s="42">
        <f t="shared" ref="F78:J78" si="13">SUM(F74:F76)</f>
        <v>246.18360000000001</v>
      </c>
      <c r="G78" s="42">
        <f t="shared" si="13"/>
        <v>923.18849999999986</v>
      </c>
      <c r="H78" s="42">
        <f t="shared" si="13"/>
        <v>13478.552099999997</v>
      </c>
      <c r="I78" s="42">
        <f t="shared" si="13"/>
        <v>2156.5683360000003</v>
      </c>
      <c r="J78" s="42">
        <f t="shared" si="13"/>
        <v>15635.120435999997</v>
      </c>
    </row>
    <row r="80" spans="1:13" s="7" customFormat="1">
      <c r="A80" s="16"/>
      <c r="C80" s="7" t="s">
        <v>155</v>
      </c>
      <c r="E80" s="39" t="s">
        <v>155</v>
      </c>
      <c r="F80" s="39" t="s">
        <v>155</v>
      </c>
      <c r="G80" s="39" t="s">
        <v>155</v>
      </c>
      <c r="H80" s="39" t="s">
        <v>155</v>
      </c>
      <c r="I80" s="39" t="s">
        <v>155</v>
      </c>
      <c r="J80" s="39" t="s">
        <v>155</v>
      </c>
    </row>
    <row r="81" spans="1:10" ht="13.5" thickBot="1">
      <c r="A81" s="17" t="s">
        <v>156</v>
      </c>
      <c r="B81" s="1" t="s">
        <v>157</v>
      </c>
      <c r="C81" s="19">
        <v>572159.37</v>
      </c>
      <c r="E81" s="43">
        <f>+E71+E78</f>
        <v>572159.37000000023</v>
      </c>
      <c r="F81" s="43">
        <f t="shared" ref="F81:J81" si="14">+F71+F78</f>
        <v>11443.187399999999</v>
      </c>
      <c r="G81" s="43">
        <f t="shared" si="14"/>
        <v>42911.952749999989</v>
      </c>
      <c r="H81" s="43">
        <f t="shared" si="14"/>
        <v>626514.51014999987</v>
      </c>
      <c r="I81" s="43">
        <f t="shared" si="14"/>
        <v>100242.321624</v>
      </c>
      <c r="J81" s="43">
        <f t="shared" si="14"/>
        <v>726756.83177400008</v>
      </c>
    </row>
    <row r="82" spans="1:10" ht="12" thickTop="1"/>
    <row r="83" spans="1:10">
      <c r="C83" s="1" t="s">
        <v>157</v>
      </c>
    </row>
    <row r="84" spans="1:10">
      <c r="A84" s="2" t="s">
        <v>157</v>
      </c>
      <c r="B84" s="1" t="s">
        <v>157</v>
      </c>
      <c r="C84" s="18"/>
    </row>
  </sheetData>
  <autoFilter ref="A11:N71">
    <filterColumn colId="11">
      <filters>
        <filter val="HOJALATERIA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4"/>
  <sheetViews>
    <sheetView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K14" sqref="K14"/>
    </sheetView>
  </sheetViews>
  <sheetFormatPr baseColWidth="10" defaultRowHeight="11.25"/>
  <cols>
    <col min="1" max="1" width="8.42578125" style="2" customWidth="1"/>
    <col min="2" max="2" width="27.7109375" style="1" customWidth="1"/>
    <col min="3" max="3" width="12" style="1" customWidth="1"/>
    <col min="4" max="4" width="9.85546875" style="1" customWidth="1"/>
    <col min="5" max="5" width="12.7109375" style="1" customWidth="1"/>
    <col min="6" max="6" width="15" style="1" bestFit="1" customWidth="1"/>
    <col min="7" max="7" width="13.140625" style="1" customWidth="1"/>
    <col min="8" max="8" width="10" style="1" customWidth="1"/>
    <col min="9" max="9" width="15" style="1" bestFit="1" customWidth="1"/>
    <col min="10" max="10" width="12.28515625" style="1" customWidth="1"/>
    <col min="11" max="11" width="11.7109375" style="1" customWidth="1"/>
    <col min="12" max="12" width="9.85546875" style="1" customWidth="1"/>
    <col min="13" max="13" width="12.85546875" style="1" customWidth="1"/>
    <col min="14" max="14" width="12" style="1" customWidth="1"/>
    <col min="15" max="15" width="11.85546875" style="1" customWidth="1"/>
    <col min="16" max="16" width="11.42578125" style="1" customWidth="1"/>
    <col min="17" max="17" width="11.140625" style="1" customWidth="1"/>
    <col min="18" max="18" width="10.42578125" style="1" customWidth="1"/>
    <col min="19" max="19" width="11.28515625" style="1" customWidth="1"/>
    <col min="20" max="20" width="14.7109375" style="1" customWidth="1"/>
    <col min="21" max="21" width="12.85546875" style="1" customWidth="1"/>
    <col min="22" max="16384" width="11.42578125" style="1"/>
  </cols>
  <sheetData>
    <row r="1" spans="1:21" ht="18" customHeight="1">
      <c r="A1" s="3" t="s">
        <v>0</v>
      </c>
      <c r="B1" s="45" t="s">
        <v>157</v>
      </c>
      <c r="C1" s="46"/>
      <c r="D1" s="46"/>
    </row>
    <row r="2" spans="1:21" ht="24.95" customHeight="1">
      <c r="A2" s="4" t="s">
        <v>1</v>
      </c>
      <c r="B2" s="21" t="s">
        <v>2</v>
      </c>
      <c r="C2" s="22"/>
      <c r="D2" s="22"/>
    </row>
    <row r="3" spans="1:21" ht="15.75">
      <c r="B3" s="25" t="s">
        <v>3</v>
      </c>
      <c r="C3" s="24"/>
      <c r="D3" s="24"/>
      <c r="E3" s="7"/>
    </row>
    <row r="4" spans="1:21" ht="15" customHeight="1">
      <c r="B4" s="23" t="s">
        <v>4</v>
      </c>
      <c r="C4" s="23"/>
      <c r="D4" s="23"/>
      <c r="E4" s="7"/>
    </row>
    <row r="5" spans="1:21">
      <c r="B5" s="6" t="s">
        <v>5</v>
      </c>
    </row>
    <row r="6" spans="1:21">
      <c r="B6" s="6" t="s">
        <v>6</v>
      </c>
    </row>
    <row r="8" spans="1:21" s="5" customFormat="1" ht="34.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10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11" t="s">
        <v>27</v>
      </c>
    </row>
    <row r="9" spans="1:21" ht="12" thickTop="1">
      <c r="A9" s="13" t="s">
        <v>28</v>
      </c>
    </row>
    <row r="11" spans="1:21">
      <c r="A11" s="12" t="s">
        <v>29</v>
      </c>
    </row>
    <row r="12" spans="1:21">
      <c r="A12" s="2" t="s">
        <v>30</v>
      </c>
      <c r="B12" s="1" t="s">
        <v>31</v>
      </c>
      <c r="C12" s="14">
        <v>3242.4</v>
      </c>
      <c r="D12" s="14">
        <v>0</v>
      </c>
      <c r="E12" s="14">
        <v>4000</v>
      </c>
      <c r="F12" s="14">
        <v>0</v>
      </c>
      <c r="G12" s="14">
        <v>0</v>
      </c>
      <c r="H12" s="14">
        <v>0</v>
      </c>
      <c r="I12" s="14">
        <v>7242.4</v>
      </c>
      <c r="J12" s="14">
        <v>0</v>
      </c>
      <c r="K12" s="14">
        <v>0</v>
      </c>
      <c r="L12" s="14">
        <v>0</v>
      </c>
      <c r="M12" s="14">
        <v>0</v>
      </c>
      <c r="N12" s="14">
        <v>999.71</v>
      </c>
      <c r="O12" s="14">
        <v>124.1</v>
      </c>
      <c r="P12" s="14">
        <v>0</v>
      </c>
      <c r="Q12" s="14">
        <v>0.19</v>
      </c>
      <c r="R12" s="14">
        <v>0</v>
      </c>
      <c r="S12" s="14">
        <v>0</v>
      </c>
      <c r="T12" s="14">
        <v>1124</v>
      </c>
      <c r="U12" s="14">
        <v>6118.4</v>
      </c>
    </row>
    <row r="13" spans="1:21">
      <c r="A13" s="2" t="s">
        <v>32</v>
      </c>
      <c r="B13" s="1" t="s">
        <v>33</v>
      </c>
      <c r="C13" s="14">
        <v>2749.95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2749.95</v>
      </c>
      <c r="J13" s="14">
        <v>0</v>
      </c>
      <c r="K13" s="14">
        <v>0</v>
      </c>
      <c r="L13" s="14">
        <v>0</v>
      </c>
      <c r="M13" s="14">
        <v>0</v>
      </c>
      <c r="N13" s="14">
        <v>49.78</v>
      </c>
      <c r="O13" s="14">
        <v>68.27</v>
      </c>
      <c r="P13" s="14">
        <v>0</v>
      </c>
      <c r="Q13" s="14">
        <v>0.1</v>
      </c>
      <c r="R13" s="14">
        <v>0</v>
      </c>
      <c r="S13" s="14">
        <v>0</v>
      </c>
      <c r="T13" s="14">
        <v>118.15</v>
      </c>
      <c r="U13" s="14">
        <v>2631.8</v>
      </c>
    </row>
    <row r="14" spans="1:21">
      <c r="A14" s="2" t="s">
        <v>34</v>
      </c>
      <c r="B14" s="1" t="s">
        <v>35</v>
      </c>
      <c r="C14" s="14">
        <v>3500.1</v>
      </c>
      <c r="D14" s="14">
        <v>0</v>
      </c>
      <c r="E14" s="14">
        <v>37577.24</v>
      </c>
      <c r="F14" s="14">
        <v>0</v>
      </c>
      <c r="G14" s="14">
        <v>0</v>
      </c>
      <c r="H14" s="14">
        <v>0</v>
      </c>
      <c r="I14" s="14">
        <v>41077.339999999997</v>
      </c>
      <c r="J14" s="14">
        <v>15</v>
      </c>
      <c r="K14" s="14">
        <v>6017.5</v>
      </c>
      <c r="L14" s="14">
        <v>0</v>
      </c>
      <c r="M14" s="14">
        <v>0</v>
      </c>
      <c r="N14" s="14">
        <v>10712.63</v>
      </c>
      <c r="O14" s="14">
        <v>87.94</v>
      </c>
      <c r="P14" s="14">
        <v>0</v>
      </c>
      <c r="Q14" s="14">
        <v>7.0000000000000007E-2</v>
      </c>
      <c r="R14" s="14">
        <v>0</v>
      </c>
      <c r="S14" s="14">
        <v>0</v>
      </c>
      <c r="T14" s="14">
        <v>16833.14</v>
      </c>
      <c r="U14" s="14">
        <v>24244.2</v>
      </c>
    </row>
    <row r="15" spans="1:21">
      <c r="A15" s="2" t="s">
        <v>36</v>
      </c>
      <c r="B15" s="1" t="s">
        <v>37</v>
      </c>
      <c r="C15" s="14">
        <v>3250.05</v>
      </c>
      <c r="D15" s="14">
        <v>0</v>
      </c>
      <c r="E15" s="14">
        <v>3517.5</v>
      </c>
      <c r="F15" s="14">
        <v>0</v>
      </c>
      <c r="G15" s="14">
        <v>0</v>
      </c>
      <c r="H15" s="14">
        <v>0</v>
      </c>
      <c r="I15" s="14">
        <v>6767.55</v>
      </c>
      <c r="J15" s="14">
        <v>0</v>
      </c>
      <c r="K15" s="14">
        <v>0</v>
      </c>
      <c r="L15" s="14">
        <v>0</v>
      </c>
      <c r="M15" s="14">
        <v>0</v>
      </c>
      <c r="N15" s="14">
        <v>898.29</v>
      </c>
      <c r="O15" s="14">
        <v>107.53</v>
      </c>
      <c r="P15" s="14">
        <v>0</v>
      </c>
      <c r="Q15" s="14">
        <v>0.13</v>
      </c>
      <c r="R15" s="14">
        <v>0</v>
      </c>
      <c r="S15" s="14">
        <v>0</v>
      </c>
      <c r="T15" s="14">
        <v>1005.95</v>
      </c>
      <c r="U15" s="14">
        <v>5761.6</v>
      </c>
    </row>
    <row r="16" spans="1:21">
      <c r="A16" s="2" t="s">
        <v>38</v>
      </c>
      <c r="B16" s="1" t="s">
        <v>39</v>
      </c>
      <c r="C16" s="14">
        <v>3000</v>
      </c>
      <c r="D16" s="14">
        <v>0</v>
      </c>
      <c r="E16" s="14">
        <v>667.06</v>
      </c>
      <c r="F16" s="14">
        <v>0</v>
      </c>
      <c r="G16" s="14">
        <v>0</v>
      </c>
      <c r="H16" s="14">
        <v>0</v>
      </c>
      <c r="I16" s="14">
        <v>3667.06</v>
      </c>
      <c r="J16" s="14">
        <v>0</v>
      </c>
      <c r="K16" s="14">
        <v>0</v>
      </c>
      <c r="L16" s="14">
        <v>0</v>
      </c>
      <c r="M16" s="14">
        <v>0</v>
      </c>
      <c r="N16" s="14">
        <v>295.76</v>
      </c>
      <c r="O16" s="14">
        <v>83.4</v>
      </c>
      <c r="P16" s="14">
        <v>0</v>
      </c>
      <c r="Q16" s="14">
        <v>0.1</v>
      </c>
      <c r="R16" s="14">
        <v>0</v>
      </c>
      <c r="S16" s="14">
        <v>0</v>
      </c>
      <c r="T16" s="14">
        <v>379.26</v>
      </c>
      <c r="U16" s="14">
        <v>3287.8</v>
      </c>
    </row>
    <row r="17" spans="1:21">
      <c r="A17" s="2" t="s">
        <v>40</v>
      </c>
      <c r="B17" s="1" t="s">
        <v>41</v>
      </c>
      <c r="C17" s="14">
        <v>3249.9</v>
      </c>
      <c r="D17" s="14">
        <v>0</v>
      </c>
      <c r="E17" s="14">
        <v>8014.97</v>
      </c>
      <c r="F17" s="14">
        <v>0</v>
      </c>
      <c r="G17" s="14">
        <v>0</v>
      </c>
      <c r="H17" s="14">
        <v>0</v>
      </c>
      <c r="I17" s="14">
        <v>11264.87</v>
      </c>
      <c r="J17" s="14">
        <v>0</v>
      </c>
      <c r="K17" s="14">
        <v>0</v>
      </c>
      <c r="L17" s="14">
        <v>0</v>
      </c>
      <c r="M17" s="14">
        <v>0</v>
      </c>
      <c r="N17" s="14">
        <v>1880.87</v>
      </c>
      <c r="O17" s="14">
        <v>171.9</v>
      </c>
      <c r="P17" s="14">
        <v>0</v>
      </c>
      <c r="Q17" s="14">
        <v>0.1</v>
      </c>
      <c r="R17" s="14">
        <v>0</v>
      </c>
      <c r="S17" s="14">
        <v>0</v>
      </c>
      <c r="T17" s="14">
        <v>2052.87</v>
      </c>
      <c r="U17" s="14">
        <v>9212</v>
      </c>
    </row>
    <row r="18" spans="1:21">
      <c r="A18" s="2" t="s">
        <v>42</v>
      </c>
      <c r="B18" s="1" t="s">
        <v>43</v>
      </c>
      <c r="C18" s="14">
        <v>3000</v>
      </c>
      <c r="D18" s="14">
        <v>450</v>
      </c>
      <c r="E18" s="14">
        <v>150</v>
      </c>
      <c r="F18" s="14">
        <v>0</v>
      </c>
      <c r="G18" s="14">
        <v>0</v>
      </c>
      <c r="H18" s="14">
        <v>0</v>
      </c>
      <c r="I18" s="14">
        <v>3600</v>
      </c>
      <c r="J18" s="14">
        <v>0</v>
      </c>
      <c r="K18" s="14">
        <v>0</v>
      </c>
      <c r="L18" s="14">
        <v>0</v>
      </c>
      <c r="M18" s="14">
        <v>0</v>
      </c>
      <c r="N18" s="14">
        <v>172.11</v>
      </c>
      <c r="O18" s="14">
        <v>77.92</v>
      </c>
      <c r="P18" s="14">
        <v>0</v>
      </c>
      <c r="Q18" s="15">
        <v>-0.03</v>
      </c>
      <c r="R18" s="14">
        <v>0</v>
      </c>
      <c r="S18" s="14">
        <v>0</v>
      </c>
      <c r="T18" s="14">
        <v>250</v>
      </c>
      <c r="U18" s="14">
        <v>3350</v>
      </c>
    </row>
    <row r="19" spans="1:21">
      <c r="A19" s="2" t="s">
        <v>44</v>
      </c>
      <c r="B19" s="1" t="s">
        <v>45</v>
      </c>
      <c r="C19" s="14">
        <v>16500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16500</v>
      </c>
      <c r="J19" s="14">
        <v>0</v>
      </c>
      <c r="K19" s="14">
        <v>0</v>
      </c>
      <c r="L19" s="14">
        <v>0</v>
      </c>
      <c r="M19" s="14">
        <v>0</v>
      </c>
      <c r="N19" s="14">
        <v>3134.65</v>
      </c>
      <c r="O19" s="14">
        <v>497.67</v>
      </c>
      <c r="P19" s="14">
        <v>0</v>
      </c>
      <c r="Q19" s="14">
        <v>0.08</v>
      </c>
      <c r="R19" s="14">
        <v>0</v>
      </c>
      <c r="S19" s="14">
        <v>0</v>
      </c>
      <c r="T19" s="14">
        <v>3632.4</v>
      </c>
      <c r="U19" s="14">
        <v>12867.6</v>
      </c>
    </row>
    <row r="20" spans="1:21">
      <c r="A20" s="2" t="s">
        <v>46</v>
      </c>
      <c r="B20" s="1" t="s">
        <v>47</v>
      </c>
      <c r="C20" s="14">
        <v>2800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2800</v>
      </c>
      <c r="J20" s="14">
        <v>0</v>
      </c>
      <c r="K20" s="14">
        <v>0</v>
      </c>
      <c r="L20" s="14">
        <v>0</v>
      </c>
      <c r="M20" s="14">
        <v>0</v>
      </c>
      <c r="N20" s="14">
        <v>55.22</v>
      </c>
      <c r="O20" s="14">
        <v>70.91</v>
      </c>
      <c r="P20" s="14">
        <v>0</v>
      </c>
      <c r="Q20" s="14">
        <v>7.0000000000000007E-2</v>
      </c>
      <c r="R20" s="14">
        <v>0</v>
      </c>
      <c r="S20" s="14">
        <v>300</v>
      </c>
      <c r="T20" s="14">
        <v>426.2</v>
      </c>
      <c r="U20" s="14">
        <v>2373.8000000000002</v>
      </c>
    </row>
    <row r="21" spans="1:21">
      <c r="A21" s="2" t="s">
        <v>48</v>
      </c>
      <c r="B21" s="1" t="s">
        <v>49</v>
      </c>
      <c r="C21" s="14">
        <v>2749.95</v>
      </c>
      <c r="D21" s="14">
        <v>0</v>
      </c>
      <c r="E21" s="14">
        <v>2000</v>
      </c>
      <c r="F21" s="14">
        <v>0</v>
      </c>
      <c r="G21" s="14">
        <v>0</v>
      </c>
      <c r="H21" s="14">
        <v>0</v>
      </c>
      <c r="I21" s="14">
        <v>4749.95</v>
      </c>
      <c r="J21" s="14">
        <v>0</v>
      </c>
      <c r="K21" s="14">
        <v>0</v>
      </c>
      <c r="L21" s="14">
        <v>0</v>
      </c>
      <c r="M21" s="14">
        <v>0</v>
      </c>
      <c r="N21" s="14">
        <v>478.73</v>
      </c>
      <c r="O21" s="14">
        <v>103.1</v>
      </c>
      <c r="P21" s="14">
        <v>0</v>
      </c>
      <c r="Q21" s="15">
        <v>-0.08</v>
      </c>
      <c r="R21" s="14">
        <v>0</v>
      </c>
      <c r="S21" s="14">
        <v>0</v>
      </c>
      <c r="T21" s="14">
        <v>581.75</v>
      </c>
      <c r="U21" s="14">
        <v>4168.2</v>
      </c>
    </row>
    <row r="22" spans="1:21">
      <c r="A22" s="2" t="s">
        <v>50</v>
      </c>
      <c r="B22" s="1" t="s">
        <v>51</v>
      </c>
      <c r="C22" s="14">
        <v>5000.1000000000004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5000.1000000000004</v>
      </c>
      <c r="J22" s="14">
        <v>0</v>
      </c>
      <c r="K22" s="14">
        <v>0</v>
      </c>
      <c r="L22" s="14">
        <v>0</v>
      </c>
      <c r="M22" s="14">
        <v>0</v>
      </c>
      <c r="N22" s="14">
        <v>523.55999999999995</v>
      </c>
      <c r="O22" s="14">
        <v>131.62</v>
      </c>
      <c r="P22" s="14">
        <v>0</v>
      </c>
      <c r="Q22" s="14">
        <v>0.12</v>
      </c>
      <c r="R22" s="14">
        <v>0</v>
      </c>
      <c r="S22" s="14">
        <v>0</v>
      </c>
      <c r="T22" s="14">
        <v>655.29999999999995</v>
      </c>
      <c r="U22" s="14">
        <v>4344.8</v>
      </c>
    </row>
    <row r="23" spans="1:21">
      <c r="A23" s="2" t="s">
        <v>52</v>
      </c>
      <c r="B23" s="1" t="s">
        <v>53</v>
      </c>
      <c r="C23" s="14">
        <v>3000</v>
      </c>
      <c r="D23" s="14">
        <v>0</v>
      </c>
      <c r="E23" s="14">
        <v>2500</v>
      </c>
      <c r="F23" s="14">
        <v>0</v>
      </c>
      <c r="G23" s="14">
        <v>0</v>
      </c>
      <c r="H23" s="14">
        <v>0</v>
      </c>
      <c r="I23" s="14">
        <v>5500</v>
      </c>
      <c r="J23" s="14">
        <v>0</v>
      </c>
      <c r="K23" s="14">
        <v>0</v>
      </c>
      <c r="L23" s="14">
        <v>0</v>
      </c>
      <c r="M23" s="14">
        <v>0</v>
      </c>
      <c r="N23" s="14">
        <v>627.54</v>
      </c>
      <c r="O23" s="14">
        <v>121.19</v>
      </c>
      <c r="P23" s="14">
        <v>0</v>
      </c>
      <c r="Q23" s="14">
        <v>7.0000000000000007E-2</v>
      </c>
      <c r="R23" s="14">
        <v>0</v>
      </c>
      <c r="S23" s="14">
        <v>0</v>
      </c>
      <c r="T23" s="14">
        <v>748.8</v>
      </c>
      <c r="U23" s="14">
        <v>4751.2</v>
      </c>
    </row>
    <row r="24" spans="1:21">
      <c r="A24" s="2" t="s">
        <v>54</v>
      </c>
      <c r="B24" s="1" t="s">
        <v>55</v>
      </c>
      <c r="C24" s="14">
        <v>2750.1</v>
      </c>
      <c r="D24" s="14">
        <v>0</v>
      </c>
      <c r="E24" s="14">
        <v>0</v>
      </c>
      <c r="F24" s="14">
        <v>0</v>
      </c>
      <c r="G24" s="14">
        <v>641.69000000000005</v>
      </c>
      <c r="H24" s="14">
        <v>0</v>
      </c>
      <c r="I24" s="14">
        <v>3391.79</v>
      </c>
      <c r="J24" s="14">
        <v>15</v>
      </c>
      <c r="K24" s="14">
        <v>0</v>
      </c>
      <c r="L24" s="14">
        <v>0</v>
      </c>
      <c r="M24" s="14">
        <v>0</v>
      </c>
      <c r="N24" s="14">
        <v>49.79</v>
      </c>
      <c r="O24" s="14">
        <v>71.5</v>
      </c>
      <c r="P24" s="14">
        <v>590.04</v>
      </c>
      <c r="Q24" s="14">
        <v>0.06</v>
      </c>
      <c r="R24" s="14">
        <v>0</v>
      </c>
      <c r="S24" s="14">
        <v>0</v>
      </c>
      <c r="T24" s="14">
        <v>726.39</v>
      </c>
      <c r="U24" s="14">
        <v>2665.4</v>
      </c>
    </row>
    <row r="25" spans="1:21">
      <c r="A25" s="2" t="s">
        <v>56</v>
      </c>
      <c r="B25" s="1" t="s">
        <v>57</v>
      </c>
      <c r="C25" s="14">
        <v>7056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7056</v>
      </c>
      <c r="J25" s="14">
        <v>0</v>
      </c>
      <c r="K25" s="14">
        <v>0</v>
      </c>
      <c r="L25" s="14">
        <v>0</v>
      </c>
      <c r="M25" s="14">
        <v>0</v>
      </c>
      <c r="N25" s="14">
        <v>959.9</v>
      </c>
      <c r="O25" s="14">
        <v>191.33</v>
      </c>
      <c r="P25" s="14">
        <v>0</v>
      </c>
      <c r="Q25" s="15">
        <v>-0.03</v>
      </c>
      <c r="R25" s="14">
        <v>0</v>
      </c>
      <c r="S25" s="14">
        <v>0</v>
      </c>
      <c r="T25" s="14">
        <v>1151.2</v>
      </c>
      <c r="U25" s="14">
        <v>5904.8</v>
      </c>
    </row>
    <row r="26" spans="1:21">
      <c r="A26" s="2" t="s">
        <v>58</v>
      </c>
      <c r="B26" s="1" t="s">
        <v>59</v>
      </c>
      <c r="C26" s="14">
        <v>3000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3000</v>
      </c>
      <c r="J26" s="14">
        <v>0</v>
      </c>
      <c r="K26" s="14">
        <v>0</v>
      </c>
      <c r="L26" s="14">
        <v>0</v>
      </c>
      <c r="M26" s="14">
        <v>0</v>
      </c>
      <c r="N26" s="14">
        <v>76.98</v>
      </c>
      <c r="O26" s="14">
        <v>74.48</v>
      </c>
      <c r="P26" s="14">
        <v>0</v>
      </c>
      <c r="Q26" s="15">
        <v>-0.06</v>
      </c>
      <c r="R26" s="14">
        <v>0</v>
      </c>
      <c r="S26" s="14">
        <v>0</v>
      </c>
      <c r="T26" s="14">
        <v>151.4</v>
      </c>
      <c r="U26" s="14">
        <v>2848.6</v>
      </c>
    </row>
    <row r="27" spans="1:21">
      <c r="A27" s="2" t="s">
        <v>60</v>
      </c>
      <c r="B27" s="1" t="s">
        <v>61</v>
      </c>
      <c r="C27" s="14">
        <v>3500.1</v>
      </c>
      <c r="D27" s="14">
        <v>0</v>
      </c>
      <c r="E27" s="14">
        <v>7284.83</v>
      </c>
      <c r="F27" s="14">
        <v>0</v>
      </c>
      <c r="G27" s="14">
        <v>0</v>
      </c>
      <c r="H27" s="14">
        <v>0</v>
      </c>
      <c r="I27" s="14">
        <v>10784.93</v>
      </c>
      <c r="J27" s="14">
        <v>15</v>
      </c>
      <c r="K27" s="14">
        <v>0</v>
      </c>
      <c r="L27" s="14">
        <v>344.96</v>
      </c>
      <c r="M27" s="14">
        <v>0</v>
      </c>
      <c r="N27" s="14">
        <v>1767.99</v>
      </c>
      <c r="O27" s="14">
        <v>203.04</v>
      </c>
      <c r="P27" s="14">
        <v>0</v>
      </c>
      <c r="Q27" s="14">
        <v>0.14000000000000001</v>
      </c>
      <c r="R27" s="14">
        <v>0</v>
      </c>
      <c r="S27" s="14">
        <v>0</v>
      </c>
      <c r="T27" s="14">
        <v>2331.13</v>
      </c>
      <c r="U27" s="14">
        <v>8453.7999999999993</v>
      </c>
    </row>
    <row r="28" spans="1:21">
      <c r="A28" s="2" t="s">
        <v>62</v>
      </c>
      <c r="B28" s="1" t="s">
        <v>63</v>
      </c>
      <c r="C28" s="14">
        <v>2750.1</v>
      </c>
      <c r="D28" s="14">
        <v>0</v>
      </c>
      <c r="E28" s="14">
        <v>6942.56</v>
      </c>
      <c r="F28" s="14">
        <v>0</v>
      </c>
      <c r="G28" s="14">
        <v>0</v>
      </c>
      <c r="H28" s="14">
        <v>0</v>
      </c>
      <c r="I28" s="14">
        <v>9692.66</v>
      </c>
      <c r="J28" s="14">
        <v>0</v>
      </c>
      <c r="K28" s="14">
        <v>0</v>
      </c>
      <c r="L28" s="14">
        <v>0</v>
      </c>
      <c r="M28" s="14">
        <v>0</v>
      </c>
      <c r="N28" s="14">
        <v>1523.09</v>
      </c>
      <c r="O28" s="14">
        <v>151.85</v>
      </c>
      <c r="P28" s="14">
        <v>0</v>
      </c>
      <c r="Q28" s="14">
        <v>0.12</v>
      </c>
      <c r="R28" s="14">
        <v>0</v>
      </c>
      <c r="S28" s="14">
        <v>0</v>
      </c>
      <c r="T28" s="14">
        <v>1675.06</v>
      </c>
      <c r="U28" s="14">
        <v>8017.6</v>
      </c>
    </row>
    <row r="29" spans="1:21">
      <c r="A29" s="2" t="s">
        <v>64</v>
      </c>
      <c r="B29" s="1" t="s">
        <v>65</v>
      </c>
      <c r="C29" s="14">
        <v>3000</v>
      </c>
      <c r="D29" s="14">
        <v>0</v>
      </c>
      <c r="E29" s="14">
        <v>4000</v>
      </c>
      <c r="F29" s="14">
        <v>0</v>
      </c>
      <c r="G29" s="14">
        <v>0</v>
      </c>
      <c r="H29" s="14">
        <v>0</v>
      </c>
      <c r="I29" s="14">
        <v>7000</v>
      </c>
      <c r="J29" s="14">
        <v>0</v>
      </c>
      <c r="K29" s="14">
        <v>0</v>
      </c>
      <c r="L29" s="14">
        <v>0</v>
      </c>
      <c r="M29" s="14">
        <v>0</v>
      </c>
      <c r="N29" s="14">
        <v>947.94</v>
      </c>
      <c r="O29" s="14">
        <v>120.42</v>
      </c>
      <c r="P29" s="14">
        <v>0</v>
      </c>
      <c r="Q29" s="14">
        <v>0.04</v>
      </c>
      <c r="R29" s="14">
        <v>0</v>
      </c>
      <c r="S29" s="14">
        <v>0</v>
      </c>
      <c r="T29" s="14">
        <v>1068.4000000000001</v>
      </c>
      <c r="U29" s="14">
        <v>5931.6</v>
      </c>
    </row>
    <row r="30" spans="1:21">
      <c r="A30" s="2" t="s">
        <v>66</v>
      </c>
      <c r="B30" s="1" t="s">
        <v>67</v>
      </c>
      <c r="C30" s="14">
        <v>4000.05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4000.05</v>
      </c>
      <c r="J30" s="14">
        <v>0</v>
      </c>
      <c r="K30" s="14">
        <v>0</v>
      </c>
      <c r="L30" s="14">
        <v>0</v>
      </c>
      <c r="M30" s="14">
        <v>0</v>
      </c>
      <c r="N30" s="14">
        <v>349.04</v>
      </c>
      <c r="O30" s="14">
        <v>102.43</v>
      </c>
      <c r="P30" s="14">
        <v>0</v>
      </c>
      <c r="Q30" s="15">
        <v>-0.02</v>
      </c>
      <c r="R30" s="14">
        <v>0</v>
      </c>
      <c r="S30" s="14">
        <v>0</v>
      </c>
      <c r="T30" s="14">
        <v>451.45</v>
      </c>
      <c r="U30" s="14">
        <v>3548.6</v>
      </c>
    </row>
    <row r="31" spans="1:21">
      <c r="A31" s="2" t="s">
        <v>68</v>
      </c>
      <c r="B31" s="1" t="s">
        <v>69</v>
      </c>
      <c r="C31" s="14">
        <v>4999.95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4999.95</v>
      </c>
      <c r="J31" s="14">
        <v>0</v>
      </c>
      <c r="K31" s="14">
        <v>0</v>
      </c>
      <c r="L31" s="14">
        <v>0</v>
      </c>
      <c r="M31" s="14">
        <v>0</v>
      </c>
      <c r="N31" s="14">
        <v>523.53</v>
      </c>
      <c r="O31" s="14">
        <v>131.43</v>
      </c>
      <c r="P31" s="14">
        <v>0</v>
      </c>
      <c r="Q31" s="15">
        <v>-0.01</v>
      </c>
      <c r="R31" s="14">
        <v>0</v>
      </c>
      <c r="S31" s="14">
        <v>0</v>
      </c>
      <c r="T31" s="14">
        <v>654.95000000000005</v>
      </c>
      <c r="U31" s="14">
        <v>4345</v>
      </c>
    </row>
    <row r="32" spans="1:21">
      <c r="A32" s="2" t="s">
        <v>70</v>
      </c>
      <c r="B32" s="1" t="s">
        <v>71</v>
      </c>
      <c r="C32" s="14">
        <v>12499.95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12499.95</v>
      </c>
      <c r="J32" s="14">
        <v>0</v>
      </c>
      <c r="K32" s="14">
        <v>0</v>
      </c>
      <c r="L32" s="14">
        <v>0</v>
      </c>
      <c r="M32" s="14">
        <v>0</v>
      </c>
      <c r="N32" s="14">
        <v>2171.36</v>
      </c>
      <c r="O32" s="14">
        <v>350.86</v>
      </c>
      <c r="P32" s="14">
        <v>0</v>
      </c>
      <c r="Q32" s="14">
        <v>0.13</v>
      </c>
      <c r="R32" s="14">
        <v>0</v>
      </c>
      <c r="S32" s="14">
        <v>0</v>
      </c>
      <c r="T32" s="14">
        <v>2522.35</v>
      </c>
      <c r="U32" s="14">
        <v>9977.6</v>
      </c>
    </row>
    <row r="33" spans="1:21">
      <c r="A33" s="2" t="s">
        <v>72</v>
      </c>
      <c r="B33" s="1" t="s">
        <v>73</v>
      </c>
      <c r="C33" s="14">
        <v>6000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6000</v>
      </c>
      <c r="J33" s="14">
        <v>15</v>
      </c>
      <c r="K33" s="14">
        <v>1478.37</v>
      </c>
      <c r="L33" s="14">
        <v>0</v>
      </c>
      <c r="M33" s="14">
        <v>0</v>
      </c>
      <c r="N33" s="14">
        <v>734.34</v>
      </c>
      <c r="O33" s="14">
        <v>160.66999999999999</v>
      </c>
      <c r="P33" s="14">
        <v>0</v>
      </c>
      <c r="Q33" s="14">
        <v>0.02</v>
      </c>
      <c r="R33" s="14">
        <v>0</v>
      </c>
      <c r="S33" s="14">
        <v>0</v>
      </c>
      <c r="T33" s="14">
        <v>2388.4</v>
      </c>
      <c r="U33" s="14">
        <v>3611.6</v>
      </c>
    </row>
    <row r="34" spans="1:21">
      <c r="A34" s="2" t="s">
        <v>74</v>
      </c>
      <c r="B34" s="1" t="s">
        <v>75</v>
      </c>
      <c r="C34" s="14">
        <v>2800</v>
      </c>
      <c r="D34" s="14">
        <v>0</v>
      </c>
      <c r="E34" s="14">
        <v>4070</v>
      </c>
      <c r="F34" s="14">
        <v>0</v>
      </c>
      <c r="G34" s="14">
        <v>0</v>
      </c>
      <c r="H34" s="14">
        <v>0</v>
      </c>
      <c r="I34" s="14">
        <v>6870</v>
      </c>
      <c r="J34" s="14">
        <v>0</v>
      </c>
      <c r="K34" s="14">
        <v>0</v>
      </c>
      <c r="L34" s="14">
        <v>0</v>
      </c>
      <c r="M34" s="14">
        <v>0</v>
      </c>
      <c r="N34" s="14">
        <v>920.17</v>
      </c>
      <c r="O34" s="14">
        <v>130.74</v>
      </c>
      <c r="P34" s="14">
        <v>0</v>
      </c>
      <c r="Q34" s="14">
        <v>0.09</v>
      </c>
      <c r="R34" s="14">
        <v>500</v>
      </c>
      <c r="S34" s="14">
        <v>0</v>
      </c>
      <c r="T34" s="14">
        <v>1551</v>
      </c>
      <c r="U34" s="14">
        <v>5319</v>
      </c>
    </row>
    <row r="35" spans="1:21">
      <c r="A35" s="2" t="s">
        <v>76</v>
      </c>
      <c r="B35" s="1" t="s">
        <v>77</v>
      </c>
      <c r="C35" s="14">
        <v>3000</v>
      </c>
      <c r="D35" s="14">
        <v>0</v>
      </c>
      <c r="E35" s="14">
        <v>8870.82</v>
      </c>
      <c r="F35" s="14">
        <v>0</v>
      </c>
      <c r="G35" s="14">
        <v>0</v>
      </c>
      <c r="H35" s="14">
        <v>0</v>
      </c>
      <c r="I35" s="14">
        <v>11870.82</v>
      </c>
      <c r="J35" s="14">
        <v>0</v>
      </c>
      <c r="K35" s="14">
        <v>0</v>
      </c>
      <c r="L35" s="14">
        <v>0</v>
      </c>
      <c r="M35" s="14">
        <v>0</v>
      </c>
      <c r="N35" s="14">
        <v>2023.39</v>
      </c>
      <c r="O35" s="14">
        <v>259.57</v>
      </c>
      <c r="P35" s="14">
        <v>0</v>
      </c>
      <c r="Q35" s="14">
        <v>0.06</v>
      </c>
      <c r="R35" s="14">
        <v>0</v>
      </c>
      <c r="S35" s="14">
        <v>0</v>
      </c>
      <c r="T35" s="14">
        <v>2283.02</v>
      </c>
      <c r="U35" s="14">
        <v>9587.7999999999993</v>
      </c>
    </row>
    <row r="36" spans="1:21">
      <c r="A36" s="2" t="s">
        <v>78</v>
      </c>
      <c r="B36" s="1" t="s">
        <v>79</v>
      </c>
      <c r="C36" s="14">
        <v>4999.95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4999.95</v>
      </c>
      <c r="J36" s="14">
        <v>0</v>
      </c>
      <c r="K36" s="14">
        <v>0</v>
      </c>
      <c r="L36" s="14">
        <v>0</v>
      </c>
      <c r="M36" s="14">
        <v>0</v>
      </c>
      <c r="N36" s="14">
        <v>523.53</v>
      </c>
      <c r="O36" s="14">
        <v>131.43</v>
      </c>
      <c r="P36" s="14">
        <v>0</v>
      </c>
      <c r="Q36" s="15">
        <v>-0.01</v>
      </c>
      <c r="R36" s="14">
        <v>0</v>
      </c>
      <c r="S36" s="14">
        <v>0</v>
      </c>
      <c r="T36" s="14">
        <v>654.95000000000005</v>
      </c>
      <c r="U36" s="14">
        <v>4345</v>
      </c>
    </row>
    <row r="37" spans="1:21">
      <c r="A37" s="2" t="s">
        <v>80</v>
      </c>
      <c r="B37" s="1" t="s">
        <v>81</v>
      </c>
      <c r="C37" s="14">
        <v>7999.95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7999.95</v>
      </c>
      <c r="J37" s="14">
        <v>15</v>
      </c>
      <c r="K37" s="14">
        <v>382.1</v>
      </c>
      <c r="L37" s="14">
        <v>0</v>
      </c>
      <c r="M37" s="14">
        <v>0</v>
      </c>
      <c r="N37" s="14">
        <v>1161.53</v>
      </c>
      <c r="O37" s="14">
        <v>218.45</v>
      </c>
      <c r="P37" s="14">
        <v>0</v>
      </c>
      <c r="Q37" s="14">
        <v>7.0000000000000007E-2</v>
      </c>
      <c r="R37" s="14">
        <v>0</v>
      </c>
      <c r="S37" s="14">
        <v>0</v>
      </c>
      <c r="T37" s="14">
        <v>1777.15</v>
      </c>
      <c r="U37" s="14">
        <v>6222.8</v>
      </c>
    </row>
    <row r="38" spans="1:21">
      <c r="A38" s="2" t="s">
        <v>82</v>
      </c>
      <c r="B38" s="1" t="s">
        <v>83</v>
      </c>
      <c r="C38" s="14">
        <v>2566.7600000000002</v>
      </c>
      <c r="D38" s="14">
        <v>0</v>
      </c>
      <c r="E38" s="14">
        <v>6078.8</v>
      </c>
      <c r="F38" s="14">
        <v>0</v>
      </c>
      <c r="G38" s="14">
        <v>0</v>
      </c>
      <c r="H38" s="14">
        <v>0</v>
      </c>
      <c r="I38" s="14">
        <v>8645.56</v>
      </c>
      <c r="J38" s="14">
        <v>0</v>
      </c>
      <c r="K38" s="14">
        <v>0</v>
      </c>
      <c r="L38" s="14">
        <v>0</v>
      </c>
      <c r="M38" s="14">
        <v>0</v>
      </c>
      <c r="N38" s="14">
        <v>1299.43</v>
      </c>
      <c r="O38" s="14">
        <v>101.51</v>
      </c>
      <c r="P38" s="14">
        <v>0</v>
      </c>
      <c r="Q38" s="14">
        <v>0.02</v>
      </c>
      <c r="R38" s="14">
        <v>0</v>
      </c>
      <c r="S38" s="14">
        <v>0</v>
      </c>
      <c r="T38" s="14">
        <v>1400.96</v>
      </c>
      <c r="U38" s="14">
        <v>7244.6</v>
      </c>
    </row>
    <row r="39" spans="1:21">
      <c r="A39" s="2" t="s">
        <v>84</v>
      </c>
      <c r="B39" s="1" t="s">
        <v>85</v>
      </c>
      <c r="C39" s="14">
        <v>4000.05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4000.05</v>
      </c>
      <c r="J39" s="14">
        <v>15</v>
      </c>
      <c r="K39" s="14">
        <v>1157.97</v>
      </c>
      <c r="L39" s="14">
        <v>0</v>
      </c>
      <c r="M39" s="14">
        <v>0</v>
      </c>
      <c r="N39" s="14">
        <v>349.04</v>
      </c>
      <c r="O39" s="14">
        <v>102.74</v>
      </c>
      <c r="P39" s="14">
        <v>0</v>
      </c>
      <c r="Q39" s="14">
        <v>0.1</v>
      </c>
      <c r="R39" s="14">
        <v>0</v>
      </c>
      <c r="S39" s="14">
        <v>0</v>
      </c>
      <c r="T39" s="14">
        <v>1624.85</v>
      </c>
      <c r="U39" s="14">
        <v>2375.1999999999998</v>
      </c>
    </row>
    <row r="40" spans="1:21">
      <c r="A40" s="2" t="s">
        <v>86</v>
      </c>
      <c r="B40" s="1" t="s">
        <v>87</v>
      </c>
      <c r="C40" s="14">
        <v>3124.95</v>
      </c>
      <c r="D40" s="14">
        <v>0</v>
      </c>
      <c r="E40" s="14">
        <v>13300</v>
      </c>
      <c r="F40" s="14">
        <v>0</v>
      </c>
      <c r="G40" s="14">
        <v>0</v>
      </c>
      <c r="H40" s="14">
        <v>0</v>
      </c>
      <c r="I40" s="14">
        <v>16424.95</v>
      </c>
      <c r="J40" s="14">
        <v>0</v>
      </c>
      <c r="K40" s="14">
        <v>0</v>
      </c>
      <c r="L40" s="14">
        <v>0</v>
      </c>
      <c r="M40" s="14">
        <v>0</v>
      </c>
      <c r="N40" s="14">
        <v>3112.14</v>
      </c>
      <c r="O40" s="14">
        <v>218.71</v>
      </c>
      <c r="P40" s="14">
        <v>0</v>
      </c>
      <c r="Q40" s="15">
        <v>-0.1</v>
      </c>
      <c r="R40" s="14">
        <v>0</v>
      </c>
      <c r="S40" s="14">
        <v>0</v>
      </c>
      <c r="T40" s="14">
        <v>3330.75</v>
      </c>
      <c r="U40" s="14">
        <v>13094.2</v>
      </c>
    </row>
    <row r="41" spans="1:21">
      <c r="A41" s="2" t="s">
        <v>88</v>
      </c>
      <c r="B41" s="1" t="s">
        <v>89</v>
      </c>
      <c r="C41" s="14">
        <v>3000</v>
      </c>
      <c r="D41" s="14">
        <v>0</v>
      </c>
      <c r="E41" s="14">
        <v>1306</v>
      </c>
      <c r="F41" s="14">
        <v>0</v>
      </c>
      <c r="G41" s="14">
        <v>0</v>
      </c>
      <c r="H41" s="14">
        <v>0</v>
      </c>
      <c r="I41" s="14">
        <v>4306</v>
      </c>
      <c r="J41" s="14">
        <v>0</v>
      </c>
      <c r="K41" s="14">
        <v>0</v>
      </c>
      <c r="L41" s="14">
        <v>0</v>
      </c>
      <c r="M41" s="14">
        <v>0</v>
      </c>
      <c r="N41" s="14">
        <v>399.18</v>
      </c>
      <c r="O41" s="14">
        <v>96.43</v>
      </c>
      <c r="P41" s="14">
        <v>0</v>
      </c>
      <c r="Q41" s="15">
        <v>-0.01</v>
      </c>
      <c r="R41" s="14">
        <v>0</v>
      </c>
      <c r="S41" s="14">
        <v>0</v>
      </c>
      <c r="T41" s="14">
        <v>495.6</v>
      </c>
      <c r="U41" s="14">
        <v>3810.4</v>
      </c>
    </row>
    <row r="42" spans="1:21">
      <c r="A42" s="2" t="s">
        <v>90</v>
      </c>
      <c r="B42" s="1" t="s">
        <v>91</v>
      </c>
      <c r="C42" s="14">
        <v>3000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3000</v>
      </c>
      <c r="J42" s="14">
        <v>0</v>
      </c>
      <c r="K42" s="14">
        <v>0</v>
      </c>
      <c r="L42" s="14">
        <v>0</v>
      </c>
      <c r="M42" s="14">
        <v>0</v>
      </c>
      <c r="N42" s="14">
        <v>76.98</v>
      </c>
      <c r="O42" s="14">
        <v>74.48</v>
      </c>
      <c r="P42" s="14">
        <v>0</v>
      </c>
      <c r="Q42" s="15">
        <v>-0.06</v>
      </c>
      <c r="R42" s="14">
        <v>0</v>
      </c>
      <c r="S42" s="14">
        <v>0</v>
      </c>
      <c r="T42" s="14">
        <v>151.4</v>
      </c>
      <c r="U42" s="14">
        <v>2848.6</v>
      </c>
    </row>
    <row r="43" spans="1:21">
      <c r="A43" s="2" t="s">
        <v>92</v>
      </c>
      <c r="B43" s="1" t="s">
        <v>93</v>
      </c>
      <c r="C43" s="14">
        <v>3750</v>
      </c>
      <c r="D43" s="14">
        <v>0</v>
      </c>
      <c r="E43" s="14">
        <v>7051</v>
      </c>
      <c r="F43" s="14">
        <v>0</v>
      </c>
      <c r="G43" s="14">
        <v>0</v>
      </c>
      <c r="H43" s="14">
        <v>0</v>
      </c>
      <c r="I43" s="14">
        <v>10801</v>
      </c>
      <c r="J43" s="14">
        <v>0</v>
      </c>
      <c r="K43" s="14">
        <v>0</v>
      </c>
      <c r="L43" s="14">
        <v>0</v>
      </c>
      <c r="M43" s="14">
        <v>0</v>
      </c>
      <c r="N43" s="14">
        <v>1771.77</v>
      </c>
      <c r="O43" s="14">
        <v>178.36</v>
      </c>
      <c r="P43" s="14">
        <v>0</v>
      </c>
      <c r="Q43" s="14">
        <v>7.0000000000000007E-2</v>
      </c>
      <c r="R43" s="14">
        <v>0</v>
      </c>
      <c r="S43" s="14">
        <v>0</v>
      </c>
      <c r="T43" s="14">
        <v>1950.2</v>
      </c>
      <c r="U43" s="14">
        <v>8850.7999999999993</v>
      </c>
    </row>
    <row r="44" spans="1:21">
      <c r="A44" s="2" t="s">
        <v>94</v>
      </c>
      <c r="B44" s="1" t="s">
        <v>95</v>
      </c>
      <c r="C44" s="14">
        <v>3250.05</v>
      </c>
      <c r="D44" s="14">
        <v>0</v>
      </c>
      <c r="E44" s="14">
        <v>7051</v>
      </c>
      <c r="F44" s="14">
        <v>0</v>
      </c>
      <c r="G44" s="14">
        <v>0</v>
      </c>
      <c r="H44" s="14">
        <v>0</v>
      </c>
      <c r="I44" s="14">
        <v>10301.049999999999</v>
      </c>
      <c r="J44" s="14">
        <v>15</v>
      </c>
      <c r="K44" s="14">
        <v>1055.1300000000001</v>
      </c>
      <c r="L44" s="14">
        <v>0</v>
      </c>
      <c r="M44" s="14">
        <v>0</v>
      </c>
      <c r="N44" s="14">
        <v>1654.18</v>
      </c>
      <c r="O44" s="14">
        <v>164.11</v>
      </c>
      <c r="P44" s="14">
        <v>0</v>
      </c>
      <c r="Q44" s="14">
        <v>0.03</v>
      </c>
      <c r="R44" s="14">
        <v>0</v>
      </c>
      <c r="S44" s="14">
        <v>0</v>
      </c>
      <c r="T44" s="14">
        <v>2888.45</v>
      </c>
      <c r="U44" s="14">
        <v>7412.6</v>
      </c>
    </row>
    <row r="45" spans="1:21">
      <c r="A45" s="2" t="s">
        <v>96</v>
      </c>
      <c r="B45" s="1" t="s">
        <v>97</v>
      </c>
      <c r="C45" s="14">
        <v>3250.05</v>
      </c>
      <c r="D45" s="14">
        <v>0</v>
      </c>
      <c r="E45" s="14">
        <v>3517.5</v>
      </c>
      <c r="F45" s="14">
        <v>0</v>
      </c>
      <c r="G45" s="14">
        <v>0</v>
      </c>
      <c r="H45" s="14">
        <v>0</v>
      </c>
      <c r="I45" s="14">
        <v>6767.55</v>
      </c>
      <c r="J45" s="14">
        <v>0</v>
      </c>
      <c r="K45" s="14">
        <v>0</v>
      </c>
      <c r="L45" s="14">
        <v>0</v>
      </c>
      <c r="M45" s="14">
        <v>0</v>
      </c>
      <c r="N45" s="14">
        <v>898.29</v>
      </c>
      <c r="O45" s="14">
        <v>134.63</v>
      </c>
      <c r="P45" s="14">
        <v>0</v>
      </c>
      <c r="Q45" s="15">
        <v>-0.17</v>
      </c>
      <c r="R45" s="14">
        <v>0</v>
      </c>
      <c r="S45" s="14">
        <v>0</v>
      </c>
      <c r="T45" s="14">
        <v>1032.75</v>
      </c>
      <c r="U45" s="14">
        <v>5734.8</v>
      </c>
    </row>
    <row r="46" spans="1:21">
      <c r="A46" s="2" t="s">
        <v>98</v>
      </c>
      <c r="B46" s="1" t="s">
        <v>99</v>
      </c>
      <c r="C46" s="14">
        <v>4500</v>
      </c>
      <c r="D46" s="14">
        <v>0</v>
      </c>
      <c r="E46" s="14">
        <v>2475</v>
      </c>
      <c r="F46" s="14">
        <v>0</v>
      </c>
      <c r="G46" s="14">
        <v>0</v>
      </c>
      <c r="H46" s="14">
        <v>0</v>
      </c>
      <c r="I46" s="14">
        <v>6975</v>
      </c>
      <c r="J46" s="14">
        <v>15</v>
      </c>
      <c r="K46" s="14">
        <v>924.44</v>
      </c>
      <c r="L46" s="14">
        <v>0</v>
      </c>
      <c r="M46" s="14">
        <v>0</v>
      </c>
      <c r="N46" s="14">
        <v>942.6</v>
      </c>
      <c r="O46" s="14">
        <v>176.69</v>
      </c>
      <c r="P46" s="14">
        <v>0</v>
      </c>
      <c r="Q46" s="15">
        <v>-0.13</v>
      </c>
      <c r="R46" s="14">
        <v>0</v>
      </c>
      <c r="S46" s="14">
        <v>0</v>
      </c>
      <c r="T46" s="14">
        <v>2058.6</v>
      </c>
      <c r="U46" s="14">
        <v>4916.3999999999996</v>
      </c>
    </row>
    <row r="47" spans="1:21">
      <c r="A47" s="2" t="s">
        <v>100</v>
      </c>
      <c r="B47" s="1" t="s">
        <v>101</v>
      </c>
      <c r="C47" s="14">
        <v>1475.1</v>
      </c>
      <c r="D47" s="14">
        <v>0</v>
      </c>
      <c r="E47" s="14">
        <v>2000</v>
      </c>
      <c r="F47" s="14">
        <v>0</v>
      </c>
      <c r="G47" s="14">
        <v>0</v>
      </c>
      <c r="H47" s="14">
        <v>0</v>
      </c>
      <c r="I47" s="14">
        <v>3475.1</v>
      </c>
      <c r="J47" s="14">
        <v>0</v>
      </c>
      <c r="K47" s="14">
        <v>0</v>
      </c>
      <c r="L47" s="14">
        <v>0</v>
      </c>
      <c r="M47" s="14">
        <v>0</v>
      </c>
      <c r="N47" s="14">
        <v>148.94999999999999</v>
      </c>
      <c r="O47" s="14">
        <v>75.86</v>
      </c>
      <c r="P47" s="14">
        <v>0</v>
      </c>
      <c r="Q47" s="14">
        <v>0.09</v>
      </c>
      <c r="R47" s="14">
        <v>0</v>
      </c>
      <c r="S47" s="14">
        <v>0</v>
      </c>
      <c r="T47" s="14">
        <v>224.9</v>
      </c>
      <c r="U47" s="14">
        <v>3250.2</v>
      </c>
    </row>
    <row r="48" spans="1:21">
      <c r="A48" s="2" t="s">
        <v>102</v>
      </c>
      <c r="B48" s="1" t="s">
        <v>103</v>
      </c>
      <c r="C48" s="14">
        <v>2850</v>
      </c>
      <c r="D48" s="14">
        <v>0</v>
      </c>
      <c r="E48" s="14">
        <v>6354.07</v>
      </c>
      <c r="F48" s="14">
        <v>0</v>
      </c>
      <c r="G48" s="14">
        <v>0</v>
      </c>
      <c r="H48" s="14">
        <v>0</v>
      </c>
      <c r="I48" s="14">
        <v>9204.07</v>
      </c>
      <c r="J48" s="14">
        <v>0</v>
      </c>
      <c r="K48" s="14">
        <v>0</v>
      </c>
      <c r="L48" s="14">
        <v>0</v>
      </c>
      <c r="M48" s="14">
        <v>0</v>
      </c>
      <c r="N48" s="14">
        <v>1418.73</v>
      </c>
      <c r="O48" s="14">
        <v>135.54</v>
      </c>
      <c r="P48" s="14">
        <v>0</v>
      </c>
      <c r="Q48" s="14">
        <v>0</v>
      </c>
      <c r="R48" s="14">
        <v>500</v>
      </c>
      <c r="S48" s="14">
        <v>0</v>
      </c>
      <c r="T48" s="14">
        <v>2054.27</v>
      </c>
      <c r="U48" s="14">
        <v>7149.8</v>
      </c>
    </row>
    <row r="49" spans="1:21">
      <c r="A49" s="2" t="s">
        <v>104</v>
      </c>
      <c r="B49" s="1" t="s">
        <v>105</v>
      </c>
      <c r="C49" s="14">
        <v>2750.1</v>
      </c>
      <c r="D49" s="14">
        <v>412.51</v>
      </c>
      <c r="E49" s="14">
        <v>150</v>
      </c>
      <c r="F49" s="14">
        <v>0</v>
      </c>
      <c r="G49" s="14">
        <v>0</v>
      </c>
      <c r="H49" s="14">
        <v>0</v>
      </c>
      <c r="I49" s="14">
        <v>3312.61</v>
      </c>
      <c r="J49" s="14">
        <v>0</v>
      </c>
      <c r="K49" s="14">
        <v>0</v>
      </c>
      <c r="L49" s="14">
        <v>0</v>
      </c>
      <c r="M49" s="14">
        <v>0</v>
      </c>
      <c r="N49" s="14">
        <v>123.79</v>
      </c>
      <c r="O49" s="14">
        <v>74.48</v>
      </c>
      <c r="P49" s="14">
        <v>0</v>
      </c>
      <c r="Q49" s="15">
        <v>-0.06</v>
      </c>
      <c r="R49" s="14">
        <v>0</v>
      </c>
      <c r="S49" s="14">
        <v>0</v>
      </c>
      <c r="T49" s="14">
        <v>198.21</v>
      </c>
      <c r="U49" s="14">
        <v>3114.4</v>
      </c>
    </row>
    <row r="50" spans="1:21">
      <c r="A50" s="2" t="s">
        <v>106</v>
      </c>
      <c r="B50" s="1" t="s">
        <v>107</v>
      </c>
      <c r="C50" s="14">
        <v>2333.38</v>
      </c>
      <c r="D50" s="14">
        <v>0</v>
      </c>
      <c r="E50" s="14">
        <v>16206.69</v>
      </c>
      <c r="F50" s="14">
        <v>0</v>
      </c>
      <c r="G50" s="14">
        <v>0</v>
      </c>
      <c r="H50" s="14">
        <v>0</v>
      </c>
      <c r="I50" s="14">
        <v>18540.07</v>
      </c>
      <c r="J50" s="14">
        <v>0</v>
      </c>
      <c r="K50" s="14">
        <v>0</v>
      </c>
      <c r="L50" s="14">
        <v>0</v>
      </c>
      <c r="M50" s="14">
        <v>0</v>
      </c>
      <c r="N50" s="14">
        <v>3746.67</v>
      </c>
      <c r="O50" s="14">
        <v>343.5</v>
      </c>
      <c r="P50" s="14">
        <v>0</v>
      </c>
      <c r="Q50" s="14">
        <v>0.1</v>
      </c>
      <c r="R50" s="14">
        <v>0</v>
      </c>
      <c r="S50" s="14">
        <v>0</v>
      </c>
      <c r="T50" s="14">
        <v>4090.27</v>
      </c>
      <c r="U50" s="14">
        <v>14449.8</v>
      </c>
    </row>
    <row r="51" spans="1:21">
      <c r="A51" s="2" t="s">
        <v>108</v>
      </c>
      <c r="B51" s="1" t="s">
        <v>109</v>
      </c>
      <c r="C51" s="14">
        <v>2749.95</v>
      </c>
      <c r="D51" s="14">
        <v>0</v>
      </c>
      <c r="E51" s="14">
        <v>3265</v>
      </c>
      <c r="F51" s="14">
        <v>0</v>
      </c>
      <c r="G51" s="14">
        <v>0</v>
      </c>
      <c r="H51" s="14">
        <v>0</v>
      </c>
      <c r="I51" s="14">
        <v>6014.95</v>
      </c>
      <c r="J51" s="14">
        <v>0</v>
      </c>
      <c r="K51" s="14">
        <v>0</v>
      </c>
      <c r="L51" s="14">
        <v>0</v>
      </c>
      <c r="M51" s="14">
        <v>0</v>
      </c>
      <c r="N51" s="14">
        <v>737.53</v>
      </c>
      <c r="O51" s="14">
        <v>166.36</v>
      </c>
      <c r="P51" s="14">
        <v>0</v>
      </c>
      <c r="Q51" s="15">
        <v>-0.14000000000000001</v>
      </c>
      <c r="R51" s="14">
        <v>0</v>
      </c>
      <c r="S51" s="14">
        <v>0</v>
      </c>
      <c r="T51" s="14">
        <v>903.75</v>
      </c>
      <c r="U51" s="14">
        <v>5111.2</v>
      </c>
    </row>
    <row r="52" spans="1:21">
      <c r="A52" s="2" t="s">
        <v>110</v>
      </c>
      <c r="B52" s="1" t="s">
        <v>111</v>
      </c>
      <c r="C52" s="14">
        <v>6000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6000</v>
      </c>
      <c r="J52" s="14">
        <v>15</v>
      </c>
      <c r="K52" s="14">
        <v>1925</v>
      </c>
      <c r="L52" s="14">
        <v>0</v>
      </c>
      <c r="M52" s="14">
        <v>0</v>
      </c>
      <c r="N52" s="14">
        <v>734.34</v>
      </c>
      <c r="O52" s="14">
        <v>160.44999999999999</v>
      </c>
      <c r="P52" s="14">
        <v>0</v>
      </c>
      <c r="Q52" s="14">
        <v>0.01</v>
      </c>
      <c r="R52" s="14">
        <v>0</v>
      </c>
      <c r="S52" s="14">
        <v>0</v>
      </c>
      <c r="T52" s="14">
        <v>2834.8</v>
      </c>
      <c r="U52" s="14">
        <v>3165.2</v>
      </c>
    </row>
    <row r="53" spans="1:21">
      <c r="A53" s="2" t="s">
        <v>112</v>
      </c>
      <c r="B53" s="1" t="s">
        <v>113</v>
      </c>
      <c r="C53" s="14">
        <v>6000</v>
      </c>
      <c r="D53" s="14">
        <v>0</v>
      </c>
      <c r="E53" s="14">
        <v>9064.68</v>
      </c>
      <c r="F53" s="14">
        <v>0</v>
      </c>
      <c r="G53" s="14">
        <v>0</v>
      </c>
      <c r="H53" s="14">
        <v>0</v>
      </c>
      <c r="I53" s="14">
        <v>15064.68</v>
      </c>
      <c r="J53" s="14">
        <v>0</v>
      </c>
      <c r="K53" s="14">
        <v>0</v>
      </c>
      <c r="L53" s="14">
        <v>0</v>
      </c>
      <c r="M53" s="14">
        <v>0</v>
      </c>
      <c r="N53" s="14">
        <v>2774.58</v>
      </c>
      <c r="O53" s="14">
        <v>328.76</v>
      </c>
      <c r="P53" s="14">
        <v>0</v>
      </c>
      <c r="Q53" s="14">
        <v>0.14000000000000001</v>
      </c>
      <c r="R53" s="14">
        <v>0</v>
      </c>
      <c r="S53" s="14">
        <v>0</v>
      </c>
      <c r="T53" s="14">
        <v>3103.48</v>
      </c>
      <c r="U53" s="14">
        <v>11961.2</v>
      </c>
    </row>
    <row r="54" spans="1:21">
      <c r="A54" s="2" t="s">
        <v>114</v>
      </c>
      <c r="B54" s="1" t="s">
        <v>115</v>
      </c>
      <c r="C54" s="14">
        <v>3000</v>
      </c>
      <c r="D54" s="14">
        <v>0</v>
      </c>
      <c r="E54" s="14">
        <v>1306</v>
      </c>
      <c r="F54" s="14">
        <v>0</v>
      </c>
      <c r="G54" s="14">
        <v>0</v>
      </c>
      <c r="H54" s="14">
        <v>0</v>
      </c>
      <c r="I54" s="14">
        <v>4306</v>
      </c>
      <c r="J54" s="14">
        <v>0</v>
      </c>
      <c r="K54" s="14">
        <v>0</v>
      </c>
      <c r="L54" s="14">
        <v>0</v>
      </c>
      <c r="M54" s="14">
        <v>0</v>
      </c>
      <c r="N54" s="14">
        <v>399.18</v>
      </c>
      <c r="O54" s="14">
        <v>96.3</v>
      </c>
      <c r="P54" s="14">
        <v>0</v>
      </c>
      <c r="Q54" s="14">
        <v>0.12</v>
      </c>
      <c r="R54" s="14">
        <v>0</v>
      </c>
      <c r="S54" s="14">
        <v>0</v>
      </c>
      <c r="T54" s="14">
        <v>495.6</v>
      </c>
      <c r="U54" s="14">
        <v>3810.4</v>
      </c>
    </row>
    <row r="55" spans="1:21">
      <c r="A55" s="2" t="s">
        <v>116</v>
      </c>
      <c r="B55" s="1" t="s">
        <v>117</v>
      </c>
      <c r="C55" s="14">
        <v>3249.9</v>
      </c>
      <c r="D55" s="14">
        <v>0</v>
      </c>
      <c r="E55" s="14">
        <v>1250</v>
      </c>
      <c r="F55" s="14">
        <v>0</v>
      </c>
      <c r="G55" s="14">
        <v>0</v>
      </c>
      <c r="H55" s="14">
        <v>0</v>
      </c>
      <c r="I55" s="14">
        <v>4499.8999999999996</v>
      </c>
      <c r="J55" s="14">
        <v>0</v>
      </c>
      <c r="K55" s="14">
        <v>0</v>
      </c>
      <c r="L55" s="14">
        <v>0</v>
      </c>
      <c r="M55" s="14">
        <v>0</v>
      </c>
      <c r="N55" s="14">
        <v>433.92</v>
      </c>
      <c r="O55" s="14">
        <v>125.04</v>
      </c>
      <c r="P55" s="14">
        <v>0</v>
      </c>
      <c r="Q55" s="14">
        <v>0.14000000000000001</v>
      </c>
      <c r="R55" s="14">
        <v>0</v>
      </c>
      <c r="S55" s="14">
        <v>0</v>
      </c>
      <c r="T55" s="14">
        <v>559.1</v>
      </c>
      <c r="U55" s="14">
        <v>3940.8</v>
      </c>
    </row>
    <row r="56" spans="1:21">
      <c r="A56" s="2" t="s">
        <v>118</v>
      </c>
      <c r="B56" s="1" t="s">
        <v>119</v>
      </c>
      <c r="C56" s="14">
        <v>3499.95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3499.95</v>
      </c>
      <c r="J56" s="14">
        <v>0</v>
      </c>
      <c r="K56" s="14">
        <v>0</v>
      </c>
      <c r="L56" s="14">
        <v>0</v>
      </c>
      <c r="M56" s="14">
        <v>0</v>
      </c>
      <c r="N56" s="14">
        <v>151.65</v>
      </c>
      <c r="O56" s="14">
        <v>108.91</v>
      </c>
      <c r="P56" s="14">
        <v>0</v>
      </c>
      <c r="Q56" s="15">
        <v>-0.01</v>
      </c>
      <c r="R56" s="14">
        <v>0</v>
      </c>
      <c r="S56" s="14">
        <v>0</v>
      </c>
      <c r="T56" s="14">
        <v>260.55</v>
      </c>
      <c r="U56" s="14">
        <v>3239.4</v>
      </c>
    </row>
    <row r="57" spans="1:21">
      <c r="A57" s="2" t="s">
        <v>120</v>
      </c>
      <c r="B57" s="1" t="s">
        <v>121</v>
      </c>
      <c r="C57" s="14">
        <v>3999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3999</v>
      </c>
      <c r="J57" s="14">
        <v>15</v>
      </c>
      <c r="K57" s="14">
        <v>667</v>
      </c>
      <c r="L57" s="14">
        <v>0</v>
      </c>
      <c r="M57" s="14">
        <v>0</v>
      </c>
      <c r="N57" s="14">
        <v>348.87</v>
      </c>
      <c r="O57" s="14">
        <v>102.39</v>
      </c>
      <c r="P57" s="14">
        <v>0</v>
      </c>
      <c r="Q57" s="14">
        <v>0.14000000000000001</v>
      </c>
      <c r="R57" s="14">
        <v>0</v>
      </c>
      <c r="S57" s="14">
        <v>0</v>
      </c>
      <c r="T57" s="14">
        <v>1133.4000000000001</v>
      </c>
      <c r="U57" s="14">
        <v>2865.6</v>
      </c>
    </row>
    <row r="58" spans="1:21">
      <c r="A58" s="2" t="s">
        <v>122</v>
      </c>
      <c r="B58" s="1" t="s">
        <v>123</v>
      </c>
      <c r="C58" s="14">
        <v>3249.9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3249.9</v>
      </c>
      <c r="J58" s="14">
        <v>15</v>
      </c>
      <c r="K58" s="14">
        <v>0</v>
      </c>
      <c r="L58" s="14">
        <v>842.66</v>
      </c>
      <c r="M58" s="14">
        <v>0</v>
      </c>
      <c r="N58" s="14">
        <v>124.45</v>
      </c>
      <c r="O58" s="14">
        <v>80.67</v>
      </c>
      <c r="P58" s="14">
        <v>0</v>
      </c>
      <c r="Q58" s="14">
        <v>0.12</v>
      </c>
      <c r="R58" s="14">
        <v>0</v>
      </c>
      <c r="S58" s="14">
        <v>0</v>
      </c>
      <c r="T58" s="14">
        <v>1062.9000000000001</v>
      </c>
      <c r="U58" s="14">
        <v>2187</v>
      </c>
    </row>
    <row r="59" spans="1:21">
      <c r="A59" s="2" t="s">
        <v>124</v>
      </c>
      <c r="B59" s="1" t="s">
        <v>125</v>
      </c>
      <c r="C59" s="14">
        <v>3249.9</v>
      </c>
      <c r="D59" s="14">
        <v>0</v>
      </c>
      <c r="E59" s="14">
        <v>1000</v>
      </c>
      <c r="F59" s="14">
        <v>0</v>
      </c>
      <c r="G59" s="14">
        <v>0</v>
      </c>
      <c r="H59" s="14">
        <v>0</v>
      </c>
      <c r="I59" s="14">
        <v>4249.8999999999996</v>
      </c>
      <c r="J59" s="14">
        <v>0</v>
      </c>
      <c r="K59" s="14">
        <v>0</v>
      </c>
      <c r="L59" s="14">
        <v>0</v>
      </c>
      <c r="M59" s="14">
        <v>0</v>
      </c>
      <c r="N59" s="14">
        <v>389.12</v>
      </c>
      <c r="O59" s="14">
        <v>140.69</v>
      </c>
      <c r="P59" s="14">
        <v>0</v>
      </c>
      <c r="Q59" s="14">
        <v>0.09</v>
      </c>
      <c r="R59" s="14">
        <v>0</v>
      </c>
      <c r="S59" s="14">
        <v>0</v>
      </c>
      <c r="T59" s="14">
        <v>529.9</v>
      </c>
      <c r="U59" s="14">
        <v>3720</v>
      </c>
    </row>
    <row r="60" spans="1:21">
      <c r="A60" s="2" t="s">
        <v>126</v>
      </c>
      <c r="B60" s="1" t="s">
        <v>127</v>
      </c>
      <c r="C60" s="14">
        <v>3000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3000</v>
      </c>
      <c r="J60" s="14">
        <v>15</v>
      </c>
      <c r="K60" s="14">
        <v>420</v>
      </c>
      <c r="L60" s="14">
        <v>0</v>
      </c>
      <c r="M60" s="14">
        <v>0</v>
      </c>
      <c r="N60" s="14">
        <v>76.98</v>
      </c>
      <c r="O60" s="14">
        <v>74.48</v>
      </c>
      <c r="P60" s="14">
        <v>0</v>
      </c>
      <c r="Q60" s="14">
        <v>0.14000000000000001</v>
      </c>
      <c r="R60" s="14">
        <v>0</v>
      </c>
      <c r="S60" s="14">
        <v>0</v>
      </c>
      <c r="T60" s="14">
        <v>586.6</v>
      </c>
      <c r="U60" s="14">
        <v>2413.4</v>
      </c>
    </row>
    <row r="61" spans="1:21">
      <c r="A61" s="2" t="s">
        <v>128</v>
      </c>
      <c r="B61" s="1" t="s">
        <v>129</v>
      </c>
      <c r="C61" s="14">
        <v>6000</v>
      </c>
      <c r="D61" s="14">
        <v>0</v>
      </c>
      <c r="E61" s="14">
        <v>12963.76</v>
      </c>
      <c r="F61" s="14">
        <v>0</v>
      </c>
      <c r="G61" s="14">
        <v>0</v>
      </c>
      <c r="H61" s="14">
        <v>0</v>
      </c>
      <c r="I61" s="14">
        <v>18963.759999999998</v>
      </c>
      <c r="J61" s="14">
        <v>15</v>
      </c>
      <c r="K61" s="14">
        <v>474.1</v>
      </c>
      <c r="L61" s="14">
        <v>0</v>
      </c>
      <c r="M61" s="14">
        <v>0</v>
      </c>
      <c r="N61" s="14">
        <v>3873.78</v>
      </c>
      <c r="O61" s="14">
        <v>367.14</v>
      </c>
      <c r="P61" s="14">
        <v>0</v>
      </c>
      <c r="Q61" s="15">
        <v>-0.06</v>
      </c>
      <c r="R61" s="14">
        <v>0</v>
      </c>
      <c r="S61" s="14">
        <v>0</v>
      </c>
      <c r="T61" s="14">
        <v>4729.96</v>
      </c>
      <c r="U61" s="14">
        <v>14233.8</v>
      </c>
    </row>
    <row r="62" spans="1:21">
      <c r="A62" s="2" t="s">
        <v>130</v>
      </c>
      <c r="B62" s="1" t="s">
        <v>131</v>
      </c>
      <c r="C62" s="14">
        <v>3000</v>
      </c>
      <c r="D62" s="14">
        <v>0</v>
      </c>
      <c r="E62" s="14">
        <v>0</v>
      </c>
      <c r="F62" s="14">
        <v>0</v>
      </c>
      <c r="G62" s="14">
        <v>0</v>
      </c>
      <c r="H62" s="14">
        <v>400</v>
      </c>
      <c r="I62" s="14">
        <v>3400</v>
      </c>
      <c r="J62" s="14">
        <v>0</v>
      </c>
      <c r="K62" s="14">
        <v>0</v>
      </c>
      <c r="L62" s="14">
        <v>0</v>
      </c>
      <c r="M62" s="14">
        <v>0</v>
      </c>
      <c r="N62" s="14">
        <v>140.78</v>
      </c>
      <c r="O62" s="14">
        <v>74.48</v>
      </c>
      <c r="P62" s="14">
        <v>0</v>
      </c>
      <c r="Q62" s="15">
        <v>-0.06</v>
      </c>
      <c r="R62" s="14">
        <v>0</v>
      </c>
      <c r="S62" s="14">
        <v>0</v>
      </c>
      <c r="T62" s="14">
        <v>215.2</v>
      </c>
      <c r="U62" s="14">
        <v>3184.8</v>
      </c>
    </row>
    <row r="63" spans="1:21">
      <c r="A63" s="2" t="s">
        <v>132</v>
      </c>
      <c r="B63" s="1" t="s">
        <v>133</v>
      </c>
      <c r="C63" s="14">
        <v>2749.95</v>
      </c>
      <c r="D63" s="14">
        <v>0</v>
      </c>
      <c r="E63" s="14">
        <v>6078.8</v>
      </c>
      <c r="F63" s="14">
        <v>0</v>
      </c>
      <c r="G63" s="14">
        <v>0</v>
      </c>
      <c r="H63" s="14">
        <v>0</v>
      </c>
      <c r="I63" s="14">
        <v>8828.75</v>
      </c>
      <c r="J63" s="14">
        <v>0</v>
      </c>
      <c r="K63" s="14">
        <v>0</v>
      </c>
      <c r="L63" s="14">
        <v>0</v>
      </c>
      <c r="M63" s="14">
        <v>0</v>
      </c>
      <c r="N63" s="14">
        <v>1338.56</v>
      </c>
      <c r="O63" s="14">
        <v>108.15</v>
      </c>
      <c r="P63" s="14">
        <v>0</v>
      </c>
      <c r="Q63" s="15">
        <v>-0.16</v>
      </c>
      <c r="R63" s="14">
        <v>0</v>
      </c>
      <c r="S63" s="14">
        <v>0</v>
      </c>
      <c r="T63" s="14">
        <v>1446.55</v>
      </c>
      <c r="U63" s="14">
        <v>7382.2</v>
      </c>
    </row>
    <row r="64" spans="1:21">
      <c r="A64" s="2" t="s">
        <v>134</v>
      </c>
      <c r="B64" s="1" t="s">
        <v>135</v>
      </c>
      <c r="C64" s="14">
        <v>2749.95</v>
      </c>
      <c r="D64" s="14">
        <v>0</v>
      </c>
      <c r="E64" s="14">
        <v>3265</v>
      </c>
      <c r="F64" s="14">
        <v>0</v>
      </c>
      <c r="G64" s="14">
        <v>0</v>
      </c>
      <c r="H64" s="14">
        <v>0</v>
      </c>
      <c r="I64" s="14">
        <v>6014.95</v>
      </c>
      <c r="J64" s="14">
        <v>0</v>
      </c>
      <c r="K64" s="14">
        <v>0</v>
      </c>
      <c r="L64" s="14">
        <v>0</v>
      </c>
      <c r="M64" s="14">
        <v>0</v>
      </c>
      <c r="N64" s="14">
        <v>737.53</v>
      </c>
      <c r="O64" s="14">
        <v>122.68</v>
      </c>
      <c r="P64" s="14">
        <v>0</v>
      </c>
      <c r="Q64" s="15">
        <v>-0.06</v>
      </c>
      <c r="R64" s="14">
        <v>0</v>
      </c>
      <c r="S64" s="14">
        <v>0</v>
      </c>
      <c r="T64" s="14">
        <v>860.15</v>
      </c>
      <c r="U64" s="14">
        <v>5154.8</v>
      </c>
    </row>
    <row r="65" spans="1:21">
      <c r="A65" s="2" t="s">
        <v>136</v>
      </c>
      <c r="B65" s="1" t="s">
        <v>137</v>
      </c>
      <c r="C65" s="14">
        <v>3000</v>
      </c>
      <c r="D65" s="14">
        <v>0</v>
      </c>
      <c r="E65" s="14">
        <v>8870.82</v>
      </c>
      <c r="F65" s="14">
        <v>0</v>
      </c>
      <c r="G65" s="14">
        <v>0</v>
      </c>
      <c r="H65" s="14">
        <v>0</v>
      </c>
      <c r="I65" s="14">
        <v>11870.82</v>
      </c>
      <c r="J65" s="14">
        <v>0</v>
      </c>
      <c r="K65" s="14">
        <v>0</v>
      </c>
      <c r="L65" s="14">
        <v>0</v>
      </c>
      <c r="M65" s="14">
        <v>0</v>
      </c>
      <c r="N65" s="14">
        <v>2023.39</v>
      </c>
      <c r="O65" s="14">
        <v>249.49</v>
      </c>
      <c r="P65" s="14">
        <v>0</v>
      </c>
      <c r="Q65" s="15">
        <v>-0.06</v>
      </c>
      <c r="R65" s="14">
        <v>800</v>
      </c>
      <c r="S65" s="14">
        <v>0</v>
      </c>
      <c r="T65" s="14">
        <v>3072.82</v>
      </c>
      <c r="U65" s="14">
        <v>8798</v>
      </c>
    </row>
    <row r="66" spans="1:21">
      <c r="A66" s="2" t="s">
        <v>138</v>
      </c>
      <c r="B66" s="1" t="s">
        <v>139</v>
      </c>
      <c r="C66" s="14">
        <v>6000</v>
      </c>
      <c r="D66" s="14">
        <v>0</v>
      </c>
      <c r="E66" s="14">
        <v>6530</v>
      </c>
      <c r="F66" s="14">
        <v>0</v>
      </c>
      <c r="G66" s="14">
        <v>0</v>
      </c>
      <c r="H66" s="14">
        <v>0</v>
      </c>
      <c r="I66" s="14">
        <v>12530</v>
      </c>
      <c r="J66" s="14">
        <v>0</v>
      </c>
      <c r="K66" s="14">
        <v>0</v>
      </c>
      <c r="L66" s="14">
        <v>0</v>
      </c>
      <c r="M66" s="14">
        <v>0</v>
      </c>
      <c r="N66" s="14">
        <v>2178.4299999999998</v>
      </c>
      <c r="O66" s="14">
        <v>279.27999999999997</v>
      </c>
      <c r="P66" s="14">
        <v>0</v>
      </c>
      <c r="Q66" s="14">
        <v>0.09</v>
      </c>
      <c r="R66" s="14">
        <v>0</v>
      </c>
      <c r="S66" s="14">
        <v>0</v>
      </c>
      <c r="T66" s="14">
        <v>2457.8000000000002</v>
      </c>
      <c r="U66" s="14">
        <v>10072.200000000001</v>
      </c>
    </row>
    <row r="67" spans="1:21">
      <c r="A67" s="2" t="s">
        <v>140</v>
      </c>
      <c r="B67" s="1" t="s">
        <v>141</v>
      </c>
      <c r="C67" s="14">
        <v>3249.9</v>
      </c>
      <c r="D67" s="14">
        <v>0</v>
      </c>
      <c r="E67" s="14">
        <v>14800</v>
      </c>
      <c r="F67" s="14">
        <v>0</v>
      </c>
      <c r="G67" s="14">
        <v>0</v>
      </c>
      <c r="H67" s="14">
        <v>0</v>
      </c>
      <c r="I67" s="14">
        <v>18049.900000000001</v>
      </c>
      <c r="J67" s="14">
        <v>0</v>
      </c>
      <c r="K67" s="14">
        <v>0</v>
      </c>
      <c r="L67" s="14">
        <v>0</v>
      </c>
      <c r="M67" s="14">
        <v>0</v>
      </c>
      <c r="N67" s="14">
        <v>3599.62</v>
      </c>
      <c r="O67" s="14">
        <v>283.94</v>
      </c>
      <c r="P67" s="14">
        <v>0</v>
      </c>
      <c r="Q67" s="15">
        <v>-0.06</v>
      </c>
      <c r="R67" s="14">
        <v>0</v>
      </c>
      <c r="S67" s="14">
        <v>0</v>
      </c>
      <c r="T67" s="14">
        <v>3883.5</v>
      </c>
      <c r="U67" s="14">
        <v>14166.4</v>
      </c>
    </row>
    <row r="68" spans="1:21">
      <c r="A68" s="2" t="s">
        <v>142</v>
      </c>
      <c r="B68" s="1" t="s">
        <v>143</v>
      </c>
      <c r="C68" s="14">
        <v>7056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7056</v>
      </c>
      <c r="J68" s="14">
        <v>0</v>
      </c>
      <c r="K68" s="14">
        <v>0</v>
      </c>
      <c r="L68" s="14">
        <v>0</v>
      </c>
      <c r="M68" s="14">
        <v>0</v>
      </c>
      <c r="N68" s="14">
        <v>959.9</v>
      </c>
      <c r="O68" s="14">
        <v>191.61</v>
      </c>
      <c r="P68" s="14">
        <v>0</v>
      </c>
      <c r="Q68" s="14">
        <v>0.09</v>
      </c>
      <c r="R68" s="14">
        <v>0</v>
      </c>
      <c r="S68" s="14">
        <v>0</v>
      </c>
      <c r="T68" s="14">
        <v>1151.5999999999999</v>
      </c>
      <c r="U68" s="14">
        <v>5904.4</v>
      </c>
    </row>
    <row r="69" spans="1:21">
      <c r="A69" s="2" t="s">
        <v>144</v>
      </c>
      <c r="B69" s="1" t="s">
        <v>145</v>
      </c>
      <c r="C69" s="14">
        <v>20000.099999999999</v>
      </c>
      <c r="D69" s="14">
        <v>0</v>
      </c>
      <c r="E69" s="14">
        <v>82413.350000000006</v>
      </c>
      <c r="F69" s="14">
        <v>0</v>
      </c>
      <c r="G69" s="14">
        <v>0</v>
      </c>
      <c r="H69" s="14">
        <v>0</v>
      </c>
      <c r="I69" s="14">
        <v>102413.45</v>
      </c>
      <c r="J69" s="14">
        <v>0</v>
      </c>
      <c r="K69" s="14">
        <v>0</v>
      </c>
      <c r="L69" s="14">
        <v>0</v>
      </c>
      <c r="M69" s="14">
        <v>0</v>
      </c>
      <c r="N69" s="14">
        <v>31566.080000000002</v>
      </c>
      <c r="O69" s="14">
        <v>771.98</v>
      </c>
      <c r="P69" s="14">
        <v>0</v>
      </c>
      <c r="Q69" s="14">
        <v>0.01</v>
      </c>
      <c r="R69" s="14">
        <v>1500</v>
      </c>
      <c r="S69" s="14">
        <v>827.58</v>
      </c>
      <c r="T69" s="14">
        <v>34665.65</v>
      </c>
      <c r="U69" s="14">
        <v>67747.8</v>
      </c>
    </row>
    <row r="70" spans="1:21" s="7" customFormat="1">
      <c r="A70" s="17" t="s">
        <v>146</v>
      </c>
      <c r="C70" s="7" t="s">
        <v>147</v>
      </c>
      <c r="D70" s="7" t="s">
        <v>147</v>
      </c>
      <c r="E70" s="7" t="s">
        <v>147</v>
      </c>
      <c r="F70" s="7" t="s">
        <v>147</v>
      </c>
      <c r="G70" s="7" t="s">
        <v>147</v>
      </c>
      <c r="H70" s="7" t="s">
        <v>147</v>
      </c>
      <c r="I70" s="7" t="s">
        <v>147</v>
      </c>
      <c r="J70" s="7" t="s">
        <v>147</v>
      </c>
      <c r="K70" s="7" t="s">
        <v>147</v>
      </c>
      <c r="L70" s="7" t="s">
        <v>147</v>
      </c>
      <c r="M70" s="7" t="s">
        <v>147</v>
      </c>
      <c r="N70" s="7" t="s">
        <v>147</v>
      </c>
      <c r="O70" s="7" t="s">
        <v>147</v>
      </c>
      <c r="P70" s="7" t="s">
        <v>147</v>
      </c>
      <c r="Q70" s="7" t="s">
        <v>147</v>
      </c>
      <c r="R70" s="7" t="s">
        <v>147</v>
      </c>
      <c r="S70" s="7" t="s">
        <v>147</v>
      </c>
      <c r="T70" s="7" t="s">
        <v>147</v>
      </c>
      <c r="U70" s="7" t="s">
        <v>147</v>
      </c>
    </row>
    <row r="71" spans="1:21">
      <c r="C71" s="19">
        <v>252053.54</v>
      </c>
      <c r="D71" s="19">
        <v>862.51</v>
      </c>
      <c r="E71" s="19">
        <v>305892.45</v>
      </c>
      <c r="F71" s="19">
        <v>0</v>
      </c>
      <c r="G71" s="19">
        <v>641.69000000000005</v>
      </c>
      <c r="H71" s="19">
        <v>400</v>
      </c>
      <c r="I71" s="19">
        <v>559850.18999999994</v>
      </c>
      <c r="J71" s="19">
        <v>195</v>
      </c>
      <c r="K71" s="19">
        <v>14501.61</v>
      </c>
      <c r="L71" s="19">
        <v>1187.6199999999999</v>
      </c>
      <c r="M71" s="19">
        <v>0</v>
      </c>
      <c r="N71" s="19">
        <v>102091.87</v>
      </c>
      <c r="O71" s="19">
        <v>9653.59</v>
      </c>
      <c r="P71" s="19">
        <v>590.04</v>
      </c>
      <c r="Q71" s="19">
        <v>1.88</v>
      </c>
      <c r="R71" s="19">
        <v>3300</v>
      </c>
      <c r="S71" s="19">
        <v>1127.58</v>
      </c>
      <c r="T71" s="19">
        <v>132649.19</v>
      </c>
      <c r="U71" s="19">
        <v>427201</v>
      </c>
    </row>
    <row r="73" spans="1:21">
      <c r="A73" s="12" t="s">
        <v>148</v>
      </c>
    </row>
    <row r="74" spans="1:21">
      <c r="A74" s="2" t="s">
        <v>149</v>
      </c>
      <c r="B74" s="1" t="s">
        <v>150</v>
      </c>
      <c r="C74" s="14">
        <v>3898.95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3898.95</v>
      </c>
      <c r="J74" s="14">
        <v>0</v>
      </c>
      <c r="K74" s="14">
        <v>0</v>
      </c>
      <c r="L74" s="14">
        <v>0</v>
      </c>
      <c r="M74" s="14">
        <v>0</v>
      </c>
      <c r="N74" s="14">
        <v>332.86</v>
      </c>
      <c r="O74" s="14">
        <v>99.8</v>
      </c>
      <c r="P74" s="14">
        <v>0</v>
      </c>
      <c r="Q74" s="15">
        <v>-0.11</v>
      </c>
      <c r="R74" s="14">
        <v>0</v>
      </c>
      <c r="S74" s="14">
        <v>0</v>
      </c>
      <c r="T74" s="14">
        <v>432.55</v>
      </c>
      <c r="U74" s="14">
        <v>3466.4</v>
      </c>
    </row>
    <row r="75" spans="1:21">
      <c r="A75" s="2" t="s">
        <v>151</v>
      </c>
      <c r="B75" s="1" t="s">
        <v>152</v>
      </c>
      <c r="C75" s="14">
        <v>4834.05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4834.05</v>
      </c>
      <c r="J75" s="14">
        <v>15</v>
      </c>
      <c r="K75" s="14">
        <v>0</v>
      </c>
      <c r="L75" s="14">
        <v>0</v>
      </c>
      <c r="M75" s="14">
        <v>0</v>
      </c>
      <c r="N75" s="14">
        <v>493.8</v>
      </c>
      <c r="O75" s="14">
        <v>127.91</v>
      </c>
      <c r="P75" s="14">
        <v>1274.73</v>
      </c>
      <c r="Q75" s="14">
        <v>0.01</v>
      </c>
      <c r="R75" s="14">
        <v>0</v>
      </c>
      <c r="S75" s="14">
        <v>0</v>
      </c>
      <c r="T75" s="14">
        <v>1911.45</v>
      </c>
      <c r="U75" s="14">
        <v>2922.6</v>
      </c>
    </row>
    <row r="76" spans="1:21">
      <c r="A76" s="2" t="s">
        <v>153</v>
      </c>
      <c r="B76" s="1" t="s">
        <v>154</v>
      </c>
      <c r="C76" s="14">
        <v>2782.5</v>
      </c>
      <c r="D76" s="14">
        <v>0</v>
      </c>
      <c r="E76" s="14">
        <v>0</v>
      </c>
      <c r="F76" s="14">
        <v>51.68</v>
      </c>
      <c r="G76" s="14">
        <v>742</v>
      </c>
      <c r="H76" s="14">
        <v>0</v>
      </c>
      <c r="I76" s="14">
        <v>3576.18</v>
      </c>
      <c r="J76" s="14">
        <v>0</v>
      </c>
      <c r="K76" s="14">
        <v>0</v>
      </c>
      <c r="L76" s="14">
        <v>0</v>
      </c>
      <c r="M76" s="14">
        <v>38.26</v>
      </c>
      <c r="N76" s="14">
        <v>58.94</v>
      </c>
      <c r="O76" s="14">
        <v>69.72</v>
      </c>
      <c r="P76" s="14">
        <v>0</v>
      </c>
      <c r="Q76" s="14">
        <v>0.06</v>
      </c>
      <c r="R76" s="14">
        <v>0</v>
      </c>
      <c r="S76" s="14">
        <v>0</v>
      </c>
      <c r="T76" s="14">
        <v>166.98</v>
      </c>
      <c r="U76" s="14">
        <v>3409.2</v>
      </c>
    </row>
    <row r="77" spans="1:21" s="7" customFormat="1">
      <c r="A77" s="17" t="s">
        <v>146</v>
      </c>
      <c r="C77" s="7" t="s">
        <v>147</v>
      </c>
      <c r="D77" s="7" t="s">
        <v>147</v>
      </c>
      <c r="E77" s="7" t="s">
        <v>147</v>
      </c>
      <c r="F77" s="7" t="s">
        <v>147</v>
      </c>
      <c r="G77" s="7" t="s">
        <v>147</v>
      </c>
      <c r="H77" s="7" t="s">
        <v>147</v>
      </c>
      <c r="I77" s="7" t="s">
        <v>147</v>
      </c>
      <c r="J77" s="7" t="s">
        <v>147</v>
      </c>
      <c r="K77" s="7" t="s">
        <v>147</v>
      </c>
      <c r="L77" s="7" t="s">
        <v>147</v>
      </c>
      <c r="M77" s="7" t="s">
        <v>147</v>
      </c>
      <c r="N77" s="7" t="s">
        <v>147</v>
      </c>
      <c r="O77" s="7" t="s">
        <v>147</v>
      </c>
      <c r="P77" s="7" t="s">
        <v>147</v>
      </c>
      <c r="Q77" s="7" t="s">
        <v>147</v>
      </c>
      <c r="R77" s="7" t="s">
        <v>147</v>
      </c>
      <c r="S77" s="7" t="s">
        <v>147</v>
      </c>
      <c r="T77" s="7" t="s">
        <v>147</v>
      </c>
      <c r="U77" s="7" t="s">
        <v>147</v>
      </c>
    </row>
    <row r="78" spans="1:21">
      <c r="C78" s="19">
        <v>11515.5</v>
      </c>
      <c r="D78" s="19">
        <v>0</v>
      </c>
      <c r="E78" s="19">
        <v>0</v>
      </c>
      <c r="F78" s="19">
        <v>51.68</v>
      </c>
      <c r="G78" s="19">
        <v>742</v>
      </c>
      <c r="H78" s="19">
        <v>0</v>
      </c>
      <c r="I78" s="19">
        <v>12309.18</v>
      </c>
      <c r="J78" s="19">
        <v>15</v>
      </c>
      <c r="K78" s="19">
        <v>0</v>
      </c>
      <c r="L78" s="19">
        <v>0</v>
      </c>
      <c r="M78" s="19">
        <v>38.26</v>
      </c>
      <c r="N78" s="19">
        <v>885.6</v>
      </c>
      <c r="O78" s="19">
        <v>297.43</v>
      </c>
      <c r="P78" s="19">
        <v>1274.73</v>
      </c>
      <c r="Q78" s="20">
        <v>-0.04</v>
      </c>
      <c r="R78" s="19">
        <v>0</v>
      </c>
      <c r="S78" s="19">
        <v>0</v>
      </c>
      <c r="T78" s="19">
        <v>2510.98</v>
      </c>
      <c r="U78" s="19">
        <v>9798.2000000000007</v>
      </c>
    </row>
    <row r="80" spans="1:21" s="7" customFormat="1">
      <c r="A80" s="16"/>
      <c r="C80" s="7" t="s">
        <v>155</v>
      </c>
      <c r="D80" s="7" t="s">
        <v>155</v>
      </c>
      <c r="E80" s="7" t="s">
        <v>155</v>
      </c>
      <c r="F80" s="7" t="s">
        <v>155</v>
      </c>
      <c r="G80" s="7" t="s">
        <v>155</v>
      </c>
      <c r="H80" s="7" t="s">
        <v>155</v>
      </c>
      <c r="I80" s="7" t="s">
        <v>155</v>
      </c>
      <c r="J80" s="7" t="s">
        <v>155</v>
      </c>
      <c r="K80" s="7" t="s">
        <v>155</v>
      </c>
      <c r="L80" s="7" t="s">
        <v>155</v>
      </c>
      <c r="M80" s="7" t="s">
        <v>155</v>
      </c>
      <c r="N80" s="7" t="s">
        <v>155</v>
      </c>
      <c r="O80" s="7" t="s">
        <v>155</v>
      </c>
      <c r="P80" s="7" t="s">
        <v>155</v>
      </c>
      <c r="Q80" s="7" t="s">
        <v>155</v>
      </c>
      <c r="R80" s="7" t="s">
        <v>155</v>
      </c>
      <c r="S80" s="7" t="s">
        <v>155</v>
      </c>
      <c r="T80" s="7" t="s">
        <v>155</v>
      </c>
      <c r="U80" s="7" t="s">
        <v>155</v>
      </c>
    </row>
    <row r="81" spans="1:21">
      <c r="A81" s="17" t="s">
        <v>156</v>
      </c>
      <c r="B81" s="1" t="s">
        <v>157</v>
      </c>
      <c r="C81" s="19">
        <v>263569.03999999998</v>
      </c>
      <c r="D81" s="19">
        <v>862.51</v>
      </c>
      <c r="E81" s="19">
        <v>305892.45</v>
      </c>
      <c r="F81" s="19">
        <v>51.68</v>
      </c>
      <c r="G81" s="19">
        <v>1383.69</v>
      </c>
      <c r="H81" s="19">
        <v>400</v>
      </c>
      <c r="I81" s="19">
        <v>572159.37</v>
      </c>
      <c r="J81" s="19">
        <v>210</v>
      </c>
      <c r="K81" s="19">
        <v>14501.61</v>
      </c>
      <c r="L81" s="19">
        <v>1187.6199999999999</v>
      </c>
      <c r="M81" s="19">
        <v>38.26</v>
      </c>
      <c r="N81" s="19">
        <v>102977.47</v>
      </c>
      <c r="O81" s="19">
        <v>9951.02</v>
      </c>
      <c r="P81" s="19">
        <v>1864.77</v>
      </c>
      <c r="Q81" s="19">
        <v>1.84</v>
      </c>
      <c r="R81" s="19">
        <v>3300</v>
      </c>
      <c r="S81" s="19">
        <v>1127.58</v>
      </c>
      <c r="T81" s="19">
        <v>135160.17000000001</v>
      </c>
      <c r="U81" s="19">
        <v>436999.2</v>
      </c>
    </row>
    <row r="83" spans="1:21">
      <c r="C83" s="1" t="s">
        <v>157</v>
      </c>
      <c r="D83" s="1" t="s">
        <v>157</v>
      </c>
      <c r="E83" s="1" t="s">
        <v>157</v>
      </c>
      <c r="F83" s="1" t="s">
        <v>157</v>
      </c>
      <c r="G83" s="1" t="s">
        <v>157</v>
      </c>
      <c r="H83" s="1" t="s">
        <v>157</v>
      </c>
      <c r="I83" s="1" t="s">
        <v>157</v>
      </c>
      <c r="J83" s="1" t="s">
        <v>157</v>
      </c>
      <c r="K83" s="1" t="s">
        <v>157</v>
      </c>
      <c r="L83" s="1" t="s">
        <v>157</v>
      </c>
      <c r="M83" s="1" t="s">
        <v>157</v>
      </c>
      <c r="N83" s="1" t="s">
        <v>157</v>
      </c>
      <c r="O83" s="1" t="s">
        <v>157</v>
      </c>
      <c r="P83" s="1" t="s">
        <v>157</v>
      </c>
      <c r="Q83" s="1" t="s">
        <v>157</v>
      </c>
      <c r="R83" s="1" t="s">
        <v>157</v>
      </c>
      <c r="S83" s="1" t="s">
        <v>157</v>
      </c>
      <c r="T83" s="1" t="s">
        <v>157</v>
      </c>
      <c r="U83" s="1" t="s">
        <v>157</v>
      </c>
    </row>
    <row r="84" spans="1:21">
      <c r="A84" s="2" t="s">
        <v>157</v>
      </c>
      <c r="B84" s="1" t="s">
        <v>157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8"/>
  <sheetViews>
    <sheetView workbookViewId="0">
      <selection activeCell="G16" sqref="G16"/>
    </sheetView>
  </sheetViews>
  <sheetFormatPr baseColWidth="10" defaultRowHeight="15"/>
  <cols>
    <col min="2" max="2" width="15.5703125" customWidth="1"/>
    <col min="3" max="3" width="20.42578125" customWidth="1"/>
    <col min="4" max="4" width="12.5703125" bestFit="1" customWidth="1"/>
    <col min="5" max="5" width="34.28515625" bestFit="1" customWidth="1"/>
  </cols>
  <sheetData>
    <row r="1" spans="1:10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>
      <c r="A2" s="29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9.5">
      <c r="A3" s="27" t="s">
        <v>2</v>
      </c>
      <c r="B3" s="27"/>
      <c r="C3" s="30"/>
      <c r="D3" s="27"/>
      <c r="E3" s="27"/>
      <c r="F3" s="27"/>
      <c r="G3" s="27"/>
      <c r="H3" s="27"/>
      <c r="I3" s="27"/>
      <c r="J3" s="27"/>
    </row>
    <row r="4" spans="1:10">
      <c r="A4" s="27" t="s">
        <v>158</v>
      </c>
      <c r="B4" s="27"/>
      <c r="C4" s="27"/>
      <c r="D4" s="27"/>
      <c r="E4" s="27"/>
      <c r="F4" s="27"/>
      <c r="G4" s="27"/>
      <c r="H4" s="27"/>
      <c r="I4" s="27"/>
      <c r="J4" s="27"/>
    </row>
    <row r="6" spans="1:10">
      <c r="A6" s="31"/>
      <c r="B6" s="31"/>
      <c r="C6" s="31"/>
      <c r="D6" s="31"/>
      <c r="E6" s="31"/>
      <c r="F6" s="31"/>
      <c r="G6" s="31"/>
      <c r="H6" s="31"/>
      <c r="I6" s="27"/>
      <c r="J6" s="27"/>
    </row>
    <row r="7" spans="1:10">
      <c r="A7" s="32"/>
      <c r="B7" s="32"/>
      <c r="C7" s="32"/>
      <c r="D7" s="32"/>
      <c r="E7" s="32"/>
      <c r="F7" s="32"/>
      <c r="G7" s="32"/>
      <c r="H7" s="32"/>
      <c r="I7" s="27"/>
      <c r="J7" s="27"/>
    </row>
    <row r="8" spans="1:10">
      <c r="A8" s="34" t="s">
        <v>159</v>
      </c>
      <c r="B8" s="34" t="s">
        <v>160</v>
      </c>
      <c r="C8" s="34" t="s">
        <v>161</v>
      </c>
      <c r="D8" s="35" t="s">
        <v>162</v>
      </c>
      <c r="E8" s="34" t="s">
        <v>163</v>
      </c>
      <c r="F8" s="33"/>
      <c r="G8" s="33"/>
      <c r="H8" s="33"/>
      <c r="I8" s="33"/>
      <c r="J8" s="33"/>
    </row>
    <row r="9" spans="1:10">
      <c r="A9" s="27">
        <v>9</v>
      </c>
      <c r="B9" s="27">
        <v>56708845299</v>
      </c>
      <c r="C9" s="27" t="s">
        <v>164</v>
      </c>
      <c r="D9" s="27">
        <v>12867.6</v>
      </c>
      <c r="E9" s="27" t="s">
        <v>45</v>
      </c>
      <c r="F9" s="27"/>
      <c r="G9" s="27"/>
      <c r="H9" s="27"/>
      <c r="I9" s="27"/>
      <c r="J9" s="27"/>
    </row>
    <row r="10" spans="1:10">
      <c r="A10" s="27" t="s">
        <v>70</v>
      </c>
      <c r="B10" s="27">
        <v>56708845422</v>
      </c>
      <c r="C10" s="27" t="s">
        <v>164</v>
      </c>
      <c r="D10" s="27">
        <v>9977.6</v>
      </c>
      <c r="E10" s="27" t="s">
        <v>71</v>
      </c>
      <c r="F10" s="27"/>
      <c r="G10" s="27"/>
      <c r="H10" s="27"/>
      <c r="I10" s="27"/>
      <c r="J10" s="27"/>
    </row>
    <row r="11" spans="1:10">
      <c r="A11" s="27" t="s">
        <v>144</v>
      </c>
      <c r="B11" s="27">
        <v>56708845683</v>
      </c>
      <c r="C11" s="27" t="s">
        <v>164</v>
      </c>
      <c r="D11" s="27">
        <v>67747.8</v>
      </c>
      <c r="E11" s="27" t="s">
        <v>145</v>
      </c>
      <c r="F11" s="27"/>
      <c r="G11" s="27"/>
      <c r="H11" s="27"/>
      <c r="I11" s="27"/>
      <c r="J11" s="27"/>
    </row>
    <row r="12" spans="1:10">
      <c r="A12" s="27"/>
      <c r="B12" s="27" t="s">
        <v>165</v>
      </c>
      <c r="C12" s="27"/>
      <c r="D12" s="36">
        <v>90593</v>
      </c>
      <c r="E12" s="27" t="s">
        <v>166</v>
      </c>
      <c r="F12" s="27"/>
      <c r="G12" s="27"/>
      <c r="H12" s="27"/>
      <c r="I12" s="27"/>
      <c r="J12" s="27"/>
    </row>
    <row r="14" spans="1:10">
      <c r="A14" s="27">
        <v>2</v>
      </c>
      <c r="B14" s="27">
        <v>56708845328</v>
      </c>
      <c r="C14" s="27" t="s">
        <v>167</v>
      </c>
      <c r="D14" s="27">
        <v>2665.4</v>
      </c>
      <c r="E14" s="27" t="s">
        <v>55</v>
      </c>
      <c r="F14" s="27"/>
      <c r="G14" s="27"/>
      <c r="H14" s="27"/>
      <c r="I14" s="27"/>
      <c r="J14" s="27"/>
    </row>
    <row r="15" spans="1:10">
      <c r="A15" s="27" t="s">
        <v>60</v>
      </c>
      <c r="B15" s="27">
        <v>56708845345</v>
      </c>
      <c r="C15" s="27" t="s">
        <v>167</v>
      </c>
      <c r="D15" s="27">
        <v>8453.8000000000011</v>
      </c>
      <c r="E15" s="27" t="s">
        <v>61</v>
      </c>
      <c r="F15" s="27"/>
      <c r="G15" s="27"/>
      <c r="H15" s="27"/>
      <c r="I15" s="27"/>
      <c r="J15" s="27"/>
    </row>
    <row r="16" spans="1:10">
      <c r="A16" s="27" t="s">
        <v>98</v>
      </c>
      <c r="B16" s="27">
        <v>56708881687</v>
      </c>
      <c r="C16" s="27" t="s">
        <v>167</v>
      </c>
      <c r="D16" s="27">
        <v>4916.4000000000005</v>
      </c>
      <c r="E16" s="27" t="s">
        <v>99</v>
      </c>
      <c r="F16" s="27"/>
      <c r="G16" s="27"/>
      <c r="H16" s="27"/>
      <c r="I16" s="27"/>
      <c r="J16" s="27"/>
    </row>
    <row r="17" spans="1:5">
      <c r="A17" s="27" t="s">
        <v>100</v>
      </c>
      <c r="B17" s="27">
        <v>56708881690</v>
      </c>
      <c r="C17" s="27" t="s">
        <v>167</v>
      </c>
      <c r="D17" s="27">
        <v>3250.2000000000003</v>
      </c>
      <c r="E17" s="27" t="s">
        <v>101</v>
      </c>
    </row>
    <row r="18" spans="1:5">
      <c r="A18" s="27" t="s">
        <v>128</v>
      </c>
      <c r="B18" s="27">
        <v>56708845635</v>
      </c>
      <c r="C18" s="27" t="s">
        <v>167</v>
      </c>
      <c r="D18" s="27">
        <v>14233.800000000001</v>
      </c>
      <c r="E18" s="27" t="s">
        <v>129</v>
      </c>
    </row>
    <row r="19" spans="1:5">
      <c r="A19" s="27" t="s">
        <v>138</v>
      </c>
      <c r="B19" s="27">
        <v>56708881750</v>
      </c>
      <c r="C19" s="27" t="s">
        <v>167</v>
      </c>
      <c r="D19" s="27">
        <v>10072.200000000001</v>
      </c>
      <c r="E19" s="27" t="s">
        <v>139</v>
      </c>
    </row>
    <row r="20" spans="1:5">
      <c r="A20" s="27" t="s">
        <v>104</v>
      </c>
      <c r="B20" s="27">
        <v>56708845513</v>
      </c>
      <c r="C20" s="27" t="s">
        <v>167</v>
      </c>
      <c r="D20" s="27">
        <v>3114.4</v>
      </c>
      <c r="E20" s="27" t="s">
        <v>105</v>
      </c>
    </row>
    <row r="21" spans="1:5">
      <c r="A21" s="27" t="s">
        <v>102</v>
      </c>
      <c r="B21" s="27">
        <v>56708881534</v>
      </c>
      <c r="C21" s="27" t="s">
        <v>167</v>
      </c>
      <c r="D21" s="27">
        <v>7149.8</v>
      </c>
      <c r="E21" s="27" t="s">
        <v>103</v>
      </c>
    </row>
    <row r="22" spans="1:5">
      <c r="A22" s="27" t="s">
        <v>82</v>
      </c>
      <c r="B22" s="27">
        <v>56708845146</v>
      </c>
      <c r="C22" s="27" t="s">
        <v>167</v>
      </c>
      <c r="D22" s="27">
        <v>7244.6</v>
      </c>
      <c r="E22" s="27" t="s">
        <v>83</v>
      </c>
    </row>
    <row r="23" spans="1:5">
      <c r="A23" s="27" t="s">
        <v>84</v>
      </c>
      <c r="B23" s="27">
        <v>56708845470</v>
      </c>
      <c r="C23" s="27" t="s">
        <v>167</v>
      </c>
      <c r="D23" s="27">
        <v>2375.2000000000003</v>
      </c>
      <c r="E23" s="27" t="s">
        <v>85</v>
      </c>
    </row>
    <row r="24" spans="1:5">
      <c r="A24" s="27" t="s">
        <v>94</v>
      </c>
      <c r="B24" s="27">
        <v>56708845498</v>
      </c>
      <c r="C24" s="27" t="s">
        <v>167</v>
      </c>
      <c r="D24" s="27">
        <v>7412.6</v>
      </c>
      <c r="E24" s="27" t="s">
        <v>95</v>
      </c>
    </row>
    <row r="25" spans="1:5">
      <c r="A25" s="27" t="s">
        <v>96</v>
      </c>
      <c r="B25" s="27">
        <v>56708881673</v>
      </c>
      <c r="C25" s="27" t="s">
        <v>167</v>
      </c>
      <c r="D25" s="27">
        <v>5734.8</v>
      </c>
      <c r="E25" s="27" t="s">
        <v>97</v>
      </c>
    </row>
    <row r="26" spans="1:5">
      <c r="A26" s="27" t="s">
        <v>56</v>
      </c>
      <c r="B26" s="27">
        <v>56708881639</v>
      </c>
      <c r="C26" s="27" t="s">
        <v>167</v>
      </c>
      <c r="D26" s="27">
        <v>5904.8</v>
      </c>
      <c r="E26" s="27" t="s">
        <v>57</v>
      </c>
    </row>
    <row r="27" spans="1:5">
      <c r="A27" s="27" t="s">
        <v>74</v>
      </c>
      <c r="B27" s="27">
        <v>56708845436</v>
      </c>
      <c r="C27" s="27" t="s">
        <v>167</v>
      </c>
      <c r="D27" s="27">
        <v>5319</v>
      </c>
      <c r="E27" s="27" t="s">
        <v>75</v>
      </c>
    </row>
    <row r="28" spans="1:5">
      <c r="A28" s="27" t="s">
        <v>50</v>
      </c>
      <c r="B28" s="27">
        <v>56708881625</v>
      </c>
      <c r="C28" s="27" t="s">
        <v>167</v>
      </c>
      <c r="D28" s="27">
        <v>4344.8</v>
      </c>
      <c r="E28" s="27" t="s">
        <v>51</v>
      </c>
    </row>
    <row r="29" spans="1:5">
      <c r="A29" s="27" t="s">
        <v>142</v>
      </c>
      <c r="B29" s="27">
        <v>56708881781</v>
      </c>
      <c r="C29" s="27" t="s">
        <v>167</v>
      </c>
      <c r="D29" s="27">
        <v>5904.4000000000005</v>
      </c>
      <c r="E29" s="27" t="s">
        <v>143</v>
      </c>
    </row>
    <row r="30" spans="1:5">
      <c r="A30" s="27" t="s">
        <v>46</v>
      </c>
      <c r="B30" s="27">
        <v>56708845300</v>
      </c>
      <c r="C30" s="27" t="s">
        <v>167</v>
      </c>
      <c r="D30" s="27">
        <v>2373.8000000000002</v>
      </c>
      <c r="E30" s="27" t="s">
        <v>47</v>
      </c>
    </row>
    <row r="31" spans="1:5">
      <c r="A31" s="27" t="s">
        <v>62</v>
      </c>
      <c r="B31" s="27">
        <v>56708845393</v>
      </c>
      <c r="C31" s="27" t="s">
        <v>167</v>
      </c>
      <c r="D31" s="27">
        <v>8017.6</v>
      </c>
      <c r="E31" s="27" t="s">
        <v>63</v>
      </c>
    </row>
    <row r="32" spans="1:5">
      <c r="A32" s="27" t="s">
        <v>106</v>
      </c>
      <c r="B32" s="27">
        <v>56708845177</v>
      </c>
      <c r="C32" s="27" t="s">
        <v>167</v>
      </c>
      <c r="D32" s="27">
        <v>14449.800000000001</v>
      </c>
      <c r="E32" s="27" t="s">
        <v>107</v>
      </c>
    </row>
    <row r="33" spans="1:5">
      <c r="A33" s="27" t="s">
        <v>112</v>
      </c>
      <c r="B33" s="27">
        <v>56708845589</v>
      </c>
      <c r="C33" s="27" t="s">
        <v>167</v>
      </c>
      <c r="D33" s="27">
        <v>11961.2</v>
      </c>
      <c r="E33" s="27" t="s">
        <v>113</v>
      </c>
    </row>
    <row r="34" spans="1:5">
      <c r="A34" s="27" t="s">
        <v>136</v>
      </c>
      <c r="B34" s="27">
        <v>56708845649</v>
      </c>
      <c r="C34" s="27" t="s">
        <v>167</v>
      </c>
      <c r="D34" s="27">
        <v>8798</v>
      </c>
      <c r="E34" s="27" t="s">
        <v>137</v>
      </c>
    </row>
    <row r="35" spans="1:5">
      <c r="A35" s="27" t="s">
        <v>72</v>
      </c>
      <c r="B35" s="27">
        <v>56708881520</v>
      </c>
      <c r="C35" s="27" t="s">
        <v>167</v>
      </c>
      <c r="D35" s="27">
        <v>3611.6000000000004</v>
      </c>
      <c r="E35" s="27" t="s">
        <v>73</v>
      </c>
    </row>
    <row r="36" spans="1:5">
      <c r="A36" s="27" t="s">
        <v>149</v>
      </c>
      <c r="B36" s="27">
        <v>56708845314</v>
      </c>
      <c r="C36" s="27" t="s">
        <v>167</v>
      </c>
      <c r="D36" s="27">
        <v>3466.4</v>
      </c>
      <c r="E36" s="27" t="s">
        <v>150</v>
      </c>
    </row>
    <row r="37" spans="1:5">
      <c r="A37" s="27" t="s">
        <v>151</v>
      </c>
      <c r="B37" s="27">
        <v>56708845419</v>
      </c>
      <c r="C37" s="27" t="s">
        <v>167</v>
      </c>
      <c r="D37" s="27">
        <v>2922.6000000000004</v>
      </c>
      <c r="E37" s="27" t="s">
        <v>152</v>
      </c>
    </row>
    <row r="38" spans="1:5">
      <c r="A38" s="27" t="s">
        <v>153</v>
      </c>
      <c r="B38" s="27">
        <v>56708845558</v>
      </c>
      <c r="C38" s="27" t="s">
        <v>167</v>
      </c>
      <c r="D38" s="27">
        <v>3409.2000000000003</v>
      </c>
      <c r="E38" s="27" t="s">
        <v>154</v>
      </c>
    </row>
    <row r="39" spans="1:5">
      <c r="A39" s="27" t="s">
        <v>88</v>
      </c>
      <c r="B39" s="27">
        <v>56708845163</v>
      </c>
      <c r="C39" s="27" t="s">
        <v>167</v>
      </c>
      <c r="D39" s="27">
        <v>3810.4</v>
      </c>
      <c r="E39" s="27" t="s">
        <v>89</v>
      </c>
    </row>
    <row r="40" spans="1:5">
      <c r="A40" s="27" t="s">
        <v>66</v>
      </c>
      <c r="B40" s="27">
        <v>56708845132</v>
      </c>
      <c r="C40" s="27" t="s">
        <v>167</v>
      </c>
      <c r="D40" s="27">
        <v>3548.6000000000004</v>
      </c>
      <c r="E40" s="27" t="s">
        <v>67</v>
      </c>
    </row>
    <row r="41" spans="1:5">
      <c r="A41" s="27" t="s">
        <v>114</v>
      </c>
      <c r="B41" s="27">
        <v>56710773205</v>
      </c>
      <c r="C41" s="27" t="s">
        <v>167</v>
      </c>
      <c r="D41" s="27">
        <v>3810.4</v>
      </c>
      <c r="E41" s="27" t="s">
        <v>115</v>
      </c>
    </row>
    <row r="42" spans="1:5">
      <c r="A42" s="27" t="s">
        <v>30</v>
      </c>
      <c r="B42" s="27">
        <v>56710784500</v>
      </c>
      <c r="C42" s="27" t="s">
        <v>167</v>
      </c>
      <c r="D42" s="27">
        <v>6118.4000000000005</v>
      </c>
      <c r="E42" s="27" t="s">
        <v>31</v>
      </c>
    </row>
    <row r="43" spans="1:5">
      <c r="A43" s="27" t="s">
        <v>52</v>
      </c>
      <c r="B43" s="27">
        <v>56710773128</v>
      </c>
      <c r="C43" s="27" t="s">
        <v>167</v>
      </c>
      <c r="D43" s="27">
        <v>4751.2</v>
      </c>
      <c r="E43" s="27" t="s">
        <v>53</v>
      </c>
    </row>
    <row r="44" spans="1:5">
      <c r="A44" s="27" t="s">
        <v>68</v>
      </c>
      <c r="B44" s="27">
        <v>56710784531</v>
      </c>
      <c r="C44" s="27" t="s">
        <v>167</v>
      </c>
      <c r="D44" s="27">
        <v>4345</v>
      </c>
      <c r="E44" s="27" t="s">
        <v>69</v>
      </c>
    </row>
    <row r="45" spans="1:5">
      <c r="A45" s="27" t="s">
        <v>108</v>
      </c>
      <c r="B45" s="27">
        <v>56710773176</v>
      </c>
      <c r="C45" s="27" t="s">
        <v>167</v>
      </c>
      <c r="D45" s="27">
        <v>5111.2000000000007</v>
      </c>
      <c r="E45" s="27" t="s">
        <v>109</v>
      </c>
    </row>
    <row r="46" spans="1:5">
      <c r="A46" s="27" t="s">
        <v>86</v>
      </c>
      <c r="B46" s="27">
        <v>56710773159</v>
      </c>
      <c r="C46" s="27" t="s">
        <v>167</v>
      </c>
      <c r="D46" s="27">
        <v>13094.2</v>
      </c>
      <c r="E46" s="27" t="s">
        <v>87</v>
      </c>
    </row>
    <row r="47" spans="1:5">
      <c r="A47" s="27" t="s">
        <v>92</v>
      </c>
      <c r="B47" s="27">
        <v>60590132940</v>
      </c>
      <c r="C47" s="27" t="s">
        <v>167</v>
      </c>
      <c r="D47" s="27">
        <v>8850.8000000000011</v>
      </c>
      <c r="E47" s="27" t="s">
        <v>93</v>
      </c>
    </row>
    <row r="48" spans="1:5">
      <c r="A48" s="27" t="s">
        <v>78</v>
      </c>
      <c r="B48" s="27">
        <v>60590300763</v>
      </c>
      <c r="C48" s="27" t="s">
        <v>167</v>
      </c>
      <c r="D48" s="27">
        <v>4345</v>
      </c>
      <c r="E48" s="27" t="s">
        <v>79</v>
      </c>
    </row>
    <row r="49" spans="1:5">
      <c r="A49" s="27" t="s">
        <v>124</v>
      </c>
      <c r="B49" s="27">
        <v>60590328665</v>
      </c>
      <c r="C49" s="27" t="s">
        <v>167</v>
      </c>
      <c r="D49" s="27">
        <v>3720</v>
      </c>
      <c r="E49" s="27" t="s">
        <v>125</v>
      </c>
    </row>
    <row r="50" spans="1:5">
      <c r="A50" s="27" t="s">
        <v>140</v>
      </c>
      <c r="B50" s="27">
        <v>56697346708</v>
      </c>
      <c r="C50" s="27" t="s">
        <v>167</v>
      </c>
      <c r="D50" s="27">
        <v>14166.400000000001</v>
      </c>
      <c r="E50" s="27" t="s">
        <v>141</v>
      </c>
    </row>
    <row r="51" spans="1:5">
      <c r="A51" s="27" t="s">
        <v>40</v>
      </c>
      <c r="B51" s="27">
        <v>56708844902</v>
      </c>
      <c r="C51" s="27" t="s">
        <v>167</v>
      </c>
      <c r="D51" s="27">
        <v>9212</v>
      </c>
      <c r="E51" s="27" t="s">
        <v>41</v>
      </c>
    </row>
    <row r="52" spans="1:5">
      <c r="A52" s="27" t="s">
        <v>116</v>
      </c>
      <c r="B52" s="27">
        <v>60589598602</v>
      </c>
      <c r="C52" s="27" t="s">
        <v>167</v>
      </c>
      <c r="D52" s="27">
        <v>3940.8</v>
      </c>
      <c r="E52" s="27" t="s">
        <v>117</v>
      </c>
    </row>
    <row r="53" spans="1:5">
      <c r="A53" s="27" t="s">
        <v>64</v>
      </c>
      <c r="B53" s="27">
        <v>60589595992</v>
      </c>
      <c r="C53" s="27" t="s">
        <v>167</v>
      </c>
      <c r="D53" s="27">
        <v>5931.6</v>
      </c>
      <c r="E53" s="27" t="s">
        <v>65</v>
      </c>
    </row>
    <row r="54" spans="1:5">
      <c r="A54" s="27" t="s">
        <v>134</v>
      </c>
      <c r="B54" s="27">
        <v>60589794758</v>
      </c>
      <c r="C54" s="27" t="s">
        <v>167</v>
      </c>
      <c r="D54" s="27">
        <v>5154.8</v>
      </c>
      <c r="E54" s="27" t="s">
        <v>135</v>
      </c>
    </row>
    <row r="55" spans="1:5">
      <c r="A55" s="27" t="s">
        <v>132</v>
      </c>
      <c r="B55" s="27">
        <v>56656751489</v>
      </c>
      <c r="C55" s="27" t="s">
        <v>167</v>
      </c>
      <c r="D55" s="27">
        <v>7382.2000000000007</v>
      </c>
      <c r="E55" s="27" t="s">
        <v>133</v>
      </c>
    </row>
    <row r="56" spans="1:5">
      <c r="A56" s="27" t="s">
        <v>48</v>
      </c>
      <c r="B56" s="27">
        <v>56656751080</v>
      </c>
      <c r="C56" s="27" t="s">
        <v>167</v>
      </c>
      <c r="D56" s="27">
        <v>4168.2</v>
      </c>
      <c r="E56" s="27" t="s">
        <v>49</v>
      </c>
    </row>
    <row r="57" spans="1:5">
      <c r="A57" s="27" t="s">
        <v>126</v>
      </c>
      <c r="B57" s="27">
        <v>60589949562</v>
      </c>
      <c r="C57" s="27" t="s">
        <v>167</v>
      </c>
      <c r="D57" s="27">
        <v>2413.4</v>
      </c>
      <c r="E57" s="27" t="s">
        <v>127</v>
      </c>
    </row>
    <row r="58" spans="1:5">
      <c r="A58" s="27" t="s">
        <v>118</v>
      </c>
      <c r="B58" s="27">
        <v>56708250735</v>
      </c>
      <c r="C58" s="27" t="s">
        <v>167</v>
      </c>
      <c r="D58" s="27">
        <v>3239.4</v>
      </c>
      <c r="E58" s="27" t="s">
        <v>119</v>
      </c>
    </row>
    <row r="59" spans="1:5">
      <c r="A59" s="27" t="s">
        <v>80</v>
      </c>
      <c r="B59" s="27">
        <v>60580946150</v>
      </c>
      <c r="C59" s="27" t="s">
        <v>167</v>
      </c>
      <c r="D59" s="27">
        <v>6222.8</v>
      </c>
      <c r="E59" s="27" t="s">
        <v>81</v>
      </c>
    </row>
    <row r="60" spans="1:5">
      <c r="A60" s="27" t="s">
        <v>90</v>
      </c>
      <c r="B60" s="27">
        <v>56656750071</v>
      </c>
      <c r="C60" s="27" t="s">
        <v>167</v>
      </c>
      <c r="D60" s="27">
        <v>2848.6000000000004</v>
      </c>
      <c r="E60" s="27" t="s">
        <v>91</v>
      </c>
    </row>
    <row r="61" spans="1:5">
      <c r="A61" s="27" t="s">
        <v>42</v>
      </c>
      <c r="B61" s="27">
        <v>60591455859</v>
      </c>
      <c r="C61" s="27" t="s">
        <v>167</v>
      </c>
      <c r="D61" s="27">
        <v>3350</v>
      </c>
      <c r="E61" s="27" t="s">
        <v>43</v>
      </c>
    </row>
    <row r="62" spans="1:5">
      <c r="A62" s="27" t="s">
        <v>110</v>
      </c>
      <c r="B62" s="27">
        <v>60591980169</v>
      </c>
      <c r="C62" s="27" t="s">
        <v>167</v>
      </c>
      <c r="D62" s="27">
        <v>3165.2000000000003</v>
      </c>
      <c r="E62" s="27" t="s">
        <v>111</v>
      </c>
    </row>
    <row r="63" spans="1:5">
      <c r="A63" s="27" t="s">
        <v>36</v>
      </c>
      <c r="B63" s="27">
        <v>60592346052</v>
      </c>
      <c r="C63" s="27" t="s">
        <v>167</v>
      </c>
      <c r="D63" s="27">
        <v>5761.6</v>
      </c>
      <c r="E63" s="27" t="s">
        <v>37</v>
      </c>
    </row>
    <row r="64" spans="1:5">
      <c r="A64" s="27" t="s">
        <v>38</v>
      </c>
      <c r="B64" s="27">
        <v>60592619921</v>
      </c>
      <c r="C64" s="27" t="s">
        <v>167</v>
      </c>
      <c r="D64" s="27">
        <v>3287.8</v>
      </c>
      <c r="E64" s="27" t="s">
        <v>39</v>
      </c>
    </row>
    <row r="65" spans="1:5">
      <c r="A65" s="27" t="s">
        <v>122</v>
      </c>
      <c r="B65" s="27">
        <v>60593707185</v>
      </c>
      <c r="C65" s="27" t="s">
        <v>167</v>
      </c>
      <c r="D65" s="27">
        <v>2187</v>
      </c>
      <c r="E65" s="27" t="s">
        <v>123</v>
      </c>
    </row>
    <row r="66" spans="1:5">
      <c r="A66" s="27" t="s">
        <v>58</v>
      </c>
      <c r="B66" s="27">
        <v>60594243527</v>
      </c>
      <c r="C66" s="27" t="s">
        <v>167</v>
      </c>
      <c r="D66" s="27">
        <v>2848.6000000000004</v>
      </c>
      <c r="E66" s="27" t="s">
        <v>59</v>
      </c>
    </row>
    <row r="67" spans="1:5">
      <c r="A67" s="27" t="s">
        <v>32</v>
      </c>
      <c r="B67" s="27">
        <v>60594451223</v>
      </c>
      <c r="C67" s="27" t="s">
        <v>167</v>
      </c>
      <c r="D67" s="27">
        <v>2631.8</v>
      </c>
      <c r="E67" s="27" t="s">
        <v>33</v>
      </c>
    </row>
    <row r="68" spans="1:5">
      <c r="A68" s="27" t="s">
        <v>34</v>
      </c>
      <c r="B68" s="27">
        <v>60590124291</v>
      </c>
      <c r="C68" s="27" t="s">
        <v>167</v>
      </c>
      <c r="D68" s="27">
        <v>24244.2</v>
      </c>
      <c r="E68" s="27" t="s">
        <v>35</v>
      </c>
    </row>
    <row r="69" spans="1:5">
      <c r="A69" s="27"/>
      <c r="B69" s="27" t="s">
        <v>168</v>
      </c>
      <c r="C69" s="27"/>
      <c r="D69" s="36">
        <v>330768</v>
      </c>
      <c r="E69" s="27" t="s">
        <v>169</v>
      </c>
    </row>
    <row r="71" spans="1:5">
      <c r="A71" s="27" t="s">
        <v>76</v>
      </c>
      <c r="B71" s="27">
        <v>2945821312</v>
      </c>
      <c r="C71" s="27" t="s">
        <v>170</v>
      </c>
      <c r="D71" s="27">
        <v>9587.8000000000011</v>
      </c>
      <c r="E71" s="27" t="s">
        <v>77</v>
      </c>
    </row>
    <row r="72" spans="1:5">
      <c r="A72" s="27" t="s">
        <v>120</v>
      </c>
      <c r="B72" s="27">
        <v>1140709425</v>
      </c>
      <c r="C72" s="27" t="s">
        <v>170</v>
      </c>
      <c r="D72" s="27">
        <v>2865.6000000000004</v>
      </c>
      <c r="E72" s="27" t="s">
        <v>121</v>
      </c>
    </row>
    <row r="73" spans="1:5">
      <c r="A73" s="27"/>
      <c r="B73" s="27" t="s">
        <v>171</v>
      </c>
      <c r="C73" s="27"/>
      <c r="D73" s="36">
        <v>12453.400000000001</v>
      </c>
      <c r="E73" s="27" t="s">
        <v>172</v>
      </c>
    </row>
    <row r="75" spans="1:5">
      <c r="A75" s="27"/>
      <c r="B75" s="37" t="s">
        <v>165</v>
      </c>
      <c r="C75" s="37"/>
      <c r="D75" s="38">
        <v>90593</v>
      </c>
      <c r="E75" s="37" t="s">
        <v>166</v>
      </c>
    </row>
    <row r="76" spans="1:5">
      <c r="A76" s="27"/>
      <c r="B76" s="37" t="s">
        <v>168</v>
      </c>
      <c r="C76" s="37"/>
      <c r="D76" s="38">
        <v>330768</v>
      </c>
      <c r="E76" s="37" t="s">
        <v>169</v>
      </c>
    </row>
    <row r="77" spans="1:5">
      <c r="A77" s="27"/>
      <c r="B77" s="37" t="s">
        <v>171</v>
      </c>
      <c r="C77" s="37"/>
      <c r="D77" s="38">
        <v>12453.400000000001</v>
      </c>
      <c r="E77" s="37" t="s">
        <v>172</v>
      </c>
    </row>
    <row r="78" spans="1:5">
      <c r="A78" s="27"/>
      <c r="B78" s="37"/>
      <c r="C78" s="37"/>
      <c r="D78" s="38">
        <v>433814.4</v>
      </c>
      <c r="E78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B16" sqref="B16"/>
    </sheetView>
  </sheetViews>
  <sheetFormatPr baseColWidth="10" defaultRowHeight="15"/>
  <cols>
    <col min="1" max="1" width="11.42578125" style="27"/>
    <col min="2" max="2" width="11.5703125" style="27" bestFit="1" customWidth="1"/>
    <col min="3" max="16384" width="11.42578125" style="27"/>
  </cols>
  <sheetData>
    <row r="1" spans="1:6">
      <c r="A1" s="47" t="s">
        <v>179</v>
      </c>
      <c r="B1" s="48"/>
      <c r="C1" s="48"/>
      <c r="D1" s="48"/>
      <c r="E1" s="48"/>
      <c r="F1" s="48"/>
    </row>
    <row r="2" spans="1:6">
      <c r="A2" s="47" t="s">
        <v>180</v>
      </c>
      <c r="B2" s="48"/>
      <c r="C2" s="48"/>
      <c r="D2" s="48"/>
      <c r="E2" s="48"/>
      <c r="F2" s="48"/>
    </row>
    <row r="3" spans="1:6">
      <c r="A3" s="48"/>
      <c r="B3" s="48"/>
      <c r="C3" s="48"/>
      <c r="D3" s="48"/>
      <c r="E3" s="48"/>
      <c r="F3" s="48"/>
    </row>
    <row r="4" spans="1:6">
      <c r="A4" s="48" t="s">
        <v>181</v>
      </c>
      <c r="B4" s="49" t="s">
        <v>186</v>
      </c>
      <c r="C4" s="48"/>
      <c r="D4" s="48"/>
      <c r="E4" s="48"/>
      <c r="F4" s="48"/>
    </row>
    <row r="5" spans="1:6">
      <c r="A5" s="48" t="s">
        <v>185</v>
      </c>
      <c r="B5" s="48"/>
      <c r="C5" s="48"/>
      <c r="D5" s="48"/>
      <c r="E5" s="48"/>
      <c r="F5" s="48"/>
    </row>
    <row r="6" spans="1:6">
      <c r="A6" s="48"/>
      <c r="B6" s="48"/>
      <c r="C6" s="48"/>
      <c r="D6" s="48"/>
      <c r="E6" s="48"/>
      <c r="F6" s="48"/>
    </row>
    <row r="7" spans="1:6">
      <c r="A7" s="50" t="s">
        <v>182</v>
      </c>
      <c r="B7" s="50" t="s">
        <v>183</v>
      </c>
      <c r="C7" s="48"/>
      <c r="D7" s="48"/>
      <c r="E7" s="48"/>
      <c r="F7" s="48"/>
    </row>
    <row r="8" spans="1:6">
      <c r="A8" s="51">
        <v>700070</v>
      </c>
      <c r="B8" s="52">
        <v>120863.36</v>
      </c>
      <c r="C8" s="48"/>
      <c r="D8" s="48"/>
      <c r="E8" s="48"/>
      <c r="F8" s="48"/>
    </row>
    <row r="9" spans="1:6">
      <c r="A9" s="51">
        <v>701070</v>
      </c>
      <c r="B9" s="52">
        <v>19764.64</v>
      </c>
      <c r="C9" s="48"/>
      <c r="D9" s="48"/>
      <c r="E9" s="48"/>
      <c r="F9" s="48"/>
    </row>
    <row r="10" spans="1:6">
      <c r="A10" s="51">
        <v>702070</v>
      </c>
      <c r="B10" s="52">
        <v>25997.1</v>
      </c>
      <c r="C10" s="48"/>
      <c r="D10" s="48"/>
      <c r="E10" s="48"/>
      <c r="F10" s="48"/>
    </row>
    <row r="11" spans="1:6">
      <c r="A11" s="51">
        <v>703070</v>
      </c>
      <c r="B11" s="52">
        <v>234961.53</v>
      </c>
      <c r="C11" s="48"/>
      <c r="D11" s="48"/>
      <c r="E11" s="48"/>
      <c r="F11" s="48"/>
    </row>
    <row r="12" spans="1:6">
      <c r="A12" s="51">
        <v>704070</v>
      </c>
      <c r="B12" s="52">
        <v>55640.31</v>
      </c>
      <c r="C12" s="48"/>
      <c r="D12" s="48"/>
      <c r="E12" s="48"/>
      <c r="F12" s="48"/>
    </row>
    <row r="13" spans="1:6">
      <c r="A13" s="51">
        <v>705070</v>
      </c>
      <c r="B13" s="52">
        <v>140964.65</v>
      </c>
      <c r="C13" s="48"/>
      <c r="D13" s="48"/>
      <c r="E13" s="48"/>
      <c r="F13" s="48"/>
    </row>
    <row r="14" spans="1:6">
      <c r="A14" s="51">
        <v>706070</v>
      </c>
      <c r="B14" s="53">
        <v>0</v>
      </c>
      <c r="C14" s="48"/>
      <c r="D14" s="48"/>
      <c r="E14" s="48"/>
      <c r="F14" s="48"/>
    </row>
    <row r="15" spans="1:6" ht="15.75" thickBot="1">
      <c r="A15" s="48" t="s">
        <v>184</v>
      </c>
      <c r="B15" s="54">
        <v>28322.92</v>
      </c>
      <c r="C15" s="48"/>
      <c r="D15" s="48"/>
      <c r="E15" s="48"/>
      <c r="F15" s="48"/>
    </row>
    <row r="16" spans="1:6">
      <c r="A16" s="48"/>
      <c r="B16" s="55">
        <f>SUM(B8:B15)</f>
        <v>626514.51</v>
      </c>
      <c r="C16" s="48"/>
      <c r="D16" s="48"/>
      <c r="E16" s="48"/>
      <c r="F16" s="48"/>
    </row>
    <row r="17" spans="1:6" ht="15.75" thickBot="1">
      <c r="A17" s="48"/>
      <c r="B17" s="54">
        <f>B16*0.16</f>
        <v>100242.32160000001</v>
      </c>
      <c r="C17" s="48"/>
      <c r="D17" s="48"/>
      <c r="E17" s="48"/>
      <c r="F17" s="48"/>
    </row>
    <row r="18" spans="1:6" ht="15.75" thickBot="1">
      <c r="A18" s="48"/>
      <c r="B18" s="56">
        <f>+B16+B17</f>
        <v>726756.83160000003</v>
      </c>
      <c r="C18" s="48"/>
      <c r="D18" s="48"/>
      <c r="E18" s="48"/>
      <c r="F18" s="48"/>
    </row>
    <row r="19" spans="1:6" ht="15.75" thickTop="1">
      <c r="A19" s="48"/>
      <c r="B19" s="55">
        <v>726756.83</v>
      </c>
      <c r="C19" s="48"/>
      <c r="D19" s="48"/>
      <c r="E19" s="48"/>
      <c r="F19" s="48"/>
    </row>
    <row r="20" spans="1:6">
      <c r="A20" s="48"/>
      <c r="B20" s="52">
        <f>B18-B19</f>
        <v>1.6000000759959221E-3</v>
      </c>
      <c r="C20" s="48"/>
      <c r="D20" s="48"/>
      <c r="E20" s="48"/>
      <c r="F20" s="48"/>
    </row>
    <row r="21" spans="1:6">
      <c r="A21" s="48"/>
      <c r="B21" s="52"/>
      <c r="C21" s="48"/>
      <c r="D21" s="48"/>
      <c r="E21" s="48"/>
      <c r="F21" s="48"/>
    </row>
    <row r="22" spans="1:6">
      <c r="A22" s="48"/>
      <c r="B22" s="48"/>
      <c r="C22" s="48"/>
      <c r="D22" s="48"/>
      <c r="E22" s="48"/>
      <c r="F22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2017-09-13T15:56:18Z</dcterms:created>
  <dcterms:modified xsi:type="dcterms:W3CDTF">2017-09-21T17:34:21Z</dcterms:modified>
</cp:coreProperties>
</file>