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8115" windowHeight="4695" activeTab="3"/>
  </bookViews>
  <sheets>
    <sheet name="FACTURA" sheetId="1" r:id="rId1"/>
    <sheet name="DETALLE" sheetId="2" r:id="rId2"/>
    <sheet name="Hoja3" sheetId="3" r:id="rId3"/>
    <sheet name="POLIZA" sheetId="4" r:id="rId4"/>
  </sheets>
  <calcPr calcId="144525"/>
</workbook>
</file>

<file path=xl/calcChain.xml><?xml version="1.0" encoding="utf-8"?>
<calcChain xmlns="http://schemas.openxmlformats.org/spreadsheetml/2006/main">
  <c r="B13" i="4" l="1"/>
  <c r="B12" i="4"/>
  <c r="B19" i="4"/>
  <c r="B16" i="4" l="1"/>
  <c r="B17" i="4" s="1"/>
  <c r="B18" i="4" s="1"/>
  <c r="B20" i="4" s="1"/>
  <c r="F18" i="1" l="1"/>
  <c r="C18" i="1"/>
  <c r="F14" i="1"/>
  <c r="E14" i="1"/>
  <c r="F13" i="1"/>
  <c r="E13" i="1"/>
  <c r="E18" i="1" s="1"/>
  <c r="D14" i="1"/>
  <c r="G14" i="1" s="1"/>
  <c r="D13" i="1"/>
  <c r="D18" i="1" s="1"/>
  <c r="G13" i="1" l="1"/>
  <c r="H14" i="1"/>
  <c r="I14" i="1" s="1"/>
  <c r="G18" i="1" l="1"/>
  <c r="H13" i="1"/>
  <c r="H18" i="1" s="1"/>
  <c r="I13" i="1"/>
  <c r="I18" i="1" s="1"/>
</calcChain>
</file>

<file path=xl/sharedStrings.xml><?xml version="1.0" encoding="utf-8"?>
<sst xmlns="http://schemas.openxmlformats.org/spreadsheetml/2006/main" count="105" uniqueCount="49">
  <si>
    <t>CONTPAQ i</t>
  </si>
  <si>
    <t xml:space="preserve">      NÓMINAS</t>
  </si>
  <si>
    <t>011 INGENIERIA FISCAL LABORAL SC</t>
  </si>
  <si>
    <t>Lista de Raya (forma tabular)</t>
  </si>
  <si>
    <t>Periodo 7 al 7 Periodo Extraordinario del 18/11/2017 al 18/11/2017</t>
  </si>
  <si>
    <t>Reg Pat IMSS: 00000000000,Z3422423106</t>
  </si>
  <si>
    <t xml:space="preserve">RFC: IFL -130502-TN8 </t>
  </si>
  <si>
    <t>Fecha: 18/Nov/2017</t>
  </si>
  <si>
    <t>Hora: 11:32:54:468</t>
  </si>
  <si>
    <t>Código</t>
  </si>
  <si>
    <t>Empleado</t>
  </si>
  <si>
    <t>Compensación</t>
  </si>
  <si>
    <t>*Otras* *Percepciones*</t>
  </si>
  <si>
    <t>*TOTAL* *PERCEPCIONES*</t>
  </si>
  <si>
    <t>I.S.R. (sp)</t>
  </si>
  <si>
    <t>Ajuste al neto</t>
  </si>
  <si>
    <t>*TOTAL* *DEDUCCIONES*</t>
  </si>
  <si>
    <t>*NETO*</t>
  </si>
  <si>
    <t xml:space="preserve">    Reg. Pat. IMSS:  Z3422423106</t>
  </si>
  <si>
    <t>AOE14</t>
  </si>
  <si>
    <t>Alvizar Organista Eduardo</t>
  </si>
  <si>
    <t>0MM00</t>
  </si>
  <si>
    <t>Mandujano Martinez Guadalupe</t>
  </si>
  <si>
    <t xml:space="preserve">  =============</t>
  </si>
  <si>
    <t>Total Gral.</t>
  </si>
  <si>
    <t xml:space="preserve"> </t>
  </si>
  <si>
    <t>Periodo Periodo Extraordinario-7 del 2017-11-18 al 2017-11-18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</si>
  <si>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</si>
  <si>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</si>
  <si>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</si>
  <si>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</si>
  <si>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</si>
  <si>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</si>
  <si>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</si>
  <si>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2</t>
  </si>
  <si>
    <t>FACTURA</t>
  </si>
  <si>
    <t>2% NOMINA</t>
  </si>
  <si>
    <t>7.5% COMISION</t>
  </si>
  <si>
    <t>SUBTOTAL</t>
  </si>
  <si>
    <t>IVA</t>
  </si>
  <si>
    <t>TOTAL</t>
  </si>
  <si>
    <t>QUERETARO MOTORS, SA</t>
  </si>
  <si>
    <t>REPORTE DE NOMINA QUINCENAL</t>
  </si>
  <si>
    <t xml:space="preserve">Periodo </t>
  </si>
  <si>
    <t>QUINCENA 1RA NOVIEMBRE</t>
  </si>
  <si>
    <t>CUENTA</t>
  </si>
  <si>
    <t>IMPORTE</t>
  </si>
  <si>
    <t>683-001-001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</si>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</sst>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3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0" fillId="0" borderId="0" xfId="0"/>
    <xf numFmtId="0" fontId="13" fillId="0" borderId="0" xfId="0" applyFont="1"/>
    <xf numFmtId="0" fontId="14" fillId="0" borderId="0" xfId="0" applyFont="1"/>
    <xf numFmtId="0" fontId="1" fillId="0" borderId="0" xfId="0" applyFont="1"/>
    <xf numFmtId="0" fontId="15" fillId="0" borderId="0" xfId="0" applyFont="1"/>
    <xf numFmtId="0" fontId="1" fillId="0" borderId="0" xfId="0" applyFont="1" applyAlignment="1">
      <alignment horizontal="centerContinuous"/>
    </xf>
    <xf numFmtId="0" fontId="16" fillId="0" borderId="0" xfId="0" applyFont="1"/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2" xfId="0" applyFont="1" applyFill="1" applyBorder="1" applyAlignment="1">
      <alignment horizontal="centerContinuous"/>
    </xf>
    <xf numFmtId="165" fontId="19" fillId="0" borderId="2" xfId="0" applyNumberFormat="1" applyFont="1" applyFill="1" applyBorder="1" applyAlignment="1">
      <alignment horizontal="centerContinuous"/>
    </xf>
    <xf numFmtId="49" fontId="0" fillId="0" borderId="0" xfId="0" applyNumberFormat="1"/>
    <xf numFmtId="165" fontId="1" fillId="0" borderId="0" xfId="0" applyNumberFormat="1" applyFont="1"/>
    <xf numFmtId="0" fontId="21" fillId="0" borderId="0" xfId="0" applyFont="1"/>
    <xf numFmtId="165" fontId="21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164" fontId="9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10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22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4" fillId="0" borderId="5" xfId="0" applyFont="1" applyBorder="1"/>
    <xf numFmtId="0" fontId="0" fillId="0" borderId="5" xfId="0" applyBorder="1"/>
    <xf numFmtId="14" fontId="0" fillId="0" borderId="5" xfId="0" applyNumberFormat="1" applyBorder="1"/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43" fontId="23" fillId="0" borderId="5" xfId="1" applyFont="1" applyBorder="1"/>
    <xf numFmtId="43" fontId="23" fillId="0" borderId="6" xfId="1" applyFont="1" applyBorder="1"/>
    <xf numFmtId="43" fontId="23" fillId="0" borderId="7" xfId="1" applyFont="1" applyBorder="1"/>
    <xf numFmtId="43" fontId="23" fillId="0" borderId="8" xfId="1" applyFont="1" applyBorder="1"/>
    <xf numFmtId="43" fontId="1" fillId="0" borderId="9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G13" sqref="G1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5703125" style="1" bestFit="1" customWidth="1"/>
    <col min="4" max="4" width="0" style="1" hidden="1" customWidth="1"/>
    <col min="5" max="16384" width="11.42578125" style="1"/>
  </cols>
  <sheetData>
    <row r="1" spans="1:9" ht="18" customHeight="1" x14ac:dyDescent="0.25">
      <c r="A1" s="3" t="s">
        <v>0</v>
      </c>
      <c r="B1" s="45" t="s">
        <v>25</v>
      </c>
      <c r="C1" s="46"/>
    </row>
    <row r="2" spans="1:9" ht="24.95" customHeight="1" x14ac:dyDescent="0.2">
      <c r="A2" s="4" t="s">
        <v>1</v>
      </c>
      <c r="B2" s="39" t="s">
        <v>2</v>
      </c>
      <c r="C2" s="40"/>
    </row>
    <row r="3" spans="1:9" ht="15.75" x14ac:dyDescent="0.25">
      <c r="B3" s="41" t="s">
        <v>3</v>
      </c>
      <c r="C3" s="42"/>
    </row>
    <row r="4" spans="1:9" ht="15" x14ac:dyDescent="0.25">
      <c r="B4" s="43" t="s">
        <v>4</v>
      </c>
      <c r="C4" s="42"/>
    </row>
    <row r="5" spans="1:9" x14ac:dyDescent="0.2">
      <c r="B5" s="35" t="s">
        <v>5</v>
      </c>
      <c r="C5" s="35"/>
    </row>
    <row r="6" spans="1:9" x14ac:dyDescent="0.2">
      <c r="B6" s="6" t="s">
        <v>6</v>
      </c>
    </row>
    <row r="7" spans="1:9" ht="15.75" x14ac:dyDescent="0.25">
      <c r="D7" s="47" t="s">
        <v>35</v>
      </c>
      <c r="E7" s="47"/>
      <c r="F7" s="47"/>
      <c r="G7" s="47"/>
      <c r="H7" s="47"/>
      <c r="I7" s="47"/>
    </row>
    <row r="8" spans="1:9" s="5" customFormat="1" ht="34.5" thickBot="1" x14ac:dyDescent="0.25">
      <c r="A8" s="8" t="s">
        <v>9</v>
      </c>
      <c r="B8" s="9" t="s">
        <v>10</v>
      </c>
      <c r="C8" s="10" t="s">
        <v>13</v>
      </c>
      <c r="D8" s="44" t="s">
        <v>13</v>
      </c>
      <c r="E8" s="44" t="s">
        <v>36</v>
      </c>
      <c r="F8" s="44" t="s">
        <v>37</v>
      </c>
      <c r="G8" s="44" t="s">
        <v>38</v>
      </c>
      <c r="H8" s="44" t="s">
        <v>39</v>
      </c>
      <c r="I8" s="44" t="s">
        <v>40</v>
      </c>
    </row>
    <row r="9" spans="1:9" ht="12" thickTop="1" x14ac:dyDescent="0.2"/>
    <row r="11" spans="1:9" x14ac:dyDescent="0.2">
      <c r="A11" s="12" t="s">
        <v>18</v>
      </c>
    </row>
    <row r="13" spans="1:9" x14ac:dyDescent="0.2">
      <c r="A13" s="2" t="s">
        <v>19</v>
      </c>
      <c r="B13" s="1" t="s">
        <v>20</v>
      </c>
      <c r="C13" s="13">
        <v>13500</v>
      </c>
      <c r="D13" s="37">
        <f>+C13</f>
        <v>13500</v>
      </c>
      <c r="E13" s="37">
        <f>+D13*0.02</f>
        <v>270</v>
      </c>
      <c r="F13" s="37">
        <f>+D13*0.075</f>
        <v>1012.5</v>
      </c>
      <c r="G13" s="37">
        <f>+D13+E13+F13</f>
        <v>14782.5</v>
      </c>
      <c r="H13" s="37">
        <f>+G13*0.16</f>
        <v>2365.2000000000003</v>
      </c>
      <c r="I13" s="37">
        <f>+G13+H13</f>
        <v>17147.7</v>
      </c>
    </row>
    <row r="14" spans="1:9" x14ac:dyDescent="0.2">
      <c r="A14" s="2" t="s">
        <v>21</v>
      </c>
      <c r="B14" s="1" t="s">
        <v>22</v>
      </c>
      <c r="C14" s="37">
        <v>2400</v>
      </c>
      <c r="D14" s="37">
        <f>+C14</f>
        <v>2400</v>
      </c>
      <c r="E14" s="37">
        <f>+D14*0.02</f>
        <v>48</v>
      </c>
      <c r="F14" s="37">
        <f>+D14*0.075</f>
        <v>180</v>
      </c>
      <c r="G14" s="37">
        <f>+D14+E14+F14</f>
        <v>2628</v>
      </c>
      <c r="H14" s="37">
        <f>+G14*0.16</f>
        <v>420.48</v>
      </c>
      <c r="I14" s="37">
        <f>+G14+H14</f>
        <v>3048.48</v>
      </c>
    </row>
    <row r="17" spans="1:9" s="7" customFormat="1" x14ac:dyDescent="0.2">
      <c r="A17" s="15"/>
      <c r="C17" s="7" t="s">
        <v>23</v>
      </c>
      <c r="D17" s="36" t="s">
        <v>23</v>
      </c>
      <c r="E17" s="36" t="s">
        <v>23</v>
      </c>
      <c r="F17" s="36" t="s">
        <v>23</v>
      </c>
      <c r="G17" s="36" t="s">
        <v>23</v>
      </c>
      <c r="H17" s="36" t="s">
        <v>23</v>
      </c>
      <c r="I17" s="36" t="s">
        <v>23</v>
      </c>
    </row>
    <row r="18" spans="1:9" x14ac:dyDescent="0.2">
      <c r="A18" s="18" t="s">
        <v>24</v>
      </c>
      <c r="B18" s="1" t="s">
        <v>25</v>
      </c>
      <c r="C18" s="17">
        <f>SUM(C13:C17)</f>
        <v>15900</v>
      </c>
      <c r="D18" s="38">
        <f t="shared" ref="D18:I18" si="0">SUM(D13:D17)</f>
        <v>15900</v>
      </c>
      <c r="E18" s="38">
        <f t="shared" si="0"/>
        <v>318</v>
      </c>
      <c r="F18" s="38">
        <f t="shared" si="0"/>
        <v>1192.5</v>
      </c>
      <c r="G18" s="38">
        <f t="shared" si="0"/>
        <v>17410.5</v>
      </c>
      <c r="H18" s="38">
        <f t="shared" si="0"/>
        <v>2785.6800000000003</v>
      </c>
      <c r="I18" s="38">
        <f t="shared" si="0"/>
        <v>20196.18</v>
      </c>
    </row>
    <row r="20" spans="1:9" x14ac:dyDescent="0.2">
      <c r="C20" s="1" t="s">
        <v>25</v>
      </c>
    </row>
    <row r="21" spans="1:9" x14ac:dyDescent="0.2">
      <c r="A21" s="2" t="s">
        <v>25</v>
      </c>
      <c r="B21" s="1" t="s">
        <v>25</v>
      </c>
      <c r="C21" s="16"/>
    </row>
  </sheetData>
  <mergeCells count="2">
    <mergeCell ref="B1:C1"/>
    <mergeCell ref="D7:I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1" sqref="J1:J10485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3" t="s">
        <v>0</v>
      </c>
      <c r="B1" s="45" t="s">
        <v>25</v>
      </c>
      <c r="C1" s="46"/>
      <c r="D1" s="46"/>
      <c r="E1" s="46"/>
    </row>
    <row r="2" spans="1:9" ht="24.95" customHeight="1" x14ac:dyDescent="0.2">
      <c r="A2" s="4" t="s">
        <v>1</v>
      </c>
      <c r="B2" s="48" t="s">
        <v>2</v>
      </c>
      <c r="C2" s="49"/>
      <c r="D2" s="49"/>
      <c r="E2" s="49"/>
    </row>
    <row r="3" spans="1:9" ht="15.75" x14ac:dyDescent="0.25">
      <c r="B3" s="50" t="s">
        <v>3</v>
      </c>
      <c r="C3" s="46"/>
      <c r="D3" s="46"/>
      <c r="E3" s="46"/>
      <c r="F3" s="7" t="s">
        <v>7</v>
      </c>
    </row>
    <row r="4" spans="1:9" ht="15" x14ac:dyDescent="0.25">
      <c r="B4" s="51" t="s">
        <v>4</v>
      </c>
      <c r="C4" s="46"/>
      <c r="D4" s="46"/>
      <c r="E4" s="46"/>
      <c r="F4" s="7" t="s">
        <v>8</v>
      </c>
    </row>
    <row r="5" spans="1:9" x14ac:dyDescent="0.2">
      <c r="B5" s="6" t="s">
        <v>5</v>
      </c>
    </row>
    <row r="6" spans="1:9" x14ac:dyDescent="0.2">
      <c r="B6" s="6" t="s">
        <v>6</v>
      </c>
    </row>
    <row r="8" spans="1:9" s="5" customFormat="1" ht="23.25" thickBot="1" x14ac:dyDescent="0.25">
      <c r="A8" s="8" t="s">
        <v>9</v>
      </c>
      <c r="B8" s="9" t="s">
        <v>10</v>
      </c>
      <c r="C8" s="9" t="s">
        <v>11</v>
      </c>
      <c r="D8" s="10" t="s">
        <v>12</v>
      </c>
      <c r="E8" s="10" t="s">
        <v>13</v>
      </c>
      <c r="F8" s="9" t="s">
        <v>14</v>
      </c>
      <c r="G8" s="9" t="s">
        <v>15</v>
      </c>
      <c r="H8" s="10" t="s">
        <v>16</v>
      </c>
      <c r="I8" s="11" t="s">
        <v>17</v>
      </c>
    </row>
    <row r="9" spans="1:9" ht="12" thickTop="1" x14ac:dyDescent="0.2"/>
    <row r="11" spans="1:9" x14ac:dyDescent="0.2">
      <c r="A11" s="12" t="s">
        <v>18</v>
      </c>
    </row>
    <row r="13" spans="1:9" x14ac:dyDescent="0.2">
      <c r="A13" s="2" t="s">
        <v>19</v>
      </c>
      <c r="B13" s="1" t="s">
        <v>20</v>
      </c>
      <c r="C13" s="13">
        <v>13500</v>
      </c>
      <c r="D13" s="13">
        <v>0</v>
      </c>
      <c r="E13" s="13">
        <v>13500</v>
      </c>
      <c r="F13" s="13">
        <v>3133.01</v>
      </c>
      <c r="G13" s="14">
        <v>-0.01</v>
      </c>
      <c r="H13" s="13">
        <v>3133</v>
      </c>
      <c r="I13" s="13">
        <v>10367</v>
      </c>
    </row>
    <row r="14" spans="1:9" x14ac:dyDescent="0.2">
      <c r="A14" s="2" t="s">
        <v>21</v>
      </c>
      <c r="B14" s="1" t="s">
        <v>22</v>
      </c>
      <c r="C14" s="13">
        <v>2400</v>
      </c>
      <c r="D14" s="13">
        <v>0</v>
      </c>
      <c r="E14" s="13">
        <v>2400</v>
      </c>
      <c r="F14" s="13">
        <v>329.05</v>
      </c>
      <c r="G14" s="13">
        <v>0.15</v>
      </c>
      <c r="H14" s="13">
        <v>329.2</v>
      </c>
      <c r="I14" s="13">
        <v>2070.8000000000002</v>
      </c>
    </row>
    <row r="17" spans="1:9" s="7" customFormat="1" x14ac:dyDescent="0.2">
      <c r="A17" s="15"/>
      <c r="C17" s="7" t="s">
        <v>23</v>
      </c>
      <c r="D17" s="7" t="s">
        <v>23</v>
      </c>
      <c r="E17" s="7" t="s">
        <v>23</v>
      </c>
      <c r="F17" s="7" t="s">
        <v>23</v>
      </c>
      <c r="G17" s="7" t="s">
        <v>23</v>
      </c>
      <c r="H17" s="7" t="s">
        <v>23</v>
      </c>
      <c r="I17" s="7" t="s">
        <v>23</v>
      </c>
    </row>
    <row r="18" spans="1:9" x14ac:dyDescent="0.2">
      <c r="A18" s="18" t="s">
        <v>24</v>
      </c>
      <c r="B18" s="1" t="s">
        <v>25</v>
      </c>
      <c r="C18" s="17">
        <v>15900</v>
      </c>
      <c r="D18" s="17">
        <v>0</v>
      </c>
      <c r="E18" s="17">
        <v>15900</v>
      </c>
      <c r="F18" s="17">
        <v>3462.06</v>
      </c>
      <c r="G18" s="17">
        <v>0.14000000000000001</v>
      </c>
      <c r="H18" s="17">
        <v>3462.2</v>
      </c>
      <c r="I18" s="17">
        <v>12437.8</v>
      </c>
    </row>
    <row r="20" spans="1:9" x14ac:dyDescent="0.2">
      <c r="C20" s="1" t="s">
        <v>25</v>
      </c>
      <c r="D20" s="1" t="s">
        <v>25</v>
      </c>
      <c r="E20" s="1" t="s">
        <v>25</v>
      </c>
      <c r="F20" s="1" t="s">
        <v>25</v>
      </c>
      <c r="G20" s="1" t="s">
        <v>25</v>
      </c>
      <c r="H20" s="1" t="s">
        <v>25</v>
      </c>
      <c r="I20" s="1" t="s">
        <v>25</v>
      </c>
    </row>
    <row r="21" spans="1:9" x14ac:dyDescent="0.2">
      <c r="A21" s="2" t="s">
        <v>25</v>
      </c>
      <c r="B21" s="1" t="s">
        <v>25</v>
      </c>
      <c r="C21" s="16"/>
      <c r="D21" s="16"/>
      <c r="E21" s="16"/>
      <c r="F21" s="16"/>
      <c r="G21" s="16"/>
      <c r="H21" s="16"/>
      <c r="I21" s="16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5"/>
    </sheetView>
  </sheetViews>
  <sheetFormatPr baseColWidth="10" defaultRowHeight="15" x14ac:dyDescent="0.25"/>
  <cols>
    <col min="3" max="3" width="18.85546875" bestFit="1" customWidth="1"/>
    <col min="4" max="4" width="15.85546875" bestFit="1" customWidth="1"/>
    <col min="5" max="5" width="29.7109375" bestFit="1" customWidth="1"/>
  </cols>
  <sheetData>
    <row r="1" spans="1:10" x14ac:dyDescent="0.25">
      <c r="A1" s="20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21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3.25" x14ac:dyDescent="0.35">
      <c r="A3" s="23" t="s">
        <v>2</v>
      </c>
      <c r="B3" s="22"/>
      <c r="C3" s="24"/>
      <c r="D3" s="22"/>
      <c r="E3" s="22"/>
      <c r="F3" s="19"/>
      <c r="G3" s="19"/>
      <c r="H3" s="19"/>
      <c r="I3" s="19"/>
      <c r="J3" s="19"/>
    </row>
    <row r="4" spans="1:10" ht="15.75" x14ac:dyDescent="0.25">
      <c r="A4" s="25" t="s">
        <v>26</v>
      </c>
      <c r="B4" s="22"/>
      <c r="C4" s="22"/>
      <c r="D4" s="22"/>
      <c r="E4" s="22"/>
      <c r="F4" s="19"/>
      <c r="G4" s="19"/>
      <c r="H4" s="19"/>
      <c r="I4" s="19"/>
      <c r="J4" s="19"/>
    </row>
    <row r="6" spans="1:10" x14ac:dyDescent="0.25">
      <c r="A6" s="26"/>
      <c r="B6" s="26"/>
      <c r="C6" s="26"/>
      <c r="D6" s="26"/>
      <c r="E6" s="26"/>
      <c r="F6" s="26"/>
      <c r="G6" s="26"/>
      <c r="H6" s="26"/>
      <c r="I6" s="19"/>
      <c r="J6" s="19"/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19"/>
      <c r="J7" s="19"/>
    </row>
    <row r="8" spans="1:10" x14ac:dyDescent="0.25">
      <c r="A8" s="29" t="s">
        <v>27</v>
      </c>
      <c r="B8" s="29" t="s">
        <v>28</v>
      </c>
      <c r="C8" s="29" t="s">
        <v>29</v>
      </c>
      <c r="D8" s="30" t="s">
        <v>30</v>
      </c>
      <c r="E8" s="29" t="s">
        <v>31</v>
      </c>
      <c r="F8" s="28"/>
      <c r="G8" s="28"/>
      <c r="H8" s="28"/>
      <c r="I8" s="28"/>
      <c r="J8" s="28"/>
    </row>
    <row r="9" spans="1:10" x14ac:dyDescent="0.25">
      <c r="A9" s="31" t="s">
        <v>21</v>
      </c>
      <c r="B9" s="19">
        <v>56708881690</v>
      </c>
      <c r="C9" s="19" t="s">
        <v>32</v>
      </c>
      <c r="D9" s="19">
        <v>2070.8000000000002</v>
      </c>
      <c r="E9" s="19" t="s">
        <v>22</v>
      </c>
      <c r="F9" s="19"/>
      <c r="G9" s="19"/>
      <c r="H9" s="19"/>
      <c r="I9" s="19"/>
      <c r="J9" s="19"/>
    </row>
    <row r="10" spans="1:10" x14ac:dyDescent="0.25">
      <c r="A10" s="31" t="s">
        <v>19</v>
      </c>
      <c r="B10" s="19">
        <v>60590124291</v>
      </c>
      <c r="C10" s="19" t="s">
        <v>32</v>
      </c>
      <c r="D10" s="19">
        <v>10367</v>
      </c>
      <c r="E10" s="19" t="s">
        <v>20</v>
      </c>
      <c r="F10" s="19"/>
      <c r="G10" s="19"/>
      <c r="H10" s="19"/>
      <c r="I10" s="19"/>
      <c r="J10" s="19"/>
    </row>
    <row r="11" spans="1:10" x14ac:dyDescent="0.25">
      <c r="A11" s="22"/>
      <c r="B11" s="22" t="s">
        <v>33</v>
      </c>
      <c r="C11" s="22"/>
      <c r="D11" s="32">
        <v>12437.8</v>
      </c>
      <c r="E11" s="22" t="s">
        <v>34</v>
      </c>
      <c r="F11" s="19"/>
      <c r="G11" s="19"/>
      <c r="H11" s="19"/>
      <c r="I11" s="19"/>
      <c r="J11" s="19"/>
    </row>
    <row r="14" spans="1:10" ht="18.75" x14ac:dyDescent="0.3">
      <c r="A14" s="33"/>
      <c r="B14" s="33" t="s">
        <v>33</v>
      </c>
      <c r="C14" s="33"/>
      <c r="D14" s="34">
        <v>12437.8</v>
      </c>
      <c r="E14" s="33" t="s">
        <v>34</v>
      </c>
      <c r="F14" s="19"/>
      <c r="G14" s="19"/>
      <c r="H14" s="19"/>
      <c r="I14" s="19"/>
      <c r="J14" s="19"/>
    </row>
    <row r="15" spans="1:10" ht="18.75" x14ac:dyDescent="0.3">
      <c r="A15" s="33"/>
      <c r="B15" s="33"/>
      <c r="C15" s="33"/>
      <c r="D15" s="34">
        <v>12437.8</v>
      </c>
      <c r="E15" s="33" t="s">
        <v>34</v>
      </c>
      <c r="F15" s="19"/>
      <c r="G15" s="19"/>
      <c r="H15" s="19"/>
      <c r="I15" s="19"/>
      <c r="J15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I6" sqref="I6"/>
    </sheetView>
  </sheetViews>
  <sheetFormatPr baseColWidth="10" defaultRowHeight="15" x14ac:dyDescent="0.25"/>
  <sheetData>
    <row r="1" spans="1:6" x14ac:dyDescent="0.25">
      <c r="A1" s="52" t="s">
        <v>41</v>
      </c>
      <c r="B1" s="53"/>
      <c r="C1" s="53"/>
      <c r="D1" s="53"/>
      <c r="E1" s="53"/>
      <c r="F1" s="53"/>
    </row>
    <row r="2" spans="1:6" x14ac:dyDescent="0.25">
      <c r="A2" s="52" t="s">
        <v>42</v>
      </c>
      <c r="B2" s="53"/>
      <c r="C2" s="53"/>
      <c r="D2" s="53"/>
      <c r="E2" s="53"/>
      <c r="F2" s="53"/>
    </row>
    <row r="3" spans="1:6" x14ac:dyDescent="0.25">
      <c r="A3" s="53"/>
      <c r="B3" s="53"/>
      <c r="C3" s="53"/>
      <c r="D3" s="53"/>
      <c r="E3" s="53"/>
      <c r="F3" s="53"/>
    </row>
    <row r="4" spans="1:6" x14ac:dyDescent="0.25">
      <c r="A4" s="53" t="s">
        <v>43</v>
      </c>
      <c r="B4" s="54" t="s">
        <v>48</v>
      </c>
      <c r="C4" s="53"/>
      <c r="D4" s="53"/>
      <c r="E4" s="53"/>
      <c r="F4" s="53"/>
    </row>
    <row r="5" spans="1:6" x14ac:dyDescent="0.25">
      <c r="A5" s="53" t="s">
        <v>44</v>
      </c>
      <c r="B5" s="53"/>
      <c r="C5" s="53"/>
      <c r="D5" s="53"/>
      <c r="E5" s="53"/>
      <c r="F5" s="53"/>
    </row>
    <row r="6" spans="1:6" x14ac:dyDescent="0.25">
      <c r="A6" s="53"/>
      <c r="B6" s="53"/>
      <c r="C6" s="53"/>
      <c r="D6" s="53"/>
      <c r="E6" s="53"/>
      <c r="F6" s="53"/>
    </row>
    <row r="7" spans="1:6" x14ac:dyDescent="0.25">
      <c r="A7" s="55" t="s">
        <v>45</v>
      </c>
      <c r="B7" s="55" t="s">
        <v>46</v>
      </c>
      <c r="C7" s="53"/>
      <c r="D7" s="53"/>
      <c r="E7" s="53"/>
      <c r="F7" s="53"/>
    </row>
    <row r="8" spans="1:6" x14ac:dyDescent="0.25">
      <c r="A8" s="56">
        <v>700070</v>
      </c>
      <c r="B8" s="57"/>
      <c r="C8" s="53"/>
      <c r="D8" s="53"/>
      <c r="E8" s="53"/>
      <c r="F8" s="53"/>
    </row>
    <row r="9" spans="1:6" x14ac:dyDescent="0.25">
      <c r="A9" s="56">
        <v>701070</v>
      </c>
      <c r="B9" s="57"/>
      <c r="C9" s="53"/>
      <c r="D9" s="53"/>
      <c r="E9" s="53"/>
      <c r="F9" s="53"/>
    </row>
    <row r="10" spans="1:6" x14ac:dyDescent="0.25">
      <c r="A10" s="56">
        <v>702070</v>
      </c>
      <c r="B10" s="57"/>
      <c r="C10" s="53"/>
      <c r="D10" s="53"/>
      <c r="E10" s="53"/>
      <c r="F10" s="53"/>
    </row>
    <row r="11" spans="1:6" x14ac:dyDescent="0.25">
      <c r="A11" s="56">
        <v>703070</v>
      </c>
      <c r="B11" s="57"/>
      <c r="C11" s="53"/>
      <c r="D11" s="53"/>
      <c r="E11" s="53"/>
      <c r="F11" s="53"/>
    </row>
    <row r="12" spans="1:6" x14ac:dyDescent="0.25">
      <c r="A12" s="56">
        <v>704070</v>
      </c>
      <c r="B12" s="57">
        <f>+FACTURA!G14</f>
        <v>2628</v>
      </c>
      <c r="C12" s="53"/>
      <c r="D12" s="53"/>
      <c r="E12" s="53"/>
      <c r="F12" s="53"/>
    </row>
    <row r="13" spans="1:6" x14ac:dyDescent="0.25">
      <c r="A13" s="56">
        <v>705070</v>
      </c>
      <c r="B13" s="57">
        <f>+FACTURA!G13</f>
        <v>14782.5</v>
      </c>
      <c r="C13" s="53"/>
      <c r="D13" s="53"/>
      <c r="E13" s="53"/>
      <c r="F13" s="53"/>
    </row>
    <row r="14" spans="1:6" x14ac:dyDescent="0.25">
      <c r="A14" s="56">
        <v>706070</v>
      </c>
      <c r="B14" s="58">
        <v>0</v>
      </c>
      <c r="C14" s="53"/>
      <c r="D14" s="53"/>
      <c r="E14" s="53"/>
      <c r="F14" s="53"/>
    </row>
    <row r="15" spans="1:6" ht="15.75" thickBot="1" x14ac:dyDescent="0.3">
      <c r="A15" s="53" t="s">
        <v>47</v>
      </c>
      <c r="B15" s="59"/>
      <c r="C15" s="53"/>
      <c r="D15" s="53"/>
      <c r="E15" s="53"/>
      <c r="F15" s="53"/>
    </row>
    <row r="16" spans="1:6" x14ac:dyDescent="0.25">
      <c r="A16" s="53"/>
      <c r="B16" s="60">
        <f>SUM(B8:B15)</f>
        <v>17410.5</v>
      </c>
      <c r="C16" s="53"/>
      <c r="D16" s="53"/>
      <c r="E16" s="53"/>
      <c r="F16" s="53"/>
    </row>
    <row r="17" spans="1:6" ht="15.75" thickBot="1" x14ac:dyDescent="0.3">
      <c r="A17" s="53"/>
      <c r="B17" s="59">
        <f>B16*0.16</f>
        <v>2785.68</v>
      </c>
      <c r="C17" s="53"/>
      <c r="D17" s="53"/>
      <c r="E17" s="53"/>
      <c r="F17" s="53"/>
    </row>
    <row r="18" spans="1:6" ht="15.75" thickBot="1" x14ac:dyDescent="0.3">
      <c r="A18" s="53"/>
      <c r="B18" s="61">
        <f>+B16+B17</f>
        <v>20196.18</v>
      </c>
      <c r="C18" s="53"/>
      <c r="D18" s="53"/>
      <c r="E18" s="53"/>
      <c r="F18" s="53"/>
    </row>
    <row r="19" spans="1:6" ht="15.75" thickTop="1" x14ac:dyDescent="0.25">
      <c r="A19" s="53"/>
      <c r="B19" s="60">
        <f>+FACTURA!I18</f>
        <v>20196.18</v>
      </c>
      <c r="C19" s="53"/>
      <c r="D19" s="53"/>
      <c r="E19" s="53"/>
      <c r="F19" s="53"/>
    </row>
    <row r="20" spans="1:6" x14ac:dyDescent="0.25">
      <c r="A20" s="53"/>
      <c r="B20" s="57">
        <f>B18-B19</f>
        <v>0</v>
      </c>
      <c r="C20" s="53"/>
      <c r="D20" s="53"/>
      <c r="E20" s="53"/>
      <c r="F20" s="53"/>
    </row>
    <row r="21" spans="1:6" x14ac:dyDescent="0.25">
      <c r="A21" s="53"/>
      <c r="B21" s="57"/>
      <c r="C21" s="53"/>
      <c r="D21" s="53"/>
      <c r="E21" s="53"/>
      <c r="F21" s="53"/>
    </row>
    <row r="22" spans="1:6" x14ac:dyDescent="0.25">
      <c r="A22" s="53"/>
      <c r="B22" s="53"/>
      <c r="C22" s="53"/>
      <c r="D22" s="53"/>
      <c r="E22" s="53"/>
      <c r="F22" s="5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</vt:lpstr>
      <vt:lpstr>DETALLE</vt:lpstr>
      <vt:lpstr>Hoja3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Liliana_W10</dc:creator>
  <cp:lastModifiedBy>usuario</cp:lastModifiedBy>
  <cp:lastPrinted>2017-12-04T18:16:10Z</cp:lastPrinted>
  <dcterms:created xsi:type="dcterms:W3CDTF">2017-11-18T17:32:53Z</dcterms:created>
  <dcterms:modified xsi:type="dcterms:W3CDTF">2017-12-04T18:16:37Z</dcterms:modified>
</cp:coreProperties>
</file>