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FACTURACION!$A$11:$N$69</definedName>
    <definedName name="_xlnm.Print_Titles" localSheetId="2">BANCOS!$3:$4</definedName>
    <definedName name="_xlnm.Print_Titles" localSheetId="1">INGENIERIA!$2:$4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F76" i="3" l="1"/>
  <c r="F13"/>
  <c r="H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72"/>
  <c r="G72" s="1"/>
  <c r="H72"/>
  <c r="F73"/>
  <c r="F74"/>
  <c r="G74" s="1"/>
  <c r="H74"/>
  <c r="F12"/>
  <c r="H12" s="1"/>
  <c r="I74" l="1"/>
  <c r="G12"/>
  <c r="I72"/>
  <c r="J72" s="1"/>
  <c r="H60"/>
  <c r="I60" s="1"/>
  <c r="J60" s="1"/>
  <c r="K60" s="1"/>
  <c r="H58"/>
  <c r="I58" s="1"/>
  <c r="J58" s="1"/>
  <c r="K58" s="1"/>
  <c r="H56"/>
  <c r="I56" s="1"/>
  <c r="J56" s="1"/>
  <c r="K56" s="1"/>
  <c r="H54"/>
  <c r="I54" s="1"/>
  <c r="J54" s="1"/>
  <c r="K54" s="1"/>
  <c r="H52"/>
  <c r="H50"/>
  <c r="I50" s="1"/>
  <c r="J50" s="1"/>
  <c r="K50" s="1"/>
  <c r="H48"/>
  <c r="I48" s="1"/>
  <c r="J48" s="1"/>
  <c r="K48" s="1"/>
  <c r="H46"/>
  <c r="I46" s="1"/>
  <c r="H44"/>
  <c r="I44" s="1"/>
  <c r="J44" s="1"/>
  <c r="K44" s="1"/>
  <c r="H42"/>
  <c r="I42" s="1"/>
  <c r="J42" s="1"/>
  <c r="K42" s="1"/>
  <c r="H40"/>
  <c r="I40" s="1"/>
  <c r="J40" s="1"/>
  <c r="K40" s="1"/>
  <c r="H38"/>
  <c r="I38" s="1"/>
  <c r="J38" s="1"/>
  <c r="K38" s="1"/>
  <c r="H36"/>
  <c r="I36" s="1"/>
  <c r="J36" s="1"/>
  <c r="H34"/>
  <c r="I34" s="1"/>
  <c r="J34" s="1"/>
  <c r="K34" s="1"/>
  <c r="H32"/>
  <c r="I32" s="1"/>
  <c r="J32" s="1"/>
  <c r="K32" s="1"/>
  <c r="H30"/>
  <c r="I30" s="1"/>
  <c r="H28"/>
  <c r="I28" s="1"/>
  <c r="J28" s="1"/>
  <c r="K28" s="1"/>
  <c r="H26"/>
  <c r="I26" s="1"/>
  <c r="J26" s="1"/>
  <c r="K26" s="1"/>
  <c r="H24"/>
  <c r="I24" s="1"/>
  <c r="J24" s="1"/>
  <c r="K24" s="1"/>
  <c r="H22"/>
  <c r="I22" s="1"/>
  <c r="H20"/>
  <c r="I20" s="1"/>
  <c r="J20" s="1"/>
  <c r="K20" s="1"/>
  <c r="H18"/>
  <c r="I18" s="1"/>
  <c r="J18" s="1"/>
  <c r="K18" s="1"/>
  <c r="H16"/>
  <c r="I16" s="1"/>
  <c r="J16" s="1"/>
  <c r="K16" s="1"/>
  <c r="H14"/>
  <c r="I14" s="1"/>
  <c r="I12"/>
  <c r="J12" s="1"/>
  <c r="K12" s="1"/>
  <c r="G13"/>
  <c r="I13" s="1"/>
  <c r="J13" s="1"/>
  <c r="K13" s="1"/>
  <c r="I52"/>
  <c r="H66"/>
  <c r="I66" s="1"/>
  <c r="J66" s="1"/>
  <c r="K66" s="1"/>
  <c r="H64"/>
  <c r="I64" s="1"/>
  <c r="J64" s="1"/>
  <c r="K64" s="1"/>
  <c r="H62"/>
  <c r="I62" s="1"/>
  <c r="F69"/>
  <c r="F79" s="1"/>
  <c r="J74"/>
  <c r="K74" s="1"/>
  <c r="G73"/>
  <c r="H73"/>
  <c r="H76" s="1"/>
  <c r="H67"/>
  <c r="I67" s="1"/>
  <c r="H51"/>
  <c r="I51" s="1"/>
  <c r="H41"/>
  <c r="I41" s="1"/>
  <c r="H33"/>
  <c r="I33" s="1"/>
  <c r="H31"/>
  <c r="I31" s="1"/>
  <c r="H65"/>
  <c r="I65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5"/>
  <c r="I45" s="1"/>
  <c r="H43"/>
  <c r="I43" s="1"/>
  <c r="H39"/>
  <c r="I39" s="1"/>
  <c r="H37"/>
  <c r="I37" s="1"/>
  <c r="H35"/>
  <c r="I35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J14" l="1"/>
  <c r="K14" s="1"/>
  <c r="J22"/>
  <c r="K22" s="1"/>
  <c r="J30"/>
  <c r="K30" s="1"/>
  <c r="J46"/>
  <c r="K46" s="1"/>
  <c r="G69"/>
  <c r="I69"/>
  <c r="K36"/>
  <c r="J52"/>
  <c r="K52" s="1"/>
  <c r="J62"/>
  <c r="K62" s="1"/>
  <c r="H69"/>
  <c r="H79" s="1"/>
  <c r="K72"/>
  <c r="I73"/>
  <c r="I76" s="1"/>
  <c r="G76"/>
  <c r="J21"/>
  <c r="K21" s="1"/>
  <c r="J53"/>
  <c r="K53" s="1"/>
  <c r="J37"/>
  <c r="K37" s="1"/>
  <c r="J47"/>
  <c r="K47" s="1"/>
  <c r="J15"/>
  <c r="K15" s="1"/>
  <c r="J23"/>
  <c r="K23" s="1"/>
  <c r="J35"/>
  <c r="K35" s="1"/>
  <c r="J45"/>
  <c r="K45" s="1"/>
  <c r="J55"/>
  <c r="K55" s="1"/>
  <c r="J63"/>
  <c r="K63" s="1"/>
  <c r="J41"/>
  <c r="K41" s="1"/>
  <c r="J29"/>
  <c r="K29" s="1"/>
  <c r="J61"/>
  <c r="K61" s="1"/>
  <c r="J33"/>
  <c r="K33" s="1"/>
  <c r="J39"/>
  <c r="K39" s="1"/>
  <c r="J31"/>
  <c r="K31" s="1"/>
  <c r="J27"/>
  <c r="K27" s="1"/>
  <c r="J43"/>
  <c r="K43" s="1"/>
  <c r="J59"/>
  <c r="K59" s="1"/>
  <c r="J17"/>
  <c r="K17" s="1"/>
  <c r="J57"/>
  <c r="K57" s="1"/>
  <c r="J19"/>
  <c r="K19" s="1"/>
  <c r="J51"/>
  <c r="K51" s="1"/>
  <c r="J67"/>
  <c r="K67" s="1"/>
  <c r="J25"/>
  <c r="K25" s="1"/>
  <c r="J49"/>
  <c r="K49" s="1"/>
  <c r="J65"/>
  <c r="K65" s="1"/>
  <c r="I79" l="1"/>
  <c r="G79"/>
  <c r="J73"/>
  <c r="K69"/>
  <c r="J69"/>
  <c r="J76" l="1"/>
  <c r="J79" s="1"/>
  <c r="K73"/>
  <c r="K76" s="1"/>
  <c r="K79" s="1"/>
</calcChain>
</file>

<file path=xl/sharedStrings.xml><?xml version="1.0" encoding="utf-8"?>
<sst xmlns="http://schemas.openxmlformats.org/spreadsheetml/2006/main" count="713" uniqueCount="252">
  <si>
    <t>CONTPAQ i</t>
  </si>
  <si>
    <t xml:space="preserve">      NÓMINAS</t>
  </si>
  <si>
    <t>011 INGENIERIA FISCAL LABORAL SC</t>
  </si>
  <si>
    <t>Lista de Raya (forma tabular)</t>
  </si>
  <si>
    <t>Periodo 5 al 5 Quincenal del 01/03/2017 al 15/03/2017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</si>
  <si>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</si>
  <si>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</si>
  <si>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</si>
  <si>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</si>
  <si>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</si>
  <si>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</si>
  <si>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</si>
  <si>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</si>
  <si>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</si>
  <si>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Préstamo Infonavit (cf)</t>
  </si>
  <si>
    <t>I.S.R. (sp)</t>
  </si>
  <si>
    <t>I.M.S.S.</t>
  </si>
  <si>
    <t>Préstamo Infonavit</t>
  </si>
  <si>
    <t>Préstamo FONACOT</t>
  </si>
  <si>
    <t>Ajuste al neto</t>
  </si>
  <si>
    <t>Descto Uniforme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</si>
  <si>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</si>
  <si>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</si>
  <si>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</si>
  <si>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</si>
  <si>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</si>
  <si>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</si>
  <si>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</si>
  <si>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</si>
  <si>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</si>
  <si>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</si>
  <si>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</si>
  <si>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</si>
  <si>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</si>
  <si>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</si>
  <si>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</si>
  <si>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</si>
  <si>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</si>
  <si>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</si>
  <si>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</si>
  <si>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</si>
  <si>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</si>
  <si>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</si>
  <si>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</si>
  <si>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</si>
  <si>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</si>
  <si>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</si>
  <si>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</si>
  <si>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</si>
  <si>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</si>
  <si>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</si>
  <si>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</si>
  <si>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</si>
  <si>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</si>
  <si>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</si>
  <si>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</si>
  <si>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</si>
  <si>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</si>
  <si>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</si>
  <si>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</si>
  <si>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</si>
  <si>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</si>
  <si>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</si>
  <si>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</si>
  <si>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</si>
  <si>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</si>
  <si>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</si>
  <si>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</si>
  <si>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</si>
  <si>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</si>
  <si>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</si>
  <si>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</si>
  <si>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</si>
  <si>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</si>
  <si>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</si>
  <si>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</si>
  <si>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</si>
  <si>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</si>
  <si>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</si>
  <si>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</si>
  <si>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</si>
  <si>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</si>
  <si>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</si>
  <si>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</si>
  <si>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</si>
  <si>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</si>
  <si>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</si>
  <si>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</si>
  <si>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</si>
  <si>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</si>
  <si>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</si>
  <si>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</si>
  <si>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</si>
  <si>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</si>
  <si>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</si>
  <si>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</si>
  <si>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</si>
  <si>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</si>
  <si>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</si>
  <si>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</si>
  <si>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</si>
  <si>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</si>
  <si>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</si>
  <si>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</si>
  <si>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</si>
  <si>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</si>
  <si>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</si>
  <si>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</si>
  <si>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</si>
  <si>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</si>
  <si>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</si>
  <si>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</si>
  <si>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</si>
  <si>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</si>
  <si>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</si>
  <si>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REA03</t>
  </si>
  <si>
    <t>Ruiz Encarnacion Anabel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</si>
  <si>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</si>
  <si>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</si>
  <si>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</si>
  <si>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</si>
  <si>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</si>
  <si>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</si>
  <si>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</si>
  <si>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</si>
  <si>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</si>
  <si>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</si>
  <si>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</si>
  <si>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</si>
  <si>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</si>
  <si>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</si>
  <si>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</si>
  <si>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</si>
  <si>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</si>
  <si>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</si>
  <si>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</si>
  <si>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</si>
  <si>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</si>
  <si>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</si>
  <si>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</si>
  <si>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</si>
  <si>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</si>
  <si>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</si>
  <si>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</si>
  <si>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</si>
  <si>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</si>
  <si>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</si>
  <si>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</si>
  <si>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</si>
  <si>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</si>
  <si>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</si>
  <si>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SA</t>
  </si>
  <si>
    <t>Periodo Quincenal-5 del 2017-03-01 al 2017-03-15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</si>
  <si>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</si>
  <si>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</si>
  <si>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</si>
  <si>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</si>
  <si>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</si>
  <si>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</si>
  <si>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</si>
  <si>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52</t>
  </si>
  <si>
    <t>SANTANDER</t>
  </si>
  <si>
    <t>03 Transferencia electrónica de fondos</t>
  </si>
  <si>
    <t>BANAMEX</t>
  </si>
  <si>
    <t>BANORTE</t>
  </si>
  <si>
    <t>Total Transferencia electrónica de fondos</t>
  </si>
  <si>
    <t>Total de movimientos 4</t>
  </si>
  <si>
    <t xml:space="preserve">01 Efectivo </t>
  </si>
  <si>
    <t>Efectivo</t>
  </si>
  <si>
    <t>Total de movimientos 3</t>
  </si>
  <si>
    <t>Total Efectivo</t>
  </si>
  <si>
    <t>Total de movimientos 59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</si>
  <si>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</si>
  <si>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</si>
  <si>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</si>
  <si>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</si>
  <si>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</si>
  <si>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</si>
  <si>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</si>
  <si>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</si>
  <si>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</si>
  <si>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</si>
  <si>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</si>
  <si>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</si>
  <si>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MARZO</t>
  </si>
  <si>
    <t>01/03/2017 AL 15/03/2017</t>
  </si>
  <si>
    <t>VENTAS</t>
  </si>
  <si>
    <t>SERVICIO</t>
  </si>
  <si>
    <t>CORPORATIVO</t>
  </si>
  <si>
    <t>ADMINISTRACION</t>
  </si>
  <si>
    <t>ADMON VENTAS</t>
  </si>
  <si>
    <t>ACOSTA MORENO EDGAR ARMANDO</t>
  </si>
  <si>
    <t>BARCENAS COLMENERO JORGE ALEJANDRO</t>
  </si>
  <si>
    <t>CAMACHO RESENDIZ MARIA DOLORES</t>
  </si>
  <si>
    <t>CANTU CASTRO CAMILO ENRIQUE</t>
  </si>
  <si>
    <t>CARRASCO MARTINEZ PATRICIA</t>
  </si>
  <si>
    <t>CEDEÑO HERNANDEZ JUANA</t>
  </si>
  <si>
    <t>CHAVEZ ADAUTO CLAUDIA</t>
  </si>
  <si>
    <t>CHAVEZ PEREZ BEATRIZ</t>
  </si>
  <si>
    <t>COLIN ALVAREZ OTHON</t>
  </si>
  <si>
    <t>ADMON SERVICIO</t>
  </si>
  <si>
    <t>SEMINUEVOS</t>
  </si>
  <si>
    <t>F&amp;I</t>
  </si>
  <si>
    <t>REFACCIONES</t>
  </si>
  <si>
    <t>HOJALATERIA</t>
  </si>
  <si>
    <t>ESPINDOLA ZARAZUA MA GUADALUPE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</si>
  <si>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</si>
  <si>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</si>
  <si>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</si>
  <si>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</si>
  <si>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</si>
  <si>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</si>
  <si>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ESCOBEDO IRAIS MARIA DOLORES</t>
  </si>
  <si>
    <t>GOMEZ VALENCIA EVELIA</t>
  </si>
  <si>
    <t>GONZALEZ OREGON LIZBETH</t>
  </si>
  <si>
    <t>GONZALEZ SANCHEZ MICHELL ESTEFAN</t>
  </si>
  <si>
    <t>GONZALEZ SOTELO JUDITH</t>
  </si>
  <si>
    <t>HERNANDEZ CARPIO JESUS</t>
  </si>
  <si>
    <t>HERNANDEZ MARTINEZ ALMA JANETH</t>
  </si>
  <si>
    <t>HERNANDEZ MARTINEZ MARCO ANTONIO</t>
  </si>
  <si>
    <t>HERNANDEZ MONTERO MARIA MONSERRAT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</si>
  <si>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</si>
  <si>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</si>
  <si>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</si>
  <si>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</si>
  <si>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</si>
  <si>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</si>
  <si>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</si>
  <si>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</si>
  <si>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</si>
  <si>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MORENO AVENDAÑO FABIOLA</t>
  </si>
  <si>
    <t>OLVERA LANDAVERDE ARMANDO</t>
  </si>
  <si>
    <t>ONTIVEROS PLIEGO LUIS GERARDO</t>
  </si>
  <si>
    <t>OROZCO ORTEGA ENAIM</t>
  </si>
  <si>
    <t xml:space="preserve">ORTIZ BOLAÑOS BANEZA YUDITH </t>
  </si>
  <si>
    <t>PASCUAL LOPEZ MAYRA</t>
  </si>
  <si>
    <t>PEREZ BANDA CRISTINA</t>
  </si>
  <si>
    <t>RIVERA GALVAN JOSE ALBERTO</t>
  </si>
  <si>
    <t>ROMERO VELAZQUEZ GUSTAVO EMMANUEL</t>
  </si>
  <si>
    <t>RUBIO FRANCO GABRIELA</t>
  </si>
  <si>
    <t>RUIZ ENCARNACION ANABEL</t>
  </si>
  <si>
    <t>SANCHEZ MORALES IDALID</t>
  </si>
  <si>
    <t>SEBASTIAN BERNAL FLOR MIREYA</t>
  </si>
  <si>
    <t>SERRATO ROMAN MAURICIO RAYMUNDO</t>
  </si>
  <si>
    <t>SIERRA POLINA CESAR ALAN</t>
  </si>
  <si>
    <t>SOSA CARRILLO NATALIA ITZEL</t>
  </si>
  <si>
    <t>TINOCO SUAREZ MARGARITA</t>
  </si>
  <si>
    <t>TORRES JIMENEZ ISMAEL FERNANDO</t>
  </si>
  <si>
    <t>TREJO TORRES ERIKA ROCIO</t>
  </si>
  <si>
    <t>VARGAS COSME SUSANA</t>
  </si>
  <si>
    <t>VELAZQUEZ CRUZ MARIA PATRICIA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</si>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</sst>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0" fillId="0" borderId="0" xfId="0"/>
    <xf numFmtId="0" fontId="13" fillId="0" borderId="0" xfId="0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9" fillId="0" borderId="0" xfId="1" applyFont="1"/>
    <xf numFmtId="44" fontId="9" fillId="0" borderId="0" xfId="0" applyNumberFormat="1" applyFont="1"/>
    <xf numFmtId="44" fontId="23" fillId="0" borderId="5" xfId="0" applyNumberFormat="1" applyFont="1" applyBorder="1"/>
    <xf numFmtId="0" fontId="2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21" fillId="0" borderId="6" xfId="2" applyFont="1" applyBorder="1"/>
    <xf numFmtId="43" fontId="21" fillId="0" borderId="7" xfId="2" applyFont="1" applyBorder="1"/>
    <xf numFmtId="43" fontId="21" fillId="0" borderId="8" xfId="2" applyFont="1" applyBorder="1"/>
    <xf numFmtId="43" fontId="21" fillId="0" borderId="9" xfId="2" applyFont="1" applyBorder="1"/>
    <xf numFmtId="43" fontId="1" fillId="0" borderId="10" xfId="2" applyFont="1" applyBorder="1"/>
    <xf numFmtId="0" fontId="25" fillId="0" borderId="3" xfId="0" applyFont="1" applyBorder="1"/>
    <xf numFmtId="0" fontId="25" fillId="0" borderId="3" xfId="0" applyFont="1" applyFill="1" applyBorder="1"/>
    <xf numFmtId="0" fontId="25" fillId="3" borderId="3" xfId="0" applyFont="1" applyFill="1" applyBorder="1"/>
    <xf numFmtId="0" fontId="25" fillId="4" borderId="3" xfId="0" applyFont="1" applyFill="1" applyBorder="1"/>
    <xf numFmtId="0" fontId="21" fillId="0" borderId="3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workbookViewId="0">
      <pane xSplit="2" ySplit="11" topLeftCell="G60" activePane="bottomRight" state="frozen"/>
      <selection pane="topRight" activeCell="C1" sqref="C1"/>
      <selection pane="bottomLeft" activeCell="A12" sqref="A12"/>
      <selection pane="bottomRight" activeCell="K82" sqref="K82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5" style="1" bestFit="1" customWidth="1"/>
    <col min="4" max="5" width="11.42578125" style="1"/>
    <col min="6" max="6" width="13.28515625" style="1" customWidth="1"/>
    <col min="7" max="8" width="11.7109375" style="1" bestFit="1" customWidth="1"/>
    <col min="9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7" t="s">
        <v>150</v>
      </c>
    </row>
    <row r="2" spans="1:14" ht="24.95" customHeight="1">
      <c r="A2" s="4" t="s">
        <v>1</v>
      </c>
      <c r="B2" s="37" t="s">
        <v>2</v>
      </c>
    </row>
    <row r="3" spans="1:14" ht="15">
      <c r="B3" s="39" t="s">
        <v>3</v>
      </c>
    </row>
    <row r="4" spans="1:14" ht="12.75">
      <c r="B4" s="40" t="s">
        <v>4</v>
      </c>
    </row>
    <row r="5" spans="1:14">
      <c r="B5" s="8" t="s">
        <v>5</v>
      </c>
    </row>
    <row r="6" spans="1:14">
      <c r="B6" s="8" t="s">
        <v>6</v>
      </c>
    </row>
    <row r="7" spans="1:14" ht="15.75">
      <c r="F7" s="50" t="s">
        <v>172</v>
      </c>
      <c r="G7" s="50"/>
      <c r="H7" s="50"/>
      <c r="I7" s="50"/>
      <c r="J7" s="50"/>
      <c r="K7" s="50"/>
    </row>
    <row r="8" spans="1:14" s="45" customFormat="1" ht="28.5" customHeight="1" thickBot="1">
      <c r="A8" s="42" t="s">
        <v>7</v>
      </c>
      <c r="B8" s="43" t="s">
        <v>8</v>
      </c>
      <c r="C8" s="44" t="s">
        <v>11</v>
      </c>
      <c r="F8" s="41" t="s">
        <v>11</v>
      </c>
      <c r="G8" s="41" t="s">
        <v>173</v>
      </c>
      <c r="H8" s="41" t="s">
        <v>174</v>
      </c>
      <c r="I8" s="41" t="s">
        <v>175</v>
      </c>
      <c r="J8" s="41" t="s">
        <v>176</v>
      </c>
      <c r="K8" s="41" t="s">
        <v>177</v>
      </c>
    </row>
    <row r="9" spans="1:14" ht="12" thickTop="1">
      <c r="A9" s="15" t="s">
        <v>25</v>
      </c>
    </row>
    <row r="11" spans="1:14">
      <c r="A11" s="14" t="s">
        <v>26</v>
      </c>
    </row>
    <row r="12" spans="1:14" ht="15">
      <c r="A12" s="2" t="s">
        <v>27</v>
      </c>
      <c r="B12" s="1" t="s">
        <v>28</v>
      </c>
      <c r="C12" s="16">
        <v>6242.4</v>
      </c>
      <c r="F12" s="46">
        <f>+C12</f>
        <v>6242.4</v>
      </c>
      <c r="G12" s="46">
        <f>+F12*2%</f>
        <v>124.848</v>
      </c>
      <c r="H12" s="46">
        <f>+F12*7.5%</f>
        <v>468.17999999999995</v>
      </c>
      <c r="I12" s="46">
        <f>SUM(F12:H12)</f>
        <v>6835.4279999999999</v>
      </c>
      <c r="J12" s="46">
        <f>+I12*16%</f>
        <v>1093.66848</v>
      </c>
      <c r="K12" s="46">
        <f>+I12+J12</f>
        <v>7929.0964800000002</v>
      </c>
      <c r="M12" s="63" t="s">
        <v>186</v>
      </c>
      <c r="N12" s="63" t="s">
        <v>191</v>
      </c>
    </row>
    <row r="13" spans="1:14" ht="15">
      <c r="A13" s="2" t="s">
        <v>29</v>
      </c>
      <c r="B13" s="1" t="s">
        <v>30</v>
      </c>
      <c r="C13" s="16">
        <v>9005.83</v>
      </c>
      <c r="F13" s="46">
        <f t="shared" ref="F13:F74" si="0">+C13</f>
        <v>9005.83</v>
      </c>
      <c r="G13" s="46">
        <f t="shared" ref="G13:G74" si="1">+F13*2%</f>
        <v>180.11660000000001</v>
      </c>
      <c r="H13" s="46">
        <f t="shared" ref="H13:H74" si="2">+F13*7.5%</f>
        <v>675.43724999999995</v>
      </c>
      <c r="I13" s="46">
        <f t="shared" ref="I13:I74" si="3">SUM(F13:H13)</f>
        <v>9861.3838499999983</v>
      </c>
      <c r="J13" s="46">
        <f t="shared" ref="J13:J74" si="4">+I13*16%</f>
        <v>1577.8214159999998</v>
      </c>
      <c r="K13" s="46">
        <f t="shared" ref="K13:K74" si="5">+I13+J13</f>
        <v>11439.205265999997</v>
      </c>
      <c r="M13" s="63" t="s">
        <v>187</v>
      </c>
      <c r="N13" s="63" t="s">
        <v>192</v>
      </c>
    </row>
    <row r="14" spans="1:14" ht="15">
      <c r="A14" s="2" t="s">
        <v>31</v>
      </c>
      <c r="B14" s="1" t="s">
        <v>32</v>
      </c>
      <c r="C14" s="16">
        <v>16500</v>
      </c>
      <c r="F14" s="46">
        <f t="shared" si="0"/>
        <v>16500</v>
      </c>
      <c r="G14" s="46">
        <f t="shared" si="1"/>
        <v>330</v>
      </c>
      <c r="H14" s="46">
        <f t="shared" si="2"/>
        <v>1237.5</v>
      </c>
      <c r="I14" s="46">
        <f t="shared" si="3"/>
        <v>18067.5</v>
      </c>
      <c r="J14" s="46">
        <f t="shared" si="4"/>
        <v>2890.8</v>
      </c>
      <c r="K14" s="46">
        <f t="shared" si="5"/>
        <v>20958.3</v>
      </c>
      <c r="M14" s="63" t="s">
        <v>188</v>
      </c>
      <c r="N14" s="63" t="s">
        <v>193</v>
      </c>
    </row>
    <row r="15" spans="1:14" ht="15">
      <c r="A15" s="2" t="s">
        <v>33</v>
      </c>
      <c r="B15" s="1" t="s">
        <v>34</v>
      </c>
      <c r="C15" s="16">
        <v>9500</v>
      </c>
      <c r="F15" s="46">
        <f t="shared" si="0"/>
        <v>9500</v>
      </c>
      <c r="G15" s="46">
        <f t="shared" si="1"/>
        <v>190</v>
      </c>
      <c r="H15" s="46">
        <f t="shared" si="2"/>
        <v>712.5</v>
      </c>
      <c r="I15" s="46">
        <f t="shared" si="3"/>
        <v>10402.5</v>
      </c>
      <c r="J15" s="46">
        <f t="shared" si="4"/>
        <v>1664.4</v>
      </c>
      <c r="K15" s="46">
        <f t="shared" si="5"/>
        <v>12066.9</v>
      </c>
      <c r="M15" s="64" t="s">
        <v>188</v>
      </c>
      <c r="N15" s="64" t="s">
        <v>194</v>
      </c>
    </row>
    <row r="16" spans="1:14" ht="15">
      <c r="A16" s="2" t="s">
        <v>35</v>
      </c>
      <c r="B16" s="1" t="s">
        <v>36</v>
      </c>
      <c r="C16" s="16">
        <v>3000</v>
      </c>
      <c r="F16" s="46">
        <f t="shared" si="0"/>
        <v>3000</v>
      </c>
      <c r="G16" s="46">
        <f t="shared" si="1"/>
        <v>60</v>
      </c>
      <c r="H16" s="46">
        <f t="shared" si="2"/>
        <v>225</v>
      </c>
      <c r="I16" s="46">
        <f t="shared" si="3"/>
        <v>3285</v>
      </c>
      <c r="J16" s="46">
        <f t="shared" si="4"/>
        <v>525.6</v>
      </c>
      <c r="K16" s="46">
        <f t="shared" si="5"/>
        <v>3810.6</v>
      </c>
      <c r="M16" s="64" t="s">
        <v>186</v>
      </c>
      <c r="N16" s="64" t="s">
        <v>195</v>
      </c>
    </row>
    <row r="17" spans="1:14" ht="15">
      <c r="A17" s="2" t="s">
        <v>37</v>
      </c>
      <c r="B17" s="1" t="s">
        <v>38</v>
      </c>
      <c r="C17" s="16">
        <v>5000.1000000000004</v>
      </c>
      <c r="F17" s="46">
        <f t="shared" si="0"/>
        <v>5000.1000000000004</v>
      </c>
      <c r="G17" s="46">
        <f t="shared" si="1"/>
        <v>100.00200000000001</v>
      </c>
      <c r="H17" s="46">
        <f t="shared" si="2"/>
        <v>375.00749999999999</v>
      </c>
      <c r="I17" s="46">
        <f t="shared" si="3"/>
        <v>5475.1095000000005</v>
      </c>
      <c r="J17" s="46">
        <f t="shared" si="4"/>
        <v>876.0175200000001</v>
      </c>
      <c r="K17" s="46">
        <f t="shared" si="5"/>
        <v>6351.1270200000008</v>
      </c>
      <c r="M17" s="63" t="s">
        <v>189</v>
      </c>
      <c r="N17" s="63" t="s">
        <v>196</v>
      </c>
    </row>
    <row r="18" spans="1:14" ht="15">
      <c r="A18" s="2" t="s">
        <v>39</v>
      </c>
      <c r="B18" s="1" t="s">
        <v>40</v>
      </c>
      <c r="C18" s="16">
        <v>6500</v>
      </c>
      <c r="F18" s="46">
        <f t="shared" si="0"/>
        <v>6500</v>
      </c>
      <c r="G18" s="46">
        <f t="shared" si="1"/>
        <v>130</v>
      </c>
      <c r="H18" s="46">
        <f t="shared" si="2"/>
        <v>487.5</v>
      </c>
      <c r="I18" s="46">
        <f t="shared" si="3"/>
        <v>7117.5</v>
      </c>
      <c r="J18" s="46">
        <f t="shared" si="4"/>
        <v>1138.8</v>
      </c>
      <c r="K18" s="46">
        <f t="shared" si="5"/>
        <v>8256.2999999999993</v>
      </c>
      <c r="M18" s="63" t="s">
        <v>186</v>
      </c>
      <c r="N18" s="63" t="s">
        <v>197</v>
      </c>
    </row>
    <row r="19" spans="1:14" ht="15">
      <c r="A19" s="2" t="s">
        <v>41</v>
      </c>
      <c r="B19" s="1" t="s">
        <v>42</v>
      </c>
      <c r="C19" s="16">
        <v>2530.0500000000002</v>
      </c>
      <c r="F19" s="46">
        <f t="shared" si="0"/>
        <v>2530.0500000000002</v>
      </c>
      <c r="G19" s="46">
        <f t="shared" si="1"/>
        <v>50.601000000000006</v>
      </c>
      <c r="H19" s="46">
        <f t="shared" si="2"/>
        <v>189.75375</v>
      </c>
      <c r="I19" s="46">
        <f t="shared" si="3"/>
        <v>2770.4047500000001</v>
      </c>
      <c r="J19" s="46">
        <f t="shared" si="4"/>
        <v>443.26476000000002</v>
      </c>
      <c r="K19" s="46">
        <f t="shared" si="5"/>
        <v>3213.6695100000002</v>
      </c>
      <c r="M19" s="63" t="s">
        <v>190</v>
      </c>
      <c r="N19" s="63" t="s">
        <v>198</v>
      </c>
    </row>
    <row r="20" spans="1:14" ht="15">
      <c r="A20" s="2" t="s">
        <v>43</v>
      </c>
      <c r="B20" s="1" t="s">
        <v>44</v>
      </c>
      <c r="C20" s="16">
        <v>7056</v>
      </c>
      <c r="F20" s="46">
        <f t="shared" si="0"/>
        <v>7056</v>
      </c>
      <c r="G20" s="46">
        <f t="shared" si="1"/>
        <v>141.12</v>
      </c>
      <c r="H20" s="46">
        <f t="shared" si="2"/>
        <v>529.19999999999993</v>
      </c>
      <c r="I20" s="46">
        <f t="shared" si="3"/>
        <v>7726.32</v>
      </c>
      <c r="J20" s="46">
        <f t="shared" si="4"/>
        <v>1236.2112</v>
      </c>
      <c r="K20" s="46">
        <f t="shared" si="5"/>
        <v>8962.5311999999994</v>
      </c>
      <c r="M20" s="63" t="s">
        <v>188</v>
      </c>
      <c r="N20" s="63" t="s">
        <v>199</v>
      </c>
    </row>
    <row r="21" spans="1:14" ht="15">
      <c r="A21" s="2" t="s">
        <v>45</v>
      </c>
      <c r="B21" s="1" t="s">
        <v>46</v>
      </c>
      <c r="C21" s="16">
        <v>6064.62</v>
      </c>
      <c r="F21" s="46">
        <f t="shared" si="0"/>
        <v>6064.62</v>
      </c>
      <c r="G21" s="46">
        <f t="shared" si="1"/>
        <v>121.2924</v>
      </c>
      <c r="H21" s="46">
        <f t="shared" si="2"/>
        <v>454.84649999999999</v>
      </c>
      <c r="I21" s="46">
        <f t="shared" si="3"/>
        <v>6640.7588999999998</v>
      </c>
      <c r="J21" s="46">
        <f t="shared" si="4"/>
        <v>1062.521424</v>
      </c>
      <c r="K21" s="46">
        <f t="shared" si="5"/>
        <v>7703.2803239999994</v>
      </c>
      <c r="M21" s="63" t="s">
        <v>187</v>
      </c>
      <c r="N21" s="63" t="s">
        <v>205</v>
      </c>
    </row>
    <row r="22" spans="1:14" ht="15">
      <c r="A22" s="2" t="s">
        <v>47</v>
      </c>
      <c r="B22" s="1" t="s">
        <v>48</v>
      </c>
      <c r="C22" s="16">
        <v>38595.279999999999</v>
      </c>
      <c r="F22" s="46">
        <f t="shared" si="0"/>
        <v>38595.279999999999</v>
      </c>
      <c r="G22" s="46">
        <f t="shared" si="1"/>
        <v>771.90560000000005</v>
      </c>
      <c r="H22" s="46">
        <f t="shared" si="2"/>
        <v>2894.6459999999997</v>
      </c>
      <c r="I22" s="46">
        <f t="shared" si="3"/>
        <v>42261.831599999998</v>
      </c>
      <c r="J22" s="46">
        <f t="shared" si="4"/>
        <v>6761.8930559999999</v>
      </c>
      <c r="K22" s="46">
        <f t="shared" si="5"/>
        <v>49023.724655999999</v>
      </c>
      <c r="M22" s="63" t="s">
        <v>200</v>
      </c>
      <c r="N22" s="63" t="s">
        <v>206</v>
      </c>
    </row>
    <row r="23" spans="1:14" ht="15">
      <c r="A23" s="2" t="s">
        <v>49</v>
      </c>
      <c r="B23" s="1" t="s">
        <v>50</v>
      </c>
      <c r="C23" s="16">
        <v>9517.85</v>
      </c>
      <c r="F23" s="46">
        <f t="shared" si="0"/>
        <v>9517.85</v>
      </c>
      <c r="G23" s="46">
        <f t="shared" si="1"/>
        <v>190.357</v>
      </c>
      <c r="H23" s="46">
        <f t="shared" si="2"/>
        <v>713.83875</v>
      </c>
      <c r="I23" s="46">
        <f t="shared" si="3"/>
        <v>10422.045750000001</v>
      </c>
      <c r="J23" s="46">
        <f t="shared" si="4"/>
        <v>1667.5273200000001</v>
      </c>
      <c r="K23" s="46">
        <f t="shared" si="5"/>
        <v>12089.573070000002</v>
      </c>
      <c r="M23" s="63" t="s">
        <v>187</v>
      </c>
      <c r="N23" s="63" t="s">
        <v>207</v>
      </c>
    </row>
    <row r="24" spans="1:14" ht="15">
      <c r="A24" s="2" t="s">
        <v>51</v>
      </c>
      <c r="B24" s="1" t="s">
        <v>52</v>
      </c>
      <c r="C24" s="16">
        <v>7000</v>
      </c>
      <c r="F24" s="46">
        <f t="shared" si="0"/>
        <v>7000</v>
      </c>
      <c r="G24" s="46">
        <f t="shared" si="1"/>
        <v>140</v>
      </c>
      <c r="H24" s="46">
        <f t="shared" si="2"/>
        <v>525</v>
      </c>
      <c r="I24" s="46">
        <f t="shared" si="3"/>
        <v>7665</v>
      </c>
      <c r="J24" s="46">
        <f t="shared" si="4"/>
        <v>1226.4000000000001</v>
      </c>
      <c r="K24" s="46">
        <f t="shared" si="5"/>
        <v>8891.4</v>
      </c>
      <c r="M24" s="63" t="s">
        <v>186</v>
      </c>
      <c r="N24" s="63" t="s">
        <v>208</v>
      </c>
    </row>
    <row r="25" spans="1:14" ht="15">
      <c r="A25" s="2" t="s">
        <v>53</v>
      </c>
      <c r="B25" s="1" t="s">
        <v>54</v>
      </c>
      <c r="C25" s="16">
        <v>2500.0500000000002</v>
      </c>
      <c r="F25" s="46">
        <f t="shared" si="0"/>
        <v>2500.0500000000002</v>
      </c>
      <c r="G25" s="46">
        <f t="shared" si="1"/>
        <v>50.001000000000005</v>
      </c>
      <c r="H25" s="46">
        <f t="shared" si="2"/>
        <v>187.50375</v>
      </c>
      <c r="I25" s="46">
        <f t="shared" si="3"/>
        <v>2737.5547500000002</v>
      </c>
      <c r="J25" s="46">
        <f t="shared" si="4"/>
        <v>438.00876000000005</v>
      </c>
      <c r="K25" s="46">
        <f t="shared" si="5"/>
        <v>3175.5635100000004</v>
      </c>
      <c r="M25" s="63" t="s">
        <v>189</v>
      </c>
      <c r="N25" s="63" t="s">
        <v>209</v>
      </c>
    </row>
    <row r="26" spans="1:14" ht="15">
      <c r="A26" s="2" t="s">
        <v>55</v>
      </c>
      <c r="B26" s="1" t="s">
        <v>56</v>
      </c>
      <c r="C26" s="16">
        <v>4999.95</v>
      </c>
      <c r="F26" s="46">
        <f t="shared" si="0"/>
        <v>4999.95</v>
      </c>
      <c r="G26" s="46">
        <f t="shared" si="1"/>
        <v>99.998999999999995</v>
      </c>
      <c r="H26" s="46">
        <f t="shared" si="2"/>
        <v>374.99624999999997</v>
      </c>
      <c r="I26" s="46">
        <f t="shared" si="3"/>
        <v>5474.9452499999998</v>
      </c>
      <c r="J26" s="46">
        <f t="shared" si="4"/>
        <v>875.99123999999995</v>
      </c>
      <c r="K26" s="46">
        <f t="shared" si="5"/>
        <v>6350.93649</v>
      </c>
      <c r="M26" s="63" t="s">
        <v>189</v>
      </c>
      <c r="N26" s="63" t="s">
        <v>210</v>
      </c>
    </row>
    <row r="27" spans="1:14" ht="15">
      <c r="A27" s="2" t="s">
        <v>57</v>
      </c>
      <c r="B27" s="1" t="s">
        <v>58</v>
      </c>
      <c r="C27" s="16">
        <v>12499.95</v>
      </c>
      <c r="F27" s="46">
        <f t="shared" si="0"/>
        <v>12499.95</v>
      </c>
      <c r="G27" s="46">
        <f t="shared" si="1"/>
        <v>249.99900000000002</v>
      </c>
      <c r="H27" s="46">
        <f t="shared" si="2"/>
        <v>937.49625000000003</v>
      </c>
      <c r="I27" s="46">
        <f t="shared" si="3"/>
        <v>13687.445250000001</v>
      </c>
      <c r="J27" s="46">
        <f t="shared" si="4"/>
        <v>2189.9912400000003</v>
      </c>
      <c r="K27" s="46">
        <f t="shared" si="5"/>
        <v>15877.43649</v>
      </c>
      <c r="M27" s="63" t="s">
        <v>189</v>
      </c>
      <c r="N27" s="63" t="s">
        <v>211</v>
      </c>
    </row>
    <row r="28" spans="1:14" ht="15">
      <c r="A28" s="2" t="s">
        <v>59</v>
      </c>
      <c r="B28" s="1" t="s">
        <v>60</v>
      </c>
      <c r="C28" s="16">
        <v>3250.05</v>
      </c>
      <c r="F28" s="46">
        <f t="shared" si="0"/>
        <v>3250.05</v>
      </c>
      <c r="G28" s="46">
        <f t="shared" si="1"/>
        <v>65.001000000000005</v>
      </c>
      <c r="H28" s="46">
        <f t="shared" si="2"/>
        <v>243.75375</v>
      </c>
      <c r="I28" s="46">
        <f t="shared" si="3"/>
        <v>3558.8047500000002</v>
      </c>
      <c r="J28" s="46">
        <f t="shared" si="4"/>
        <v>569.40876000000003</v>
      </c>
      <c r="K28" s="46">
        <f t="shared" si="5"/>
        <v>4128.2135100000005</v>
      </c>
      <c r="M28" s="63" t="s">
        <v>201</v>
      </c>
      <c r="N28" s="63" t="s">
        <v>212</v>
      </c>
    </row>
    <row r="29" spans="1:14" ht="15">
      <c r="A29" s="2" t="s">
        <v>61</v>
      </c>
      <c r="B29" s="1" t="s">
        <v>62</v>
      </c>
      <c r="C29" s="16">
        <v>6000</v>
      </c>
      <c r="F29" s="46">
        <f t="shared" si="0"/>
        <v>6000</v>
      </c>
      <c r="G29" s="46">
        <f t="shared" si="1"/>
        <v>120</v>
      </c>
      <c r="H29" s="46">
        <f t="shared" si="2"/>
        <v>450</v>
      </c>
      <c r="I29" s="46">
        <f t="shared" si="3"/>
        <v>6570</v>
      </c>
      <c r="J29" s="46">
        <f t="shared" si="4"/>
        <v>1051.2</v>
      </c>
      <c r="K29" s="46">
        <f t="shared" si="5"/>
        <v>7621.2</v>
      </c>
      <c r="M29" s="63" t="s">
        <v>189</v>
      </c>
      <c r="N29" s="63" t="s">
        <v>213</v>
      </c>
    </row>
    <row r="30" spans="1:14" ht="15">
      <c r="A30" s="2" t="s">
        <v>63</v>
      </c>
      <c r="B30" s="1" t="s">
        <v>64</v>
      </c>
      <c r="C30" s="16">
        <v>9164</v>
      </c>
      <c r="F30" s="46">
        <f t="shared" si="0"/>
        <v>9164</v>
      </c>
      <c r="G30" s="46">
        <f t="shared" si="1"/>
        <v>183.28</v>
      </c>
      <c r="H30" s="46">
        <f t="shared" si="2"/>
        <v>687.3</v>
      </c>
      <c r="I30" s="46">
        <f t="shared" si="3"/>
        <v>10034.58</v>
      </c>
      <c r="J30" s="46">
        <f t="shared" si="4"/>
        <v>1605.5328</v>
      </c>
      <c r="K30" s="46">
        <f t="shared" si="5"/>
        <v>11640.112799999999</v>
      </c>
      <c r="M30" s="63" t="s">
        <v>187</v>
      </c>
      <c r="N30" s="63" t="s">
        <v>214</v>
      </c>
    </row>
    <row r="31" spans="1:14" ht="15">
      <c r="A31" s="2" t="s">
        <v>65</v>
      </c>
      <c r="B31" s="1" t="s">
        <v>66</v>
      </c>
      <c r="C31" s="16">
        <v>17620</v>
      </c>
      <c r="F31" s="46">
        <f t="shared" si="0"/>
        <v>17620</v>
      </c>
      <c r="G31" s="46">
        <f t="shared" si="1"/>
        <v>352.40000000000003</v>
      </c>
      <c r="H31" s="46">
        <f t="shared" si="2"/>
        <v>1321.5</v>
      </c>
      <c r="I31" s="46">
        <f t="shared" si="3"/>
        <v>19293.900000000001</v>
      </c>
      <c r="J31" s="46">
        <f t="shared" si="4"/>
        <v>3087.0240000000003</v>
      </c>
      <c r="K31" s="46">
        <f t="shared" si="5"/>
        <v>22380.924000000003</v>
      </c>
      <c r="M31" s="63" t="s">
        <v>202</v>
      </c>
      <c r="N31" s="63" t="s">
        <v>215</v>
      </c>
    </row>
    <row r="32" spans="1:14" ht="15">
      <c r="A32" s="2" t="s">
        <v>67</v>
      </c>
      <c r="B32" s="1" t="s">
        <v>68</v>
      </c>
      <c r="C32" s="16">
        <v>4999.95</v>
      </c>
      <c r="F32" s="46">
        <f t="shared" si="0"/>
        <v>4999.95</v>
      </c>
      <c r="G32" s="46">
        <f t="shared" si="1"/>
        <v>99.998999999999995</v>
      </c>
      <c r="H32" s="46">
        <f t="shared" si="2"/>
        <v>374.99624999999997</v>
      </c>
      <c r="I32" s="46">
        <f t="shared" si="3"/>
        <v>5474.9452499999998</v>
      </c>
      <c r="J32" s="46">
        <f t="shared" si="4"/>
        <v>875.99123999999995</v>
      </c>
      <c r="K32" s="46">
        <f t="shared" si="5"/>
        <v>6350.93649</v>
      </c>
      <c r="M32" s="63" t="s">
        <v>189</v>
      </c>
      <c r="N32" s="63" t="s">
        <v>216</v>
      </c>
    </row>
    <row r="33" spans="1:14" ht="15">
      <c r="A33" s="2" t="s">
        <v>69</v>
      </c>
      <c r="B33" s="1" t="s">
        <v>70</v>
      </c>
      <c r="C33" s="16">
        <v>4500.1000000000004</v>
      </c>
      <c r="F33" s="46">
        <f t="shared" si="0"/>
        <v>4500.1000000000004</v>
      </c>
      <c r="G33" s="46">
        <f t="shared" si="1"/>
        <v>90.00200000000001</v>
      </c>
      <c r="H33" s="46">
        <f t="shared" si="2"/>
        <v>337.50749999999999</v>
      </c>
      <c r="I33" s="46">
        <f t="shared" si="3"/>
        <v>4927.6095000000005</v>
      </c>
      <c r="J33" s="46">
        <f t="shared" si="4"/>
        <v>788.41752000000008</v>
      </c>
      <c r="K33" s="46">
        <f t="shared" si="5"/>
        <v>5716.0270200000004</v>
      </c>
      <c r="M33" s="63" t="s">
        <v>203</v>
      </c>
      <c r="N33" s="63" t="s">
        <v>217</v>
      </c>
    </row>
    <row r="34" spans="1:14" ht="15">
      <c r="A34" s="2" t="s">
        <v>71</v>
      </c>
      <c r="B34" s="1" t="s">
        <v>72</v>
      </c>
      <c r="C34" s="16">
        <v>4500.05</v>
      </c>
      <c r="F34" s="46">
        <f t="shared" si="0"/>
        <v>4500.05</v>
      </c>
      <c r="G34" s="46">
        <f t="shared" si="1"/>
        <v>90.001000000000005</v>
      </c>
      <c r="H34" s="46">
        <f t="shared" si="2"/>
        <v>337.50375000000003</v>
      </c>
      <c r="I34" s="46">
        <f t="shared" si="3"/>
        <v>4927.5547500000002</v>
      </c>
      <c r="J34" s="46">
        <f t="shared" si="4"/>
        <v>788.40876000000003</v>
      </c>
      <c r="K34" s="46">
        <f t="shared" si="5"/>
        <v>5715.9635100000005</v>
      </c>
      <c r="M34" s="63" t="s">
        <v>189</v>
      </c>
      <c r="N34" s="63" t="s">
        <v>218</v>
      </c>
    </row>
    <row r="35" spans="1:14" ht="15">
      <c r="A35" s="2" t="s">
        <v>73</v>
      </c>
      <c r="B35" s="1" t="s">
        <v>74</v>
      </c>
      <c r="C35" s="16">
        <v>9924.9500000000007</v>
      </c>
      <c r="F35" s="46">
        <f t="shared" si="0"/>
        <v>9924.9500000000007</v>
      </c>
      <c r="G35" s="46">
        <f t="shared" si="1"/>
        <v>198.49900000000002</v>
      </c>
      <c r="H35" s="46">
        <f t="shared" si="2"/>
        <v>744.37125000000003</v>
      </c>
      <c r="I35" s="46">
        <f t="shared" si="3"/>
        <v>10867.820250000001</v>
      </c>
      <c r="J35" s="46">
        <f t="shared" si="4"/>
        <v>1738.8512400000002</v>
      </c>
      <c r="K35" s="46">
        <f t="shared" si="5"/>
        <v>12606.671490000001</v>
      </c>
      <c r="M35" s="63" t="s">
        <v>186</v>
      </c>
      <c r="N35" s="63" t="s">
        <v>219</v>
      </c>
    </row>
    <row r="36" spans="1:14" ht="15">
      <c r="A36" s="2" t="s">
        <v>75</v>
      </c>
      <c r="B36" s="1" t="s">
        <v>76</v>
      </c>
      <c r="C36" s="16">
        <v>4570</v>
      </c>
      <c r="F36" s="46">
        <f t="shared" si="0"/>
        <v>4570</v>
      </c>
      <c r="G36" s="46">
        <f t="shared" si="1"/>
        <v>91.4</v>
      </c>
      <c r="H36" s="46">
        <f t="shared" si="2"/>
        <v>342.75</v>
      </c>
      <c r="I36" s="46">
        <f t="shared" si="3"/>
        <v>5004.1499999999996</v>
      </c>
      <c r="J36" s="46">
        <f t="shared" si="4"/>
        <v>800.66399999999999</v>
      </c>
      <c r="K36" s="46">
        <f t="shared" si="5"/>
        <v>5804.8139999999994</v>
      </c>
      <c r="M36" s="63" t="s">
        <v>186</v>
      </c>
      <c r="N36" s="63" t="s">
        <v>220</v>
      </c>
    </row>
    <row r="37" spans="1:14" ht="15">
      <c r="A37" s="2" t="s">
        <v>77</v>
      </c>
      <c r="B37" s="1" t="s">
        <v>78</v>
      </c>
      <c r="C37" s="16">
        <v>3750</v>
      </c>
      <c r="F37" s="46">
        <f t="shared" si="0"/>
        <v>3750</v>
      </c>
      <c r="G37" s="46">
        <f t="shared" si="1"/>
        <v>75</v>
      </c>
      <c r="H37" s="46">
        <f t="shared" si="2"/>
        <v>281.25</v>
      </c>
      <c r="I37" s="46">
        <f t="shared" si="3"/>
        <v>4106.25</v>
      </c>
      <c r="J37" s="46">
        <f t="shared" si="4"/>
        <v>657</v>
      </c>
      <c r="K37" s="46">
        <f t="shared" si="5"/>
        <v>4763.25</v>
      </c>
      <c r="M37" s="63" t="s">
        <v>204</v>
      </c>
      <c r="N37" s="63" t="s">
        <v>221</v>
      </c>
    </row>
    <row r="38" spans="1:14" ht="15">
      <c r="A38" s="2" t="s">
        <v>79</v>
      </c>
      <c r="B38" s="1" t="s">
        <v>80</v>
      </c>
      <c r="C38" s="16">
        <v>7972.97</v>
      </c>
      <c r="F38" s="46">
        <f t="shared" si="0"/>
        <v>7972.97</v>
      </c>
      <c r="G38" s="46">
        <f t="shared" si="1"/>
        <v>159.45940000000002</v>
      </c>
      <c r="H38" s="46">
        <f t="shared" si="2"/>
        <v>597.97275000000002</v>
      </c>
      <c r="I38" s="46">
        <f t="shared" si="3"/>
        <v>8730.4021499999999</v>
      </c>
      <c r="J38" s="46">
        <f t="shared" si="4"/>
        <v>1396.8643440000001</v>
      </c>
      <c r="K38" s="46">
        <f t="shared" si="5"/>
        <v>10127.266494</v>
      </c>
      <c r="M38" s="63" t="s">
        <v>187</v>
      </c>
      <c r="N38" s="63" t="s">
        <v>222</v>
      </c>
    </row>
    <row r="39" spans="1:14" ht="15">
      <c r="A39" s="2" t="s">
        <v>81</v>
      </c>
      <c r="B39" s="1" t="s">
        <v>82</v>
      </c>
      <c r="C39" s="16">
        <v>6916.05</v>
      </c>
      <c r="F39" s="46">
        <f t="shared" si="0"/>
        <v>6916.05</v>
      </c>
      <c r="G39" s="46">
        <f t="shared" si="1"/>
        <v>138.321</v>
      </c>
      <c r="H39" s="46">
        <f t="shared" si="2"/>
        <v>518.70375000000001</v>
      </c>
      <c r="I39" s="46">
        <f t="shared" si="3"/>
        <v>7573.0747499999998</v>
      </c>
      <c r="J39" s="46">
        <f t="shared" si="4"/>
        <v>1211.6919599999999</v>
      </c>
      <c r="K39" s="46">
        <f t="shared" si="5"/>
        <v>8784.7667099999999</v>
      </c>
      <c r="M39" s="63" t="s">
        <v>186</v>
      </c>
      <c r="N39" s="63" t="s">
        <v>223</v>
      </c>
    </row>
    <row r="40" spans="1:14" ht="15">
      <c r="A40" s="2" t="s">
        <v>83</v>
      </c>
      <c r="B40" s="1" t="s">
        <v>84</v>
      </c>
      <c r="C40" s="16">
        <v>7875</v>
      </c>
      <c r="F40" s="46">
        <f t="shared" si="0"/>
        <v>7875</v>
      </c>
      <c r="G40" s="46">
        <f t="shared" si="1"/>
        <v>157.5</v>
      </c>
      <c r="H40" s="46">
        <f t="shared" si="2"/>
        <v>590.625</v>
      </c>
      <c r="I40" s="46">
        <f t="shared" si="3"/>
        <v>8623.125</v>
      </c>
      <c r="J40" s="46">
        <f t="shared" si="4"/>
        <v>1379.7</v>
      </c>
      <c r="K40" s="46">
        <f t="shared" si="5"/>
        <v>10002.825000000001</v>
      </c>
      <c r="M40" s="63" t="s">
        <v>189</v>
      </c>
      <c r="N40" s="63" t="s">
        <v>224</v>
      </c>
    </row>
    <row r="41" spans="1:14" ht="15">
      <c r="A41" s="2" t="s">
        <v>85</v>
      </c>
      <c r="B41" s="1" t="s">
        <v>86</v>
      </c>
      <c r="C41" s="16">
        <v>3725.1</v>
      </c>
      <c r="F41" s="46">
        <f t="shared" si="0"/>
        <v>3725.1</v>
      </c>
      <c r="G41" s="46">
        <f t="shared" si="1"/>
        <v>74.501999999999995</v>
      </c>
      <c r="H41" s="46">
        <f t="shared" si="2"/>
        <v>279.38249999999999</v>
      </c>
      <c r="I41" s="46">
        <f t="shared" si="3"/>
        <v>4078.9845</v>
      </c>
      <c r="J41" s="46">
        <f t="shared" si="4"/>
        <v>652.63751999999999</v>
      </c>
      <c r="K41" s="46">
        <f t="shared" si="5"/>
        <v>4731.6220199999998</v>
      </c>
      <c r="M41" s="63" t="s">
        <v>203</v>
      </c>
      <c r="N41" s="63" t="s">
        <v>225</v>
      </c>
    </row>
    <row r="42" spans="1:14" ht="15">
      <c r="A42" s="2" t="s">
        <v>87</v>
      </c>
      <c r="B42" s="1" t="s">
        <v>88</v>
      </c>
      <c r="C42" s="16">
        <v>5871.97</v>
      </c>
      <c r="F42" s="46">
        <f t="shared" si="0"/>
        <v>5871.97</v>
      </c>
      <c r="G42" s="46">
        <f t="shared" si="1"/>
        <v>117.43940000000001</v>
      </c>
      <c r="H42" s="46">
        <f t="shared" si="2"/>
        <v>440.39775000000003</v>
      </c>
      <c r="I42" s="46">
        <f t="shared" si="3"/>
        <v>6429.8071500000005</v>
      </c>
      <c r="J42" s="46">
        <f t="shared" si="4"/>
        <v>1028.7691440000001</v>
      </c>
      <c r="K42" s="46">
        <f t="shared" si="5"/>
        <v>7458.5762940000004</v>
      </c>
      <c r="M42" s="63" t="s">
        <v>200</v>
      </c>
      <c r="N42" s="63" t="s">
        <v>226</v>
      </c>
    </row>
    <row r="43" spans="1:14" ht="15">
      <c r="A43" s="2" t="s">
        <v>89</v>
      </c>
      <c r="B43" s="1" t="s">
        <v>90</v>
      </c>
      <c r="C43" s="16">
        <v>2550</v>
      </c>
      <c r="F43" s="46">
        <f t="shared" si="0"/>
        <v>2550</v>
      </c>
      <c r="G43" s="46">
        <f t="shared" si="1"/>
        <v>51</v>
      </c>
      <c r="H43" s="46">
        <f t="shared" si="2"/>
        <v>191.25</v>
      </c>
      <c r="I43" s="46">
        <f t="shared" si="3"/>
        <v>2792.25</v>
      </c>
      <c r="J43" s="46">
        <f t="shared" si="4"/>
        <v>446.76</v>
      </c>
      <c r="K43" s="46">
        <f t="shared" si="5"/>
        <v>3239.01</v>
      </c>
      <c r="M43" s="63" t="s">
        <v>186</v>
      </c>
      <c r="N43" s="63" t="s">
        <v>227</v>
      </c>
    </row>
    <row r="44" spans="1:14" ht="15">
      <c r="A44" s="2" t="s">
        <v>91</v>
      </c>
      <c r="B44" s="1" t="s">
        <v>92</v>
      </c>
      <c r="C44" s="16">
        <v>19889.310000000001</v>
      </c>
      <c r="F44" s="46">
        <f t="shared" si="0"/>
        <v>19889.310000000001</v>
      </c>
      <c r="G44" s="46">
        <f t="shared" si="1"/>
        <v>397.78620000000001</v>
      </c>
      <c r="H44" s="46">
        <f t="shared" si="2"/>
        <v>1491.6982500000001</v>
      </c>
      <c r="I44" s="46">
        <f t="shared" si="3"/>
        <v>21778.794450000001</v>
      </c>
      <c r="J44" s="46">
        <f t="shared" si="4"/>
        <v>3484.6071120000001</v>
      </c>
      <c r="K44" s="46">
        <f t="shared" si="5"/>
        <v>25263.401562000003</v>
      </c>
      <c r="M44" s="63" t="s">
        <v>187</v>
      </c>
      <c r="N44" s="63" t="s">
        <v>228</v>
      </c>
    </row>
    <row r="45" spans="1:14" ht="15">
      <c r="A45" s="2" t="s">
        <v>93</v>
      </c>
      <c r="B45" s="1" t="s">
        <v>94</v>
      </c>
      <c r="C45" s="16">
        <v>10600.95</v>
      </c>
      <c r="F45" s="46">
        <f t="shared" si="0"/>
        <v>10600.95</v>
      </c>
      <c r="G45" s="46">
        <f t="shared" si="1"/>
        <v>212.01900000000001</v>
      </c>
      <c r="H45" s="46">
        <f t="shared" si="2"/>
        <v>795.07125000000008</v>
      </c>
      <c r="I45" s="46">
        <f t="shared" si="3"/>
        <v>11608.040250000002</v>
      </c>
      <c r="J45" s="46">
        <f t="shared" si="4"/>
        <v>1857.2864400000003</v>
      </c>
      <c r="K45" s="46">
        <f t="shared" si="5"/>
        <v>13465.326690000002</v>
      </c>
      <c r="M45" s="63" t="s">
        <v>190</v>
      </c>
      <c r="N45" s="63" t="s">
        <v>229</v>
      </c>
    </row>
    <row r="46" spans="1:14" ht="15">
      <c r="A46" s="2" t="s">
        <v>95</v>
      </c>
      <c r="B46" s="1" t="s">
        <v>96</v>
      </c>
      <c r="C46" s="16">
        <v>7799.94</v>
      </c>
      <c r="F46" s="46">
        <f t="shared" si="0"/>
        <v>7799.94</v>
      </c>
      <c r="G46" s="46">
        <f t="shared" si="1"/>
        <v>155.99879999999999</v>
      </c>
      <c r="H46" s="46">
        <f t="shared" si="2"/>
        <v>584.99549999999999</v>
      </c>
      <c r="I46" s="46">
        <f t="shared" si="3"/>
        <v>8540.9343000000008</v>
      </c>
      <c r="J46" s="46">
        <f t="shared" si="4"/>
        <v>1366.5494880000001</v>
      </c>
      <c r="K46" s="46">
        <f t="shared" si="5"/>
        <v>9907.4837880000014</v>
      </c>
      <c r="M46" s="63" t="s">
        <v>189</v>
      </c>
      <c r="N46" s="63" t="s">
        <v>230</v>
      </c>
    </row>
    <row r="47" spans="1:14" ht="15">
      <c r="A47" s="2" t="s">
        <v>97</v>
      </c>
      <c r="B47" s="1" t="s">
        <v>98</v>
      </c>
      <c r="C47" s="16">
        <v>21068.81</v>
      </c>
      <c r="F47" s="46">
        <f t="shared" si="0"/>
        <v>21068.81</v>
      </c>
      <c r="G47" s="46">
        <f t="shared" si="1"/>
        <v>421.37620000000004</v>
      </c>
      <c r="H47" s="46">
        <f t="shared" si="2"/>
        <v>1580.16075</v>
      </c>
      <c r="I47" s="46">
        <f t="shared" si="3"/>
        <v>23070.346949999999</v>
      </c>
      <c r="J47" s="46">
        <f t="shared" si="4"/>
        <v>3691.2555119999997</v>
      </c>
      <c r="K47" s="46">
        <f t="shared" si="5"/>
        <v>26761.602461999999</v>
      </c>
      <c r="M47" s="63" t="s">
        <v>204</v>
      </c>
      <c r="N47" s="63" t="s">
        <v>231</v>
      </c>
    </row>
    <row r="48" spans="1:14" ht="15">
      <c r="A48" s="2" t="s">
        <v>99</v>
      </c>
      <c r="B48" s="1" t="s">
        <v>100</v>
      </c>
      <c r="C48" s="16">
        <v>7000</v>
      </c>
      <c r="F48" s="46">
        <f t="shared" si="0"/>
        <v>7000</v>
      </c>
      <c r="G48" s="46">
        <f t="shared" si="1"/>
        <v>140</v>
      </c>
      <c r="H48" s="46">
        <f t="shared" si="2"/>
        <v>525</v>
      </c>
      <c r="I48" s="46">
        <f t="shared" si="3"/>
        <v>7665</v>
      </c>
      <c r="J48" s="46">
        <f t="shared" si="4"/>
        <v>1226.4000000000001</v>
      </c>
      <c r="K48" s="46">
        <f t="shared" si="5"/>
        <v>8891.4</v>
      </c>
      <c r="M48" s="63" t="s">
        <v>186</v>
      </c>
      <c r="N48" s="63" t="s">
        <v>232</v>
      </c>
    </row>
    <row r="49" spans="1:14" ht="15">
      <c r="A49" s="2" t="s">
        <v>101</v>
      </c>
      <c r="B49" s="1" t="s">
        <v>102</v>
      </c>
      <c r="C49" s="16">
        <v>20654.2</v>
      </c>
      <c r="F49" s="46">
        <f t="shared" si="0"/>
        <v>20654.2</v>
      </c>
      <c r="G49" s="46">
        <f t="shared" si="1"/>
        <v>413.084</v>
      </c>
      <c r="H49" s="46">
        <f t="shared" si="2"/>
        <v>1549.0650000000001</v>
      </c>
      <c r="I49" s="46">
        <f t="shared" si="3"/>
        <v>22616.348999999998</v>
      </c>
      <c r="J49" s="46">
        <f t="shared" si="4"/>
        <v>3618.6158399999999</v>
      </c>
      <c r="K49" s="46">
        <f t="shared" si="5"/>
        <v>26234.964839999997</v>
      </c>
      <c r="M49" s="63" t="s">
        <v>187</v>
      </c>
      <c r="N49" s="63" t="s">
        <v>233</v>
      </c>
    </row>
    <row r="50" spans="1:14" ht="15">
      <c r="A50" s="2" t="s">
        <v>103</v>
      </c>
      <c r="B50" s="1" t="s">
        <v>104</v>
      </c>
      <c r="C50" s="16">
        <v>4750</v>
      </c>
      <c r="F50" s="46">
        <f t="shared" si="0"/>
        <v>4750</v>
      </c>
      <c r="G50" s="46">
        <f t="shared" si="1"/>
        <v>95</v>
      </c>
      <c r="H50" s="46">
        <f t="shared" si="2"/>
        <v>356.25</v>
      </c>
      <c r="I50" s="46">
        <f t="shared" si="3"/>
        <v>5201.25</v>
      </c>
      <c r="J50" s="46">
        <f t="shared" si="4"/>
        <v>832.2</v>
      </c>
      <c r="K50" s="46">
        <f t="shared" si="5"/>
        <v>6033.45</v>
      </c>
      <c r="M50" s="63" t="s">
        <v>186</v>
      </c>
      <c r="N50" s="63" t="s">
        <v>234</v>
      </c>
    </row>
    <row r="51" spans="1:14" ht="15">
      <c r="A51" s="2" t="s">
        <v>105</v>
      </c>
      <c r="B51" s="1" t="s">
        <v>106</v>
      </c>
      <c r="C51" s="16">
        <v>9164</v>
      </c>
      <c r="F51" s="46">
        <f t="shared" si="0"/>
        <v>9164</v>
      </c>
      <c r="G51" s="46">
        <f t="shared" si="1"/>
        <v>183.28</v>
      </c>
      <c r="H51" s="46">
        <f t="shared" si="2"/>
        <v>687.3</v>
      </c>
      <c r="I51" s="46">
        <f t="shared" si="3"/>
        <v>10034.58</v>
      </c>
      <c r="J51" s="46">
        <f t="shared" si="4"/>
        <v>1605.5328</v>
      </c>
      <c r="K51" s="46">
        <f t="shared" si="5"/>
        <v>11640.112799999999</v>
      </c>
      <c r="M51" s="63" t="s">
        <v>186</v>
      </c>
      <c r="N51" s="63" t="s">
        <v>235</v>
      </c>
    </row>
    <row r="52" spans="1:14" ht="15">
      <c r="A52" s="2" t="s">
        <v>107</v>
      </c>
      <c r="B52" s="1" t="s">
        <v>108</v>
      </c>
      <c r="C52" s="16">
        <v>5249.9</v>
      </c>
      <c r="F52" s="46">
        <f t="shared" si="0"/>
        <v>5249.9</v>
      </c>
      <c r="G52" s="46">
        <f t="shared" si="1"/>
        <v>104.99799999999999</v>
      </c>
      <c r="H52" s="46">
        <f t="shared" si="2"/>
        <v>393.74249999999995</v>
      </c>
      <c r="I52" s="46">
        <f t="shared" si="3"/>
        <v>5748.6404999999995</v>
      </c>
      <c r="J52" s="46">
        <f t="shared" si="4"/>
        <v>919.78247999999996</v>
      </c>
      <c r="K52" s="46">
        <f t="shared" si="5"/>
        <v>6668.4229799999994</v>
      </c>
      <c r="M52" s="63" t="s">
        <v>187</v>
      </c>
      <c r="N52" s="63" t="s">
        <v>236</v>
      </c>
    </row>
    <row r="53" spans="1:14" ht="15">
      <c r="A53" s="2" t="s">
        <v>109</v>
      </c>
      <c r="B53" s="1" t="s">
        <v>110</v>
      </c>
      <c r="C53" s="16">
        <v>6799.9</v>
      </c>
      <c r="F53" s="46">
        <f t="shared" si="0"/>
        <v>6799.9</v>
      </c>
      <c r="G53" s="46">
        <f t="shared" si="1"/>
        <v>135.99799999999999</v>
      </c>
      <c r="H53" s="46">
        <f t="shared" si="2"/>
        <v>509.99249999999995</v>
      </c>
      <c r="I53" s="46">
        <f t="shared" si="3"/>
        <v>7445.8904999999995</v>
      </c>
      <c r="J53" s="46">
        <f t="shared" si="4"/>
        <v>1191.34248</v>
      </c>
      <c r="K53" s="46">
        <f t="shared" si="5"/>
        <v>8637.2329799999989</v>
      </c>
      <c r="M53" s="63" t="s">
        <v>190</v>
      </c>
      <c r="N53" s="63" t="s">
        <v>237</v>
      </c>
    </row>
    <row r="54" spans="1:14" ht="15">
      <c r="A54" s="2" t="s">
        <v>111</v>
      </c>
      <c r="B54" s="1" t="s">
        <v>112</v>
      </c>
      <c r="C54" s="16">
        <v>3750.1</v>
      </c>
      <c r="F54" s="46">
        <f t="shared" si="0"/>
        <v>3750.1</v>
      </c>
      <c r="G54" s="46">
        <f t="shared" si="1"/>
        <v>75.001999999999995</v>
      </c>
      <c r="H54" s="46">
        <f t="shared" si="2"/>
        <v>281.25749999999999</v>
      </c>
      <c r="I54" s="46">
        <f t="shared" si="3"/>
        <v>4106.3594999999996</v>
      </c>
      <c r="J54" s="46">
        <f t="shared" si="4"/>
        <v>657.01751999999999</v>
      </c>
      <c r="K54" s="46">
        <f t="shared" si="5"/>
        <v>4763.3770199999999</v>
      </c>
      <c r="M54" s="65" t="s">
        <v>203</v>
      </c>
      <c r="N54" s="65" t="s">
        <v>238</v>
      </c>
    </row>
    <row r="55" spans="1:14" ht="15">
      <c r="A55" s="2" t="s">
        <v>113</v>
      </c>
      <c r="B55" s="1" t="s">
        <v>114</v>
      </c>
      <c r="C55" s="16">
        <v>11050.05</v>
      </c>
      <c r="F55" s="46">
        <f t="shared" si="0"/>
        <v>11050.05</v>
      </c>
      <c r="G55" s="46">
        <f t="shared" si="1"/>
        <v>221.00099999999998</v>
      </c>
      <c r="H55" s="46">
        <f t="shared" si="2"/>
        <v>828.75374999999997</v>
      </c>
      <c r="I55" s="46">
        <f t="shared" si="3"/>
        <v>12099.804749999999</v>
      </c>
      <c r="J55" s="46">
        <f t="shared" si="4"/>
        <v>1935.96876</v>
      </c>
      <c r="K55" s="46">
        <f t="shared" si="5"/>
        <v>14035.773509999999</v>
      </c>
      <c r="M55" s="63" t="s">
        <v>186</v>
      </c>
      <c r="N55" s="63" t="s">
        <v>239</v>
      </c>
    </row>
    <row r="56" spans="1:14" ht="15">
      <c r="A56" s="2" t="s">
        <v>115</v>
      </c>
      <c r="B56" s="1" t="s">
        <v>116</v>
      </c>
      <c r="C56" s="16">
        <v>6916.05</v>
      </c>
      <c r="F56" s="46">
        <f t="shared" si="0"/>
        <v>6916.05</v>
      </c>
      <c r="G56" s="46">
        <f t="shared" si="1"/>
        <v>138.321</v>
      </c>
      <c r="H56" s="46">
        <f t="shared" si="2"/>
        <v>518.70375000000001</v>
      </c>
      <c r="I56" s="46">
        <f t="shared" si="3"/>
        <v>7573.0747499999998</v>
      </c>
      <c r="J56" s="46">
        <f t="shared" si="4"/>
        <v>1211.6919599999999</v>
      </c>
      <c r="K56" s="46">
        <f t="shared" si="5"/>
        <v>8784.7667099999999</v>
      </c>
      <c r="M56" s="63" t="s">
        <v>186</v>
      </c>
      <c r="N56" s="63" t="s">
        <v>240</v>
      </c>
    </row>
    <row r="57" spans="1:14" ht="15">
      <c r="A57" s="2" t="s">
        <v>117</v>
      </c>
      <c r="B57" s="1" t="s">
        <v>118</v>
      </c>
      <c r="C57" s="16">
        <v>14098.73</v>
      </c>
      <c r="F57" s="46">
        <f t="shared" si="0"/>
        <v>14098.73</v>
      </c>
      <c r="G57" s="46">
        <f t="shared" si="1"/>
        <v>281.97460000000001</v>
      </c>
      <c r="H57" s="46">
        <f t="shared" si="2"/>
        <v>1057.4047499999999</v>
      </c>
      <c r="I57" s="46">
        <f t="shared" si="3"/>
        <v>15438.109349999999</v>
      </c>
      <c r="J57" s="46">
        <f t="shared" si="4"/>
        <v>2470.0974959999999</v>
      </c>
      <c r="K57" s="46">
        <f t="shared" si="5"/>
        <v>17908.206845999997</v>
      </c>
      <c r="M57" s="63" t="s">
        <v>203</v>
      </c>
      <c r="N57" s="63" t="s">
        <v>241</v>
      </c>
    </row>
    <row r="58" spans="1:14" ht="15">
      <c r="A58" s="2" t="s">
        <v>119</v>
      </c>
      <c r="B58" s="1" t="s">
        <v>120</v>
      </c>
      <c r="C58" s="16">
        <v>2749.95</v>
      </c>
      <c r="F58" s="46">
        <f t="shared" si="0"/>
        <v>2749.95</v>
      </c>
      <c r="G58" s="46">
        <f t="shared" si="1"/>
        <v>54.998999999999995</v>
      </c>
      <c r="H58" s="46">
        <f t="shared" si="2"/>
        <v>206.24624999999997</v>
      </c>
      <c r="I58" s="46">
        <f t="shared" si="3"/>
        <v>3011.1952499999998</v>
      </c>
      <c r="J58" s="46">
        <f t="shared" si="4"/>
        <v>481.79123999999996</v>
      </c>
      <c r="K58" s="46">
        <f t="shared" si="5"/>
        <v>3492.9864899999998</v>
      </c>
      <c r="M58" s="66" t="s">
        <v>203</v>
      </c>
      <c r="N58" s="66" t="s">
        <v>242</v>
      </c>
    </row>
    <row r="59" spans="1:14" ht="15">
      <c r="A59" s="2" t="s">
        <v>121</v>
      </c>
      <c r="B59" s="1" t="s">
        <v>122</v>
      </c>
      <c r="C59" s="16">
        <v>5249.95</v>
      </c>
      <c r="F59" s="46">
        <f t="shared" si="0"/>
        <v>5249.95</v>
      </c>
      <c r="G59" s="46">
        <f t="shared" si="1"/>
        <v>104.999</v>
      </c>
      <c r="H59" s="46">
        <f t="shared" si="2"/>
        <v>393.74624999999997</v>
      </c>
      <c r="I59" s="46">
        <f t="shared" si="3"/>
        <v>5748.6952499999998</v>
      </c>
      <c r="J59" s="46">
        <f t="shared" si="4"/>
        <v>919.79124000000002</v>
      </c>
      <c r="K59" s="46">
        <f t="shared" si="5"/>
        <v>6668.4864899999993</v>
      </c>
      <c r="M59" s="63" t="s">
        <v>186</v>
      </c>
      <c r="N59" s="63" t="s">
        <v>243</v>
      </c>
    </row>
    <row r="60" spans="1:14" ht="15">
      <c r="A60" s="2" t="s">
        <v>123</v>
      </c>
      <c r="B60" s="1" t="s">
        <v>124</v>
      </c>
      <c r="C60" s="16">
        <v>17620</v>
      </c>
      <c r="F60" s="46">
        <f t="shared" si="0"/>
        <v>17620</v>
      </c>
      <c r="G60" s="46">
        <f t="shared" si="1"/>
        <v>352.40000000000003</v>
      </c>
      <c r="H60" s="46">
        <f t="shared" si="2"/>
        <v>1321.5</v>
      </c>
      <c r="I60" s="46">
        <f t="shared" si="3"/>
        <v>19293.900000000001</v>
      </c>
      <c r="J60" s="46">
        <f t="shared" si="4"/>
        <v>3087.0240000000003</v>
      </c>
      <c r="K60" s="46">
        <f t="shared" si="5"/>
        <v>22380.924000000003</v>
      </c>
      <c r="M60" s="63" t="s">
        <v>202</v>
      </c>
      <c r="N60" s="63" t="s">
        <v>244</v>
      </c>
    </row>
    <row r="61" spans="1:14" ht="15">
      <c r="A61" s="2" t="s">
        <v>125</v>
      </c>
      <c r="B61" s="1" t="s">
        <v>126</v>
      </c>
      <c r="C61" s="16">
        <v>2816.71</v>
      </c>
      <c r="F61" s="46">
        <f t="shared" si="0"/>
        <v>2816.71</v>
      </c>
      <c r="G61" s="46">
        <f t="shared" si="1"/>
        <v>56.334200000000003</v>
      </c>
      <c r="H61" s="46">
        <f t="shared" si="2"/>
        <v>211.25325000000001</v>
      </c>
      <c r="I61" s="46">
        <f t="shared" si="3"/>
        <v>3084.29745</v>
      </c>
      <c r="J61" s="46">
        <f t="shared" si="4"/>
        <v>493.48759200000001</v>
      </c>
      <c r="K61" s="46">
        <f t="shared" si="5"/>
        <v>3577.785042</v>
      </c>
      <c r="M61" s="66" t="s">
        <v>186</v>
      </c>
      <c r="N61" s="66" t="s">
        <v>245</v>
      </c>
    </row>
    <row r="62" spans="1:14" ht="15">
      <c r="A62" s="2" t="s">
        <v>127</v>
      </c>
      <c r="B62" s="1" t="s">
        <v>128</v>
      </c>
      <c r="C62" s="16">
        <v>13851</v>
      </c>
      <c r="F62" s="46">
        <f t="shared" si="0"/>
        <v>13851</v>
      </c>
      <c r="G62" s="46">
        <f t="shared" si="1"/>
        <v>277.02</v>
      </c>
      <c r="H62" s="46">
        <f t="shared" si="2"/>
        <v>1038.825</v>
      </c>
      <c r="I62" s="46">
        <f t="shared" si="3"/>
        <v>15166.845000000001</v>
      </c>
      <c r="J62" s="46">
        <f t="shared" si="4"/>
        <v>2426.6952000000001</v>
      </c>
      <c r="K62" s="46">
        <f t="shared" si="5"/>
        <v>17593.540200000003</v>
      </c>
      <c r="M62" s="63" t="s">
        <v>186</v>
      </c>
      <c r="N62" s="63" t="s">
        <v>246</v>
      </c>
    </row>
    <row r="63" spans="1:14" ht="15">
      <c r="A63" s="2" t="s">
        <v>129</v>
      </c>
      <c r="B63" s="1" t="s">
        <v>130</v>
      </c>
      <c r="C63" s="16">
        <v>18249.900000000001</v>
      </c>
      <c r="F63" s="46">
        <f t="shared" si="0"/>
        <v>18249.900000000001</v>
      </c>
      <c r="G63" s="46">
        <f t="shared" si="1"/>
        <v>364.99800000000005</v>
      </c>
      <c r="H63" s="46">
        <f t="shared" si="2"/>
        <v>1368.7425000000001</v>
      </c>
      <c r="I63" s="46">
        <f t="shared" si="3"/>
        <v>19983.640500000001</v>
      </c>
      <c r="J63" s="46">
        <f t="shared" si="4"/>
        <v>3197.3824800000002</v>
      </c>
      <c r="K63" s="46">
        <f t="shared" si="5"/>
        <v>23181.022980000002</v>
      </c>
      <c r="M63" s="63" t="s">
        <v>201</v>
      </c>
      <c r="N63" s="63" t="s">
        <v>247</v>
      </c>
    </row>
    <row r="64" spans="1:14" ht="15">
      <c r="A64" s="2" t="s">
        <v>131</v>
      </c>
      <c r="B64" s="1" t="s">
        <v>132</v>
      </c>
      <c r="C64" s="16">
        <v>3733.38</v>
      </c>
      <c r="F64" s="46">
        <f t="shared" si="0"/>
        <v>3733.38</v>
      </c>
      <c r="G64" s="46">
        <f t="shared" si="1"/>
        <v>74.667600000000007</v>
      </c>
      <c r="H64" s="46">
        <f t="shared" si="2"/>
        <v>280.00349999999997</v>
      </c>
      <c r="I64" s="46">
        <f t="shared" si="3"/>
        <v>4088.0511000000001</v>
      </c>
      <c r="J64" s="46">
        <f t="shared" si="4"/>
        <v>654.08817600000009</v>
      </c>
      <c r="K64" s="46">
        <f t="shared" si="5"/>
        <v>4742.1392759999999</v>
      </c>
      <c r="M64" s="63" t="s">
        <v>188</v>
      </c>
      <c r="N64" s="63" t="s">
        <v>248</v>
      </c>
    </row>
    <row r="65" spans="1:14" ht="15">
      <c r="A65" s="2" t="s">
        <v>133</v>
      </c>
      <c r="B65" s="1" t="s">
        <v>134</v>
      </c>
      <c r="C65" s="16">
        <v>7056</v>
      </c>
      <c r="F65" s="46">
        <f t="shared" si="0"/>
        <v>7056</v>
      </c>
      <c r="G65" s="46">
        <f t="shared" si="1"/>
        <v>141.12</v>
      </c>
      <c r="H65" s="46">
        <f t="shared" si="2"/>
        <v>529.19999999999993</v>
      </c>
      <c r="I65" s="46">
        <f t="shared" si="3"/>
        <v>7726.32</v>
      </c>
      <c r="J65" s="46">
        <f t="shared" si="4"/>
        <v>1236.2112</v>
      </c>
      <c r="K65" s="46">
        <f t="shared" si="5"/>
        <v>8962.5311999999994</v>
      </c>
      <c r="M65" s="63" t="s">
        <v>189</v>
      </c>
      <c r="N65" s="63" t="s">
        <v>249</v>
      </c>
    </row>
    <row r="66" spans="1:14" ht="15">
      <c r="A66" s="2" t="s">
        <v>135</v>
      </c>
      <c r="B66" s="1" t="s">
        <v>136</v>
      </c>
      <c r="C66" s="16">
        <v>2800</v>
      </c>
      <c r="F66" s="46">
        <f t="shared" si="0"/>
        <v>2800</v>
      </c>
      <c r="G66" s="46">
        <f t="shared" si="1"/>
        <v>56</v>
      </c>
      <c r="H66" s="46">
        <f t="shared" si="2"/>
        <v>210</v>
      </c>
      <c r="I66" s="46">
        <f t="shared" si="3"/>
        <v>3066</v>
      </c>
      <c r="J66" s="46">
        <f t="shared" si="4"/>
        <v>490.56</v>
      </c>
      <c r="K66" s="46">
        <f t="shared" si="5"/>
        <v>3556.56</v>
      </c>
      <c r="M66" s="63" t="s">
        <v>201</v>
      </c>
      <c r="N66" s="63" t="s">
        <v>250</v>
      </c>
    </row>
    <row r="67" spans="1:14" ht="15">
      <c r="A67" s="2" t="s">
        <v>137</v>
      </c>
      <c r="B67" s="1" t="s">
        <v>138</v>
      </c>
      <c r="C67" s="16">
        <v>165526.29999999999</v>
      </c>
      <c r="F67" s="46">
        <f t="shared" si="0"/>
        <v>165526.29999999999</v>
      </c>
      <c r="G67" s="46">
        <f t="shared" si="1"/>
        <v>3310.5259999999998</v>
      </c>
      <c r="H67" s="46">
        <f t="shared" si="2"/>
        <v>12414.472499999998</v>
      </c>
      <c r="I67" s="46">
        <f t="shared" si="3"/>
        <v>181251.2985</v>
      </c>
      <c r="J67" s="46">
        <f t="shared" si="4"/>
        <v>29000.207760000001</v>
      </c>
      <c r="K67" s="46">
        <f t="shared" si="5"/>
        <v>210251.50625999999</v>
      </c>
      <c r="M67" s="63" t="s">
        <v>189</v>
      </c>
      <c r="N67" s="63" t="s">
        <v>251</v>
      </c>
    </row>
    <row r="68" spans="1:14" s="9" customFormat="1">
      <c r="A68" s="19" t="s">
        <v>139</v>
      </c>
      <c r="C68" s="9" t="s">
        <v>140</v>
      </c>
      <c r="F68" s="9" t="s">
        <v>140</v>
      </c>
      <c r="G68" s="9" t="s">
        <v>140</v>
      </c>
      <c r="H68" s="9" t="s">
        <v>140</v>
      </c>
      <c r="I68" s="9" t="s">
        <v>140</v>
      </c>
      <c r="J68" s="9" t="s">
        <v>140</v>
      </c>
      <c r="K68" s="9" t="s">
        <v>140</v>
      </c>
    </row>
    <row r="69" spans="1:14">
      <c r="C69" s="21">
        <v>638147.4</v>
      </c>
      <c r="F69" s="47">
        <f>SUM(F12:F67)</f>
        <v>638147.40000000014</v>
      </c>
      <c r="G69" s="47">
        <f t="shared" ref="G69:K69" si="6">SUM(G12:G67)</f>
        <v>12762.948</v>
      </c>
      <c r="H69" s="47">
        <f t="shared" si="6"/>
        <v>47861.054999999993</v>
      </c>
      <c r="I69" s="47">
        <f t="shared" si="6"/>
        <v>698771.40299999993</v>
      </c>
      <c r="J69" s="47">
        <f t="shared" si="6"/>
        <v>111803.42448000003</v>
      </c>
      <c r="K69" s="47">
        <f t="shared" si="6"/>
        <v>810574.82747999998</v>
      </c>
    </row>
    <row r="70" spans="1:14">
      <c r="F70" s="46"/>
      <c r="G70" s="46"/>
      <c r="H70" s="46"/>
      <c r="I70" s="46"/>
      <c r="J70" s="46"/>
      <c r="K70" s="46"/>
    </row>
    <row r="71" spans="1:14">
      <c r="A71" s="14" t="s">
        <v>141</v>
      </c>
      <c r="F71" s="46"/>
      <c r="G71" s="46"/>
      <c r="H71" s="46"/>
      <c r="I71" s="46"/>
      <c r="J71" s="46"/>
      <c r="K71" s="46"/>
    </row>
    <row r="72" spans="1:14" ht="15">
      <c r="A72" s="2" t="s">
        <v>142</v>
      </c>
      <c r="B72" s="1" t="s">
        <v>143</v>
      </c>
      <c r="C72" s="16">
        <v>3898.95</v>
      </c>
      <c r="F72" s="46">
        <f t="shared" si="0"/>
        <v>3898.95</v>
      </c>
      <c r="G72" s="46">
        <f t="shared" si="1"/>
        <v>77.978999999999999</v>
      </c>
      <c r="H72" s="46">
        <f t="shared" si="2"/>
        <v>292.42124999999999</v>
      </c>
      <c r="I72" s="46">
        <f t="shared" si="3"/>
        <v>4269.3502499999995</v>
      </c>
      <c r="J72" s="46">
        <f t="shared" si="4"/>
        <v>683.0960399999999</v>
      </c>
      <c r="K72" s="46">
        <f t="shared" si="5"/>
        <v>4952.4462899999999</v>
      </c>
      <c r="M72" s="64" t="s">
        <v>186</v>
      </c>
      <c r="N72" s="67" t="s">
        <v>143</v>
      </c>
    </row>
    <row r="73" spans="1:14" ht="15">
      <c r="A73" s="2" t="s">
        <v>144</v>
      </c>
      <c r="B73" s="1" t="s">
        <v>145</v>
      </c>
      <c r="C73" s="16">
        <v>4834.05</v>
      </c>
      <c r="F73" s="46">
        <f t="shared" si="0"/>
        <v>4834.05</v>
      </c>
      <c r="G73" s="46">
        <f t="shared" si="1"/>
        <v>96.681000000000012</v>
      </c>
      <c r="H73" s="46">
        <f t="shared" si="2"/>
        <v>362.55374999999998</v>
      </c>
      <c r="I73" s="46">
        <f t="shared" si="3"/>
        <v>5293.2847499999998</v>
      </c>
      <c r="J73" s="46">
        <f t="shared" si="4"/>
        <v>846.92556000000002</v>
      </c>
      <c r="K73" s="46">
        <f t="shared" si="5"/>
        <v>6140.2103099999995</v>
      </c>
      <c r="M73" s="64" t="s">
        <v>189</v>
      </c>
      <c r="N73" s="67" t="s">
        <v>145</v>
      </c>
    </row>
    <row r="74" spans="1:14" ht="15">
      <c r="A74" s="2" t="s">
        <v>146</v>
      </c>
      <c r="B74" s="1" t="s">
        <v>147</v>
      </c>
      <c r="C74" s="16">
        <v>2782.5</v>
      </c>
      <c r="F74" s="46">
        <f t="shared" si="0"/>
        <v>2782.5</v>
      </c>
      <c r="G74" s="46">
        <f t="shared" si="1"/>
        <v>55.65</v>
      </c>
      <c r="H74" s="46">
        <f t="shared" si="2"/>
        <v>208.6875</v>
      </c>
      <c r="I74" s="46">
        <f t="shared" si="3"/>
        <v>3046.8375000000001</v>
      </c>
      <c r="J74" s="46">
        <f t="shared" si="4"/>
        <v>487.49400000000003</v>
      </c>
      <c r="K74" s="46">
        <f t="shared" si="5"/>
        <v>3534.3315000000002</v>
      </c>
      <c r="M74" s="64" t="s">
        <v>189</v>
      </c>
      <c r="N74" s="67" t="s">
        <v>147</v>
      </c>
    </row>
    <row r="75" spans="1:14" s="9" customFormat="1">
      <c r="A75" s="19" t="s">
        <v>139</v>
      </c>
      <c r="C75" s="9" t="s">
        <v>140</v>
      </c>
      <c r="F75" s="9" t="s">
        <v>140</v>
      </c>
      <c r="G75" s="9" t="s">
        <v>140</v>
      </c>
      <c r="H75" s="9" t="s">
        <v>140</v>
      </c>
      <c r="I75" s="9" t="s">
        <v>140</v>
      </c>
      <c r="J75" s="9" t="s">
        <v>140</v>
      </c>
      <c r="K75" s="9" t="s">
        <v>140</v>
      </c>
    </row>
    <row r="76" spans="1:14">
      <c r="C76" s="21">
        <v>11515.5</v>
      </c>
      <c r="F76" s="48">
        <f>SUM(F72:F74)</f>
        <v>11515.5</v>
      </c>
      <c r="G76" s="48">
        <f t="shared" ref="G76:K76" si="7">SUM(G72:G74)</f>
        <v>230.31000000000003</v>
      </c>
      <c r="H76" s="48">
        <f t="shared" si="7"/>
        <v>863.66249999999991</v>
      </c>
      <c r="I76" s="48">
        <f t="shared" si="7"/>
        <v>12609.472499999998</v>
      </c>
      <c r="J76" s="48">
        <f t="shared" si="7"/>
        <v>2017.5156000000002</v>
      </c>
      <c r="K76" s="48">
        <f t="shared" si="7"/>
        <v>14626.988099999999</v>
      </c>
    </row>
    <row r="78" spans="1:14" s="9" customFormat="1">
      <c r="A78" s="18"/>
      <c r="C78" s="9" t="s">
        <v>148</v>
      </c>
      <c r="F78" s="9" t="s">
        <v>148</v>
      </c>
      <c r="G78" s="9" t="s">
        <v>148</v>
      </c>
      <c r="H78" s="9" t="s">
        <v>148</v>
      </c>
      <c r="I78" s="9" t="s">
        <v>148</v>
      </c>
      <c r="J78" s="9" t="s">
        <v>148</v>
      </c>
      <c r="K78" s="9" t="s">
        <v>148</v>
      </c>
    </row>
    <row r="79" spans="1:14" ht="13.5" thickBot="1">
      <c r="A79" s="19" t="s">
        <v>149</v>
      </c>
      <c r="B79" s="1" t="s">
        <v>150</v>
      </c>
      <c r="C79" s="21">
        <v>649662.9</v>
      </c>
      <c r="F79" s="49">
        <f>+F69+F76</f>
        <v>649662.90000000014</v>
      </c>
      <c r="G79" s="49">
        <f t="shared" ref="G79:K79" si="8">+G69+G76</f>
        <v>12993.258</v>
      </c>
      <c r="H79" s="49">
        <f t="shared" si="8"/>
        <v>48724.717499999992</v>
      </c>
      <c r="I79" s="49">
        <f t="shared" si="8"/>
        <v>711380.87549999997</v>
      </c>
      <c r="J79" s="49">
        <f t="shared" si="8"/>
        <v>113820.94008000003</v>
      </c>
      <c r="K79" s="49">
        <f t="shared" si="8"/>
        <v>825201.81557999994</v>
      </c>
    </row>
    <row r="80" spans="1:14" ht="12" thickTop="1"/>
    <row r="81" spans="1:3">
      <c r="C81" s="1" t="s">
        <v>150</v>
      </c>
    </row>
    <row r="82" spans="1:3">
      <c r="A82" s="2" t="s">
        <v>150</v>
      </c>
      <c r="B82" s="1" t="s">
        <v>150</v>
      </c>
      <c r="C82" s="20"/>
    </row>
  </sheetData>
  <autoFilter ref="A11:N69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workbookViewId="0">
      <pane xSplit="2" ySplit="11" topLeftCell="C51" activePane="bottomRight" state="frozen"/>
      <selection pane="topRight" activeCell="C1" sqref="C1"/>
      <selection pane="bottomLeft" activeCell="A12" sqref="A12"/>
      <selection pane="bottomRight" activeCell="S63" sqref="S63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2.28515625" style="1" customWidth="1"/>
    <col min="4" max="4" width="12.140625" style="1" customWidth="1"/>
    <col min="5" max="6" width="15" style="1" bestFit="1" customWidth="1"/>
    <col min="7" max="7" width="14.140625" style="1" customWidth="1"/>
    <col min="8" max="8" width="12.85546875" style="1" customWidth="1"/>
    <col min="9" max="9" width="11.7109375" style="1" customWidth="1"/>
    <col min="10" max="10" width="11.140625" style="1" customWidth="1"/>
    <col min="11" max="11" width="11.7109375" style="1" customWidth="1"/>
    <col min="12" max="12" width="11.85546875" style="1" customWidth="1"/>
    <col min="13" max="13" width="9.85546875" style="1" customWidth="1"/>
    <col min="14" max="14" width="11.28515625" style="1" customWidth="1"/>
    <col min="15" max="15" width="10.140625" style="1" customWidth="1"/>
    <col min="16" max="16" width="8.28515625" style="1" customWidth="1"/>
    <col min="17" max="18" width="15" style="1" bestFit="1" customWidth="1"/>
    <col min="19" max="16384" width="11.42578125" style="1"/>
  </cols>
  <sheetData>
    <row r="1" spans="1:18" ht="18" customHeight="1">
      <c r="A1" s="3" t="s">
        <v>0</v>
      </c>
      <c r="B1" s="51" t="s">
        <v>150</v>
      </c>
      <c r="C1" s="52"/>
    </row>
    <row r="2" spans="1:18" ht="24.95" customHeight="1">
      <c r="A2" s="4" t="s">
        <v>1</v>
      </c>
      <c r="B2" s="37" t="s">
        <v>2</v>
      </c>
      <c r="C2" s="38"/>
    </row>
    <row r="3" spans="1:18" ht="15.75">
      <c r="B3" s="39" t="s">
        <v>3</v>
      </c>
      <c r="C3" s="6"/>
      <c r="D3" s="9"/>
    </row>
    <row r="4" spans="1:18" ht="15">
      <c r="B4" s="40" t="s">
        <v>4</v>
      </c>
      <c r="C4" s="6"/>
      <c r="D4" s="9"/>
    </row>
    <row r="5" spans="1:18">
      <c r="B5" s="8" t="s">
        <v>5</v>
      </c>
    </row>
    <row r="6" spans="1:18">
      <c r="B6" s="8" t="s">
        <v>6</v>
      </c>
    </row>
    <row r="8" spans="1:18" s="5" customFormat="1" ht="23.25" thickBot="1">
      <c r="A8" s="10" t="s">
        <v>7</v>
      </c>
      <c r="B8" s="11" t="s">
        <v>8</v>
      </c>
      <c r="C8" s="11" t="s">
        <v>9</v>
      </c>
      <c r="D8" s="11" t="s">
        <v>10</v>
      </c>
      <c r="E8" s="12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1" t="s">
        <v>20</v>
      </c>
      <c r="O8" s="11" t="s">
        <v>21</v>
      </c>
      <c r="P8" s="11" t="s">
        <v>22</v>
      </c>
      <c r="Q8" s="12" t="s">
        <v>23</v>
      </c>
      <c r="R8" s="13" t="s">
        <v>24</v>
      </c>
    </row>
    <row r="9" spans="1:18" ht="12" thickTop="1">
      <c r="A9" s="15" t="s">
        <v>25</v>
      </c>
    </row>
    <row r="11" spans="1:18">
      <c r="A11" s="14" t="s">
        <v>26</v>
      </c>
    </row>
    <row r="12" spans="1:18">
      <c r="A12" s="2" t="s">
        <v>27</v>
      </c>
      <c r="B12" s="1" t="s">
        <v>28</v>
      </c>
      <c r="C12" s="16">
        <v>3242.4</v>
      </c>
      <c r="D12" s="16">
        <v>3000</v>
      </c>
      <c r="E12" s="16">
        <v>6242.4</v>
      </c>
      <c r="F12" s="16">
        <v>0</v>
      </c>
      <c r="G12" s="16">
        <v>0</v>
      </c>
      <c r="H12" s="16">
        <v>0</v>
      </c>
      <c r="I12" s="16">
        <v>786.11</v>
      </c>
      <c r="J12" s="16">
        <v>105.16</v>
      </c>
      <c r="K12" s="16">
        <v>0</v>
      </c>
      <c r="L12" s="16">
        <v>0</v>
      </c>
      <c r="M12" s="16">
        <v>0.13</v>
      </c>
      <c r="N12" s="16">
        <v>0</v>
      </c>
      <c r="O12" s="16">
        <v>0</v>
      </c>
      <c r="P12" s="16">
        <v>0</v>
      </c>
      <c r="Q12" s="16">
        <v>891.4</v>
      </c>
      <c r="R12" s="16">
        <v>5351</v>
      </c>
    </row>
    <row r="13" spans="1:18">
      <c r="A13" s="2" t="s">
        <v>29</v>
      </c>
      <c r="B13" s="1" t="s">
        <v>30</v>
      </c>
      <c r="C13" s="16">
        <v>1999.95</v>
      </c>
      <c r="D13" s="16">
        <v>7005.88</v>
      </c>
      <c r="E13" s="16">
        <v>9005.83</v>
      </c>
      <c r="F13" s="16">
        <v>0</v>
      </c>
      <c r="G13" s="16">
        <v>0</v>
      </c>
      <c r="H13" s="16">
        <v>0</v>
      </c>
      <c r="I13" s="16">
        <v>1376.38</v>
      </c>
      <c r="J13" s="16">
        <v>73.41</v>
      </c>
      <c r="K13" s="16">
        <v>0</v>
      </c>
      <c r="L13" s="16">
        <v>0</v>
      </c>
      <c r="M13" s="16">
        <v>0.14000000000000001</v>
      </c>
      <c r="N13" s="16">
        <v>66.099999999999994</v>
      </c>
      <c r="O13" s="16">
        <v>0</v>
      </c>
      <c r="P13" s="16">
        <v>0</v>
      </c>
      <c r="Q13" s="16">
        <v>1516.03</v>
      </c>
      <c r="R13" s="16">
        <v>7489.8</v>
      </c>
    </row>
    <row r="14" spans="1:18">
      <c r="A14" s="2" t="s">
        <v>31</v>
      </c>
      <c r="B14" s="1" t="s">
        <v>32</v>
      </c>
      <c r="C14" s="16">
        <v>16500</v>
      </c>
      <c r="D14" s="16">
        <v>0</v>
      </c>
      <c r="E14" s="16">
        <v>16500</v>
      </c>
      <c r="F14" s="16">
        <v>0</v>
      </c>
      <c r="G14" s="16">
        <v>0</v>
      </c>
      <c r="H14" s="16">
        <v>0</v>
      </c>
      <c r="I14" s="16">
        <v>3134.65</v>
      </c>
      <c r="J14" s="16">
        <v>468.13</v>
      </c>
      <c r="K14" s="16">
        <v>0</v>
      </c>
      <c r="L14" s="16">
        <v>0</v>
      </c>
      <c r="M14" s="17">
        <v>-0.08</v>
      </c>
      <c r="N14" s="16">
        <v>108.1</v>
      </c>
      <c r="O14" s="16">
        <v>500</v>
      </c>
      <c r="P14" s="16">
        <v>0</v>
      </c>
      <c r="Q14" s="16">
        <v>4210.8</v>
      </c>
      <c r="R14" s="16">
        <v>12289.2</v>
      </c>
    </row>
    <row r="15" spans="1:18">
      <c r="A15" s="2" t="s">
        <v>33</v>
      </c>
      <c r="B15" s="1" t="s">
        <v>34</v>
      </c>
      <c r="C15" s="16">
        <v>6000</v>
      </c>
      <c r="D15" s="16">
        <v>3500</v>
      </c>
      <c r="E15" s="16">
        <v>9500</v>
      </c>
      <c r="F15" s="16">
        <v>15</v>
      </c>
      <c r="G15" s="16">
        <v>780.99</v>
      </c>
      <c r="H15" s="16">
        <v>0</v>
      </c>
      <c r="I15" s="16">
        <v>1481.94</v>
      </c>
      <c r="J15" s="16">
        <v>208.06</v>
      </c>
      <c r="K15" s="16">
        <v>0</v>
      </c>
      <c r="L15" s="16">
        <v>643.79</v>
      </c>
      <c r="M15" s="16">
        <v>0.02</v>
      </c>
      <c r="N15" s="16">
        <v>0</v>
      </c>
      <c r="O15" s="16">
        <v>0</v>
      </c>
      <c r="P15" s="16">
        <v>0</v>
      </c>
      <c r="Q15" s="16">
        <v>3129.8</v>
      </c>
      <c r="R15" s="16">
        <v>6370.2</v>
      </c>
    </row>
    <row r="16" spans="1:18">
      <c r="A16" s="2" t="s">
        <v>35</v>
      </c>
      <c r="B16" s="1" t="s">
        <v>36</v>
      </c>
      <c r="C16" s="16">
        <v>3000</v>
      </c>
      <c r="D16" s="16">
        <v>0</v>
      </c>
      <c r="E16" s="16">
        <v>3000</v>
      </c>
      <c r="F16" s="16">
        <v>0</v>
      </c>
      <c r="G16" s="16">
        <v>0</v>
      </c>
      <c r="H16" s="16">
        <v>0</v>
      </c>
      <c r="I16" s="16">
        <v>76.98</v>
      </c>
      <c r="J16" s="16">
        <v>74.48</v>
      </c>
      <c r="K16" s="16">
        <v>0</v>
      </c>
      <c r="L16" s="16">
        <v>0</v>
      </c>
      <c r="M16" s="17">
        <v>-0.16</v>
      </c>
      <c r="N16" s="16">
        <v>66.099999999999994</v>
      </c>
      <c r="O16" s="16">
        <v>0</v>
      </c>
      <c r="P16" s="16">
        <v>0</v>
      </c>
      <c r="Q16" s="16">
        <v>217.4</v>
      </c>
      <c r="R16" s="16">
        <v>2782.6</v>
      </c>
    </row>
    <row r="17" spans="1:18">
      <c r="A17" s="2" t="s">
        <v>37</v>
      </c>
      <c r="B17" s="1" t="s">
        <v>38</v>
      </c>
      <c r="C17" s="16">
        <v>5000.1000000000004</v>
      </c>
      <c r="D17" s="16">
        <v>0</v>
      </c>
      <c r="E17" s="16">
        <v>5000.1000000000004</v>
      </c>
      <c r="F17" s="16">
        <v>0</v>
      </c>
      <c r="G17" s="16">
        <v>0</v>
      </c>
      <c r="H17" s="16">
        <v>0</v>
      </c>
      <c r="I17" s="16">
        <v>523.55999999999995</v>
      </c>
      <c r="J17" s="16">
        <v>131.62</v>
      </c>
      <c r="K17" s="16">
        <v>0</v>
      </c>
      <c r="L17" s="16">
        <v>0</v>
      </c>
      <c r="M17" s="17">
        <v>-0.18</v>
      </c>
      <c r="N17" s="16">
        <v>66.099999999999994</v>
      </c>
      <c r="O17" s="16">
        <v>0</v>
      </c>
      <c r="P17" s="16">
        <v>0</v>
      </c>
      <c r="Q17" s="16">
        <v>721.1</v>
      </c>
      <c r="R17" s="16">
        <v>4279</v>
      </c>
    </row>
    <row r="18" spans="1:18">
      <c r="A18" s="2" t="s">
        <v>39</v>
      </c>
      <c r="B18" s="1" t="s">
        <v>40</v>
      </c>
      <c r="C18" s="16">
        <v>3000</v>
      </c>
      <c r="D18" s="16">
        <v>3500</v>
      </c>
      <c r="E18" s="16">
        <v>6500</v>
      </c>
      <c r="F18" s="16">
        <v>0</v>
      </c>
      <c r="G18" s="16">
        <v>0</v>
      </c>
      <c r="H18" s="16">
        <v>0</v>
      </c>
      <c r="I18" s="16">
        <v>841.14</v>
      </c>
      <c r="J18" s="16">
        <v>122.81</v>
      </c>
      <c r="K18" s="16">
        <v>0</v>
      </c>
      <c r="L18" s="16">
        <v>0</v>
      </c>
      <c r="M18" s="17">
        <v>-0.15</v>
      </c>
      <c r="N18" s="16">
        <v>0</v>
      </c>
      <c r="O18" s="16">
        <v>0</v>
      </c>
      <c r="P18" s="16">
        <v>0</v>
      </c>
      <c r="Q18" s="16">
        <v>963.8</v>
      </c>
      <c r="R18" s="16">
        <v>5536.2</v>
      </c>
    </row>
    <row r="19" spans="1:18">
      <c r="A19" s="2" t="s">
        <v>41</v>
      </c>
      <c r="B19" s="1" t="s">
        <v>42</v>
      </c>
      <c r="C19" s="16">
        <v>2530.0500000000002</v>
      </c>
      <c r="D19" s="16">
        <v>0</v>
      </c>
      <c r="E19" s="16">
        <v>2530.0500000000002</v>
      </c>
      <c r="F19" s="16">
        <v>15</v>
      </c>
      <c r="G19" s="16">
        <v>0</v>
      </c>
      <c r="H19" s="16">
        <v>0</v>
      </c>
      <c r="I19" s="16">
        <v>10.93</v>
      </c>
      <c r="J19" s="16">
        <v>63.14</v>
      </c>
      <c r="K19" s="16">
        <v>521.02</v>
      </c>
      <c r="L19" s="16">
        <v>0</v>
      </c>
      <c r="M19" s="16">
        <v>0.16</v>
      </c>
      <c r="N19" s="16">
        <v>0</v>
      </c>
      <c r="O19" s="16">
        <v>0</v>
      </c>
      <c r="P19" s="16">
        <v>0</v>
      </c>
      <c r="Q19" s="16">
        <v>610.25</v>
      </c>
      <c r="R19" s="16">
        <v>1919.8</v>
      </c>
    </row>
    <row r="20" spans="1:18">
      <c r="A20" s="2" t="s">
        <v>43</v>
      </c>
      <c r="B20" s="1" t="s">
        <v>44</v>
      </c>
      <c r="C20" s="16">
        <v>7056</v>
      </c>
      <c r="D20" s="16">
        <v>0</v>
      </c>
      <c r="E20" s="16">
        <v>7056</v>
      </c>
      <c r="F20" s="16">
        <v>0</v>
      </c>
      <c r="G20" s="16">
        <v>0</v>
      </c>
      <c r="H20" s="16">
        <v>0</v>
      </c>
      <c r="I20" s="16">
        <v>959.9</v>
      </c>
      <c r="J20" s="16">
        <v>191.33</v>
      </c>
      <c r="K20" s="16">
        <v>0</v>
      </c>
      <c r="L20" s="16">
        <v>0</v>
      </c>
      <c r="M20" s="17">
        <v>-0.03</v>
      </c>
      <c r="N20" s="16">
        <v>0</v>
      </c>
      <c r="O20" s="16">
        <v>0</v>
      </c>
      <c r="P20" s="16">
        <v>0</v>
      </c>
      <c r="Q20" s="16">
        <v>1151.2</v>
      </c>
      <c r="R20" s="16">
        <v>5904.8</v>
      </c>
    </row>
    <row r="21" spans="1:18">
      <c r="A21" s="2" t="s">
        <v>45</v>
      </c>
      <c r="B21" s="1" t="s">
        <v>46</v>
      </c>
      <c r="C21" s="16">
        <v>3266.76</v>
      </c>
      <c r="D21" s="16">
        <v>2797.86</v>
      </c>
      <c r="E21" s="16">
        <v>6064.62</v>
      </c>
      <c r="F21" s="16">
        <v>15</v>
      </c>
      <c r="G21" s="16">
        <v>0</v>
      </c>
      <c r="H21" s="16">
        <v>321.95999999999998</v>
      </c>
      <c r="I21" s="16">
        <v>748.14</v>
      </c>
      <c r="J21" s="16">
        <v>204.17</v>
      </c>
      <c r="K21" s="16">
        <v>0</v>
      </c>
      <c r="L21" s="16">
        <v>0</v>
      </c>
      <c r="M21" s="16">
        <v>0.15</v>
      </c>
      <c r="N21" s="16">
        <v>0</v>
      </c>
      <c r="O21" s="16">
        <v>0</v>
      </c>
      <c r="P21" s="16">
        <v>425</v>
      </c>
      <c r="Q21" s="16">
        <v>1714.42</v>
      </c>
      <c r="R21" s="16">
        <v>4350.2</v>
      </c>
    </row>
    <row r="22" spans="1:18">
      <c r="A22" s="2" t="s">
        <v>47</v>
      </c>
      <c r="B22" s="1" t="s">
        <v>48</v>
      </c>
      <c r="C22" s="16">
        <v>10000.049999999999</v>
      </c>
      <c r="D22" s="16">
        <v>28595.23</v>
      </c>
      <c r="E22" s="16">
        <v>38595.279999999999</v>
      </c>
      <c r="F22" s="16">
        <v>15</v>
      </c>
      <c r="G22" s="16">
        <v>347.5</v>
      </c>
      <c r="H22" s="16">
        <v>0</v>
      </c>
      <c r="I22" s="16">
        <v>9918.3700000000008</v>
      </c>
      <c r="J22" s="16">
        <v>771.98</v>
      </c>
      <c r="K22" s="16">
        <v>0</v>
      </c>
      <c r="L22" s="16">
        <v>0</v>
      </c>
      <c r="M22" s="16">
        <v>0.03</v>
      </c>
      <c r="N22" s="16">
        <v>0</v>
      </c>
      <c r="O22" s="16">
        <v>500</v>
      </c>
      <c r="P22" s="16">
        <v>0</v>
      </c>
      <c r="Q22" s="16">
        <v>11552.88</v>
      </c>
      <c r="R22" s="16">
        <v>27042.400000000001</v>
      </c>
    </row>
    <row r="23" spans="1:18">
      <c r="A23" s="2" t="s">
        <v>49</v>
      </c>
      <c r="B23" s="1" t="s">
        <v>50</v>
      </c>
      <c r="C23" s="16">
        <v>2750.1</v>
      </c>
      <c r="D23" s="16">
        <v>6767.75</v>
      </c>
      <c r="E23" s="16">
        <v>9517.85</v>
      </c>
      <c r="F23" s="16">
        <v>0</v>
      </c>
      <c r="G23" s="16">
        <v>0</v>
      </c>
      <c r="H23" s="16">
        <v>0</v>
      </c>
      <c r="I23" s="16">
        <v>1485.75</v>
      </c>
      <c r="J23" s="16">
        <v>147.06</v>
      </c>
      <c r="K23" s="16">
        <v>0</v>
      </c>
      <c r="L23" s="16">
        <v>0</v>
      </c>
      <c r="M23" s="16">
        <v>0.04</v>
      </c>
      <c r="N23" s="16">
        <v>0</v>
      </c>
      <c r="O23" s="16">
        <v>0</v>
      </c>
      <c r="P23" s="16">
        <v>0</v>
      </c>
      <c r="Q23" s="16">
        <v>1632.85</v>
      </c>
      <c r="R23" s="16">
        <v>7885</v>
      </c>
    </row>
    <row r="24" spans="1:18">
      <c r="A24" s="2" t="s">
        <v>51</v>
      </c>
      <c r="B24" s="1" t="s">
        <v>52</v>
      </c>
      <c r="C24" s="16">
        <v>3000</v>
      </c>
      <c r="D24" s="16">
        <v>4000</v>
      </c>
      <c r="E24" s="16">
        <v>7000</v>
      </c>
      <c r="F24" s="16">
        <v>0</v>
      </c>
      <c r="G24" s="16">
        <v>0</v>
      </c>
      <c r="H24" s="16">
        <v>0</v>
      </c>
      <c r="I24" s="16">
        <v>947.94</v>
      </c>
      <c r="J24" s="16">
        <v>74.48</v>
      </c>
      <c r="K24" s="16">
        <v>0</v>
      </c>
      <c r="L24" s="16">
        <v>0</v>
      </c>
      <c r="M24" s="16">
        <v>0.18</v>
      </c>
      <c r="N24" s="16">
        <v>0</v>
      </c>
      <c r="O24" s="16">
        <v>0</v>
      </c>
      <c r="P24" s="16">
        <v>0</v>
      </c>
      <c r="Q24" s="16">
        <v>1022.6</v>
      </c>
      <c r="R24" s="16">
        <v>5977.4</v>
      </c>
    </row>
    <row r="25" spans="1:18">
      <c r="A25" s="2" t="s">
        <v>53</v>
      </c>
      <c r="B25" s="1" t="s">
        <v>54</v>
      </c>
      <c r="C25" s="16">
        <v>2500.0500000000002</v>
      </c>
      <c r="D25" s="16">
        <v>0</v>
      </c>
      <c r="E25" s="16">
        <v>2500.0500000000002</v>
      </c>
      <c r="F25" s="16">
        <v>0</v>
      </c>
      <c r="G25" s="16">
        <v>0</v>
      </c>
      <c r="H25" s="16">
        <v>0</v>
      </c>
      <c r="I25" s="16">
        <v>7.67</v>
      </c>
      <c r="J25" s="16">
        <v>62.06</v>
      </c>
      <c r="K25" s="16">
        <v>0</v>
      </c>
      <c r="L25" s="16">
        <v>0</v>
      </c>
      <c r="M25" s="17">
        <v>-0.08</v>
      </c>
      <c r="N25" s="16">
        <v>0</v>
      </c>
      <c r="O25" s="16">
        <v>0</v>
      </c>
      <c r="P25" s="16">
        <v>0</v>
      </c>
      <c r="Q25" s="16">
        <v>69.650000000000006</v>
      </c>
      <c r="R25" s="16">
        <v>2430.4</v>
      </c>
    </row>
    <row r="26" spans="1:18">
      <c r="A26" s="2" t="s">
        <v>55</v>
      </c>
      <c r="B26" s="1" t="s">
        <v>56</v>
      </c>
      <c r="C26" s="16">
        <v>4999.95</v>
      </c>
      <c r="D26" s="16">
        <v>0</v>
      </c>
      <c r="E26" s="16">
        <v>4999.95</v>
      </c>
      <c r="F26" s="16">
        <v>0</v>
      </c>
      <c r="G26" s="16">
        <v>0</v>
      </c>
      <c r="H26" s="16">
        <v>0</v>
      </c>
      <c r="I26" s="16">
        <v>523.53</v>
      </c>
      <c r="J26" s="16">
        <v>131.43</v>
      </c>
      <c r="K26" s="16">
        <v>0</v>
      </c>
      <c r="L26" s="16">
        <v>0</v>
      </c>
      <c r="M26" s="17">
        <v>-0.01</v>
      </c>
      <c r="N26" s="16">
        <v>0</v>
      </c>
      <c r="O26" s="16">
        <v>0</v>
      </c>
      <c r="P26" s="16">
        <v>0</v>
      </c>
      <c r="Q26" s="16">
        <v>654.95000000000005</v>
      </c>
      <c r="R26" s="16">
        <v>4345</v>
      </c>
    </row>
    <row r="27" spans="1:18">
      <c r="A27" s="2" t="s">
        <v>57</v>
      </c>
      <c r="B27" s="1" t="s">
        <v>58</v>
      </c>
      <c r="C27" s="16">
        <v>12499.95</v>
      </c>
      <c r="D27" s="16">
        <v>0</v>
      </c>
      <c r="E27" s="16">
        <v>12499.95</v>
      </c>
      <c r="F27" s="16">
        <v>0</v>
      </c>
      <c r="G27" s="16">
        <v>0</v>
      </c>
      <c r="H27" s="16">
        <v>0</v>
      </c>
      <c r="I27" s="16">
        <v>2171.36</v>
      </c>
      <c r="J27" s="16">
        <v>350.86</v>
      </c>
      <c r="K27" s="16">
        <v>0</v>
      </c>
      <c r="L27" s="16">
        <v>0</v>
      </c>
      <c r="M27" s="17">
        <v>-7.0000000000000007E-2</v>
      </c>
      <c r="N27" s="16">
        <v>0</v>
      </c>
      <c r="O27" s="16">
        <v>0</v>
      </c>
      <c r="P27" s="16">
        <v>0</v>
      </c>
      <c r="Q27" s="16">
        <v>2522.15</v>
      </c>
      <c r="R27" s="16">
        <v>9977.7999999999993</v>
      </c>
    </row>
    <row r="28" spans="1:18">
      <c r="A28" s="2" t="s">
        <v>59</v>
      </c>
      <c r="B28" s="1" t="s">
        <v>60</v>
      </c>
      <c r="C28" s="16">
        <v>3250.05</v>
      </c>
      <c r="D28" s="16">
        <v>0</v>
      </c>
      <c r="E28" s="16">
        <v>3250.05</v>
      </c>
      <c r="F28" s="16">
        <v>0</v>
      </c>
      <c r="G28" s="16">
        <v>0</v>
      </c>
      <c r="H28" s="16">
        <v>0</v>
      </c>
      <c r="I28" s="16">
        <v>124.46</v>
      </c>
      <c r="J28" s="16">
        <v>80.680000000000007</v>
      </c>
      <c r="K28" s="16">
        <v>0</v>
      </c>
      <c r="L28" s="16">
        <v>0</v>
      </c>
      <c r="M28" s="16">
        <v>0.11</v>
      </c>
      <c r="N28" s="16">
        <v>0</v>
      </c>
      <c r="O28" s="16">
        <v>0</v>
      </c>
      <c r="P28" s="16">
        <v>0</v>
      </c>
      <c r="Q28" s="16">
        <v>205.25</v>
      </c>
      <c r="R28" s="16">
        <v>3044.8</v>
      </c>
    </row>
    <row r="29" spans="1:18">
      <c r="A29" s="2" t="s">
        <v>61</v>
      </c>
      <c r="B29" s="1" t="s">
        <v>62</v>
      </c>
      <c r="C29" s="16">
        <v>6000</v>
      </c>
      <c r="D29" s="16">
        <v>0</v>
      </c>
      <c r="E29" s="16">
        <v>6000</v>
      </c>
      <c r="F29" s="16">
        <v>15</v>
      </c>
      <c r="G29" s="16">
        <v>1478.37</v>
      </c>
      <c r="H29" s="16">
        <v>0</v>
      </c>
      <c r="I29" s="16">
        <v>734.34</v>
      </c>
      <c r="J29" s="16">
        <v>160.44999999999999</v>
      </c>
      <c r="K29" s="16">
        <v>0</v>
      </c>
      <c r="L29" s="16">
        <v>0</v>
      </c>
      <c r="M29" s="16">
        <v>0.04</v>
      </c>
      <c r="N29" s="16">
        <v>0</v>
      </c>
      <c r="O29" s="16">
        <v>0</v>
      </c>
      <c r="P29" s="16">
        <v>0</v>
      </c>
      <c r="Q29" s="16">
        <v>2388.1999999999998</v>
      </c>
      <c r="R29" s="16">
        <v>3611.8</v>
      </c>
    </row>
    <row r="30" spans="1:18">
      <c r="A30" s="2" t="s">
        <v>63</v>
      </c>
      <c r="B30" s="1" t="s">
        <v>64</v>
      </c>
      <c r="C30" s="16">
        <v>3000</v>
      </c>
      <c r="D30" s="16">
        <v>6164</v>
      </c>
      <c r="E30" s="16">
        <v>9164</v>
      </c>
      <c r="F30" s="16">
        <v>0</v>
      </c>
      <c r="G30" s="16">
        <v>0</v>
      </c>
      <c r="H30" s="16">
        <v>0</v>
      </c>
      <c r="I30" s="16">
        <v>1410.17</v>
      </c>
      <c r="J30" s="16">
        <v>191.36</v>
      </c>
      <c r="K30" s="16">
        <v>0</v>
      </c>
      <c r="L30" s="16">
        <v>0</v>
      </c>
      <c r="M30" s="17">
        <v>-0.03</v>
      </c>
      <c r="N30" s="16">
        <v>66.099999999999994</v>
      </c>
      <c r="O30" s="16">
        <v>500</v>
      </c>
      <c r="P30" s="16">
        <v>0</v>
      </c>
      <c r="Q30" s="16">
        <v>2167.6</v>
      </c>
      <c r="R30" s="16">
        <v>6996.4</v>
      </c>
    </row>
    <row r="31" spans="1:18">
      <c r="A31" s="2" t="s">
        <v>65</v>
      </c>
      <c r="B31" s="1" t="s">
        <v>66</v>
      </c>
      <c r="C31" s="16">
        <v>3000</v>
      </c>
      <c r="D31" s="16">
        <v>14620</v>
      </c>
      <c r="E31" s="16">
        <v>17620</v>
      </c>
      <c r="F31" s="16">
        <v>0</v>
      </c>
      <c r="G31" s="16">
        <v>0</v>
      </c>
      <c r="H31" s="16">
        <v>0</v>
      </c>
      <c r="I31" s="16">
        <v>3470.65</v>
      </c>
      <c r="J31" s="16">
        <v>345.18</v>
      </c>
      <c r="K31" s="16">
        <v>0</v>
      </c>
      <c r="L31" s="16">
        <v>0</v>
      </c>
      <c r="M31" s="16">
        <v>7.0000000000000007E-2</v>
      </c>
      <c r="N31" s="16">
        <v>66.099999999999994</v>
      </c>
      <c r="O31" s="16">
        <v>0</v>
      </c>
      <c r="P31" s="16">
        <v>0</v>
      </c>
      <c r="Q31" s="16">
        <v>3882</v>
      </c>
      <c r="R31" s="16">
        <v>13738</v>
      </c>
    </row>
    <row r="32" spans="1:18">
      <c r="A32" s="2" t="s">
        <v>67</v>
      </c>
      <c r="B32" s="1" t="s">
        <v>68</v>
      </c>
      <c r="C32" s="16">
        <v>4999.95</v>
      </c>
      <c r="D32" s="16">
        <v>0</v>
      </c>
      <c r="E32" s="16">
        <v>4999.95</v>
      </c>
      <c r="F32" s="16">
        <v>0</v>
      </c>
      <c r="G32" s="16">
        <v>0</v>
      </c>
      <c r="H32" s="16">
        <v>0</v>
      </c>
      <c r="I32" s="16">
        <v>523.53</v>
      </c>
      <c r="J32" s="16">
        <v>131.43</v>
      </c>
      <c r="K32" s="16">
        <v>0</v>
      </c>
      <c r="L32" s="16">
        <v>0</v>
      </c>
      <c r="M32" s="17">
        <v>-0.01</v>
      </c>
      <c r="N32" s="16">
        <v>0</v>
      </c>
      <c r="O32" s="16">
        <v>0</v>
      </c>
      <c r="P32" s="16">
        <v>500</v>
      </c>
      <c r="Q32" s="16">
        <v>1154.95</v>
      </c>
      <c r="R32" s="16">
        <v>3845</v>
      </c>
    </row>
    <row r="33" spans="1:18">
      <c r="A33" s="2" t="s">
        <v>69</v>
      </c>
      <c r="B33" s="1" t="s">
        <v>70</v>
      </c>
      <c r="C33" s="16">
        <v>2750.1</v>
      </c>
      <c r="D33" s="16">
        <v>1750</v>
      </c>
      <c r="E33" s="16">
        <v>4500.1000000000004</v>
      </c>
      <c r="F33" s="16">
        <v>0</v>
      </c>
      <c r="G33" s="16">
        <v>0</v>
      </c>
      <c r="H33" s="16">
        <v>0</v>
      </c>
      <c r="I33" s="16">
        <v>433.96</v>
      </c>
      <c r="J33" s="16">
        <v>94.5</v>
      </c>
      <c r="K33" s="16">
        <v>0</v>
      </c>
      <c r="L33" s="16">
        <v>0</v>
      </c>
      <c r="M33" s="17">
        <v>-0.16</v>
      </c>
      <c r="N33" s="16">
        <v>0</v>
      </c>
      <c r="O33" s="16">
        <v>0</v>
      </c>
      <c r="P33" s="16">
        <v>0</v>
      </c>
      <c r="Q33" s="16">
        <v>528.29999999999995</v>
      </c>
      <c r="R33" s="16">
        <v>3971.8</v>
      </c>
    </row>
    <row r="34" spans="1:18">
      <c r="A34" s="2" t="s">
        <v>71</v>
      </c>
      <c r="B34" s="1" t="s">
        <v>72</v>
      </c>
      <c r="C34" s="16">
        <v>4000.05</v>
      </c>
      <c r="D34" s="16">
        <v>500</v>
      </c>
      <c r="E34" s="16">
        <v>4500.05</v>
      </c>
      <c r="F34" s="16">
        <v>15</v>
      </c>
      <c r="G34" s="16">
        <v>1157.97</v>
      </c>
      <c r="H34" s="16">
        <v>0</v>
      </c>
      <c r="I34" s="16">
        <v>433.95</v>
      </c>
      <c r="J34" s="16">
        <v>109.63</v>
      </c>
      <c r="K34" s="16">
        <v>0</v>
      </c>
      <c r="L34" s="16">
        <v>0</v>
      </c>
      <c r="M34" s="16">
        <v>0</v>
      </c>
      <c r="N34" s="16">
        <v>66.099999999999994</v>
      </c>
      <c r="O34" s="16">
        <v>0</v>
      </c>
      <c r="P34" s="16">
        <v>0</v>
      </c>
      <c r="Q34" s="16">
        <v>1782.65</v>
      </c>
      <c r="R34" s="16">
        <v>2717.4</v>
      </c>
    </row>
    <row r="35" spans="1:18">
      <c r="A35" s="2" t="s">
        <v>73</v>
      </c>
      <c r="B35" s="1" t="s">
        <v>74</v>
      </c>
      <c r="C35" s="16">
        <v>3124.95</v>
      </c>
      <c r="D35" s="16">
        <v>6800</v>
      </c>
      <c r="E35" s="16">
        <v>9924.9500000000007</v>
      </c>
      <c r="F35" s="16">
        <v>0</v>
      </c>
      <c r="G35" s="16">
        <v>0</v>
      </c>
      <c r="H35" s="16">
        <v>0</v>
      </c>
      <c r="I35" s="16">
        <v>1572.71</v>
      </c>
      <c r="J35" s="16">
        <v>184.13</v>
      </c>
      <c r="K35" s="16">
        <v>0</v>
      </c>
      <c r="L35" s="16">
        <v>0</v>
      </c>
      <c r="M35" s="16">
        <v>0.11</v>
      </c>
      <c r="N35" s="16">
        <v>0</v>
      </c>
      <c r="O35" s="16">
        <v>0</v>
      </c>
      <c r="P35" s="16">
        <v>0</v>
      </c>
      <c r="Q35" s="16">
        <v>1756.95</v>
      </c>
      <c r="R35" s="16">
        <v>8168</v>
      </c>
    </row>
    <row r="36" spans="1:18">
      <c r="A36" s="2" t="s">
        <v>75</v>
      </c>
      <c r="B36" s="1" t="s">
        <v>76</v>
      </c>
      <c r="C36" s="16">
        <v>3000</v>
      </c>
      <c r="D36" s="16">
        <v>1570</v>
      </c>
      <c r="E36" s="16">
        <v>4570</v>
      </c>
      <c r="F36" s="16">
        <v>0</v>
      </c>
      <c r="G36" s="16">
        <v>0</v>
      </c>
      <c r="H36" s="16">
        <v>0</v>
      </c>
      <c r="I36" s="16">
        <v>446.48</v>
      </c>
      <c r="J36" s="16">
        <v>106.96</v>
      </c>
      <c r="K36" s="16">
        <v>0</v>
      </c>
      <c r="L36" s="16">
        <v>0</v>
      </c>
      <c r="M36" s="17">
        <v>-0.04</v>
      </c>
      <c r="N36" s="16">
        <v>0</v>
      </c>
      <c r="O36" s="16">
        <v>0</v>
      </c>
      <c r="P36" s="16">
        <v>0</v>
      </c>
      <c r="Q36" s="16">
        <v>553.4</v>
      </c>
      <c r="R36" s="16">
        <v>4016.6</v>
      </c>
    </row>
    <row r="37" spans="1:18">
      <c r="A37" s="2" t="s">
        <v>77</v>
      </c>
      <c r="B37" s="1" t="s">
        <v>78</v>
      </c>
      <c r="C37" s="16">
        <v>3750</v>
      </c>
      <c r="D37" s="16">
        <v>0</v>
      </c>
      <c r="E37" s="16">
        <v>3750</v>
      </c>
      <c r="F37" s="16">
        <v>0</v>
      </c>
      <c r="G37" s="16">
        <v>0</v>
      </c>
      <c r="H37" s="16">
        <v>0</v>
      </c>
      <c r="I37" s="16">
        <v>309.02999999999997</v>
      </c>
      <c r="J37" s="16">
        <v>95.18</v>
      </c>
      <c r="K37" s="16">
        <v>0</v>
      </c>
      <c r="L37" s="16">
        <v>0</v>
      </c>
      <c r="M37" s="17">
        <v>-0.01</v>
      </c>
      <c r="N37" s="16">
        <v>0</v>
      </c>
      <c r="O37" s="16">
        <v>0</v>
      </c>
      <c r="P37" s="16">
        <v>0</v>
      </c>
      <c r="Q37" s="16">
        <v>404.2</v>
      </c>
      <c r="R37" s="16">
        <v>3345.8</v>
      </c>
    </row>
    <row r="38" spans="1:18">
      <c r="A38" s="2" t="s">
        <v>79</v>
      </c>
      <c r="B38" s="1" t="s">
        <v>80</v>
      </c>
      <c r="C38" s="16">
        <v>3250.05</v>
      </c>
      <c r="D38" s="16">
        <v>4722.92</v>
      </c>
      <c r="E38" s="16">
        <v>7972.97</v>
      </c>
      <c r="F38" s="16">
        <v>15</v>
      </c>
      <c r="G38" s="16">
        <v>1055.1300000000001</v>
      </c>
      <c r="H38" s="16">
        <v>0</v>
      </c>
      <c r="I38" s="16">
        <v>1155.76</v>
      </c>
      <c r="J38" s="16">
        <v>184.89</v>
      </c>
      <c r="K38" s="16">
        <v>0</v>
      </c>
      <c r="L38" s="16">
        <v>0</v>
      </c>
      <c r="M38" s="17">
        <v>-0.01</v>
      </c>
      <c r="N38" s="16">
        <v>0</v>
      </c>
      <c r="O38" s="16">
        <v>0</v>
      </c>
      <c r="P38" s="16">
        <v>0</v>
      </c>
      <c r="Q38" s="16">
        <v>2410.77</v>
      </c>
      <c r="R38" s="16">
        <v>5562.2</v>
      </c>
    </row>
    <row r="39" spans="1:18">
      <c r="A39" s="2" t="s">
        <v>81</v>
      </c>
      <c r="B39" s="1" t="s">
        <v>82</v>
      </c>
      <c r="C39" s="16">
        <v>3250.05</v>
      </c>
      <c r="D39" s="16">
        <v>3666</v>
      </c>
      <c r="E39" s="16">
        <v>6916.05</v>
      </c>
      <c r="F39" s="16">
        <v>0</v>
      </c>
      <c r="G39" s="16">
        <v>0</v>
      </c>
      <c r="H39" s="16">
        <v>0</v>
      </c>
      <c r="I39" s="16">
        <v>930.01</v>
      </c>
      <c r="J39" s="16">
        <v>135.82</v>
      </c>
      <c r="K39" s="16">
        <v>0</v>
      </c>
      <c r="L39" s="16">
        <v>0</v>
      </c>
      <c r="M39" s="17">
        <v>-0.08</v>
      </c>
      <c r="N39" s="16">
        <v>66.099999999999994</v>
      </c>
      <c r="O39" s="16">
        <v>0</v>
      </c>
      <c r="P39" s="16">
        <v>0</v>
      </c>
      <c r="Q39" s="16">
        <v>1131.8499999999999</v>
      </c>
      <c r="R39" s="16">
        <v>5784.2</v>
      </c>
    </row>
    <row r="40" spans="1:18">
      <c r="A40" s="2" t="s">
        <v>83</v>
      </c>
      <c r="B40" s="1" t="s">
        <v>84</v>
      </c>
      <c r="C40" s="16">
        <v>4500</v>
      </c>
      <c r="D40" s="16">
        <v>3375</v>
      </c>
      <c r="E40" s="16">
        <v>7875</v>
      </c>
      <c r="F40" s="16">
        <v>15</v>
      </c>
      <c r="G40" s="16">
        <v>924.44</v>
      </c>
      <c r="H40" s="16">
        <v>0</v>
      </c>
      <c r="I40" s="16">
        <v>1134.8399999999999</v>
      </c>
      <c r="J40" s="16">
        <v>210.76</v>
      </c>
      <c r="K40" s="16">
        <v>0</v>
      </c>
      <c r="L40" s="16">
        <v>0</v>
      </c>
      <c r="M40" s="16">
        <v>0.06</v>
      </c>
      <c r="N40" s="16">
        <v>108.1</v>
      </c>
      <c r="O40" s="16">
        <v>0</v>
      </c>
      <c r="P40" s="16">
        <v>0</v>
      </c>
      <c r="Q40" s="16">
        <v>2393.1999999999998</v>
      </c>
      <c r="R40" s="16">
        <v>5481.8</v>
      </c>
    </row>
    <row r="41" spans="1:18">
      <c r="A41" s="2" t="s">
        <v>85</v>
      </c>
      <c r="B41" s="1" t="s">
        <v>86</v>
      </c>
      <c r="C41" s="16">
        <v>1475.1</v>
      </c>
      <c r="D41" s="16">
        <v>2250</v>
      </c>
      <c r="E41" s="16">
        <v>3725.1</v>
      </c>
      <c r="F41" s="16">
        <v>0</v>
      </c>
      <c r="G41" s="16">
        <v>0</v>
      </c>
      <c r="H41" s="16">
        <v>0</v>
      </c>
      <c r="I41" s="16">
        <v>305.05</v>
      </c>
      <c r="J41" s="16">
        <v>76</v>
      </c>
      <c r="K41" s="16">
        <v>0</v>
      </c>
      <c r="L41" s="16">
        <v>0</v>
      </c>
      <c r="M41" s="17">
        <v>-0.15</v>
      </c>
      <c r="N41" s="16">
        <v>0</v>
      </c>
      <c r="O41" s="16">
        <v>0</v>
      </c>
      <c r="P41" s="16">
        <v>0</v>
      </c>
      <c r="Q41" s="16">
        <v>380.9</v>
      </c>
      <c r="R41" s="16">
        <v>3344.2</v>
      </c>
    </row>
    <row r="42" spans="1:18">
      <c r="A42" s="2" t="s">
        <v>87</v>
      </c>
      <c r="B42" s="1" t="s">
        <v>88</v>
      </c>
      <c r="C42" s="16">
        <v>2850</v>
      </c>
      <c r="D42" s="16">
        <v>3021.97</v>
      </c>
      <c r="E42" s="16">
        <v>5871.97</v>
      </c>
      <c r="F42" s="16">
        <v>0</v>
      </c>
      <c r="G42" s="16">
        <v>0</v>
      </c>
      <c r="H42" s="16">
        <v>0</v>
      </c>
      <c r="I42" s="16">
        <v>706.99</v>
      </c>
      <c r="J42" s="16">
        <v>110.53</v>
      </c>
      <c r="K42" s="16">
        <v>0</v>
      </c>
      <c r="L42" s="16">
        <v>0</v>
      </c>
      <c r="M42" s="17">
        <v>-0.15</v>
      </c>
      <c r="N42" s="16">
        <v>0</v>
      </c>
      <c r="O42" s="16">
        <v>500</v>
      </c>
      <c r="P42" s="16">
        <v>0</v>
      </c>
      <c r="Q42" s="16">
        <v>1317.37</v>
      </c>
      <c r="R42" s="16">
        <v>4554.6000000000004</v>
      </c>
    </row>
    <row r="43" spans="1:18">
      <c r="A43" s="2" t="s">
        <v>89</v>
      </c>
      <c r="B43" s="1" t="s">
        <v>90</v>
      </c>
      <c r="C43" s="16">
        <v>2550</v>
      </c>
      <c r="D43" s="16">
        <v>0</v>
      </c>
      <c r="E43" s="16">
        <v>2550</v>
      </c>
      <c r="F43" s="16">
        <v>0</v>
      </c>
      <c r="G43" s="16">
        <v>0</v>
      </c>
      <c r="H43" s="16">
        <v>0</v>
      </c>
      <c r="I43" s="16">
        <v>13.1</v>
      </c>
      <c r="J43" s="16">
        <v>63.46</v>
      </c>
      <c r="K43" s="16">
        <v>0</v>
      </c>
      <c r="L43" s="16">
        <v>0</v>
      </c>
      <c r="M43" s="16">
        <v>0.04</v>
      </c>
      <c r="N43" s="16">
        <v>0</v>
      </c>
      <c r="O43" s="16">
        <v>0</v>
      </c>
      <c r="P43" s="16">
        <v>0</v>
      </c>
      <c r="Q43" s="16">
        <v>76.599999999999994</v>
      </c>
      <c r="R43" s="16">
        <v>2473.4</v>
      </c>
    </row>
    <row r="44" spans="1:18">
      <c r="A44" s="2" t="s">
        <v>91</v>
      </c>
      <c r="B44" s="1" t="s">
        <v>92</v>
      </c>
      <c r="C44" s="16">
        <v>2500.0500000000002</v>
      </c>
      <c r="D44" s="16">
        <v>17389.259999999998</v>
      </c>
      <c r="E44" s="16">
        <v>19889.310000000001</v>
      </c>
      <c r="F44" s="16">
        <v>0</v>
      </c>
      <c r="G44" s="16">
        <v>0</v>
      </c>
      <c r="H44" s="16">
        <v>0</v>
      </c>
      <c r="I44" s="16">
        <v>4151.45</v>
      </c>
      <c r="J44" s="16">
        <v>325.52999999999997</v>
      </c>
      <c r="K44" s="16">
        <v>0</v>
      </c>
      <c r="L44" s="16">
        <v>0</v>
      </c>
      <c r="M44" s="17">
        <v>-7.0000000000000007E-2</v>
      </c>
      <c r="N44" s="16">
        <v>0</v>
      </c>
      <c r="O44" s="16">
        <v>0</v>
      </c>
      <c r="P44" s="16">
        <v>0</v>
      </c>
      <c r="Q44" s="16">
        <v>4476.91</v>
      </c>
      <c r="R44" s="16">
        <v>15412.4</v>
      </c>
    </row>
    <row r="45" spans="1:18">
      <c r="A45" s="2" t="s">
        <v>93</v>
      </c>
      <c r="B45" s="1" t="s">
        <v>94</v>
      </c>
      <c r="C45" s="16">
        <v>2749.95</v>
      </c>
      <c r="D45" s="16">
        <v>7851</v>
      </c>
      <c r="E45" s="16">
        <v>10600.95</v>
      </c>
      <c r="F45" s="16">
        <v>0</v>
      </c>
      <c r="G45" s="16">
        <v>0</v>
      </c>
      <c r="H45" s="16">
        <v>0</v>
      </c>
      <c r="I45" s="16">
        <v>1724.71</v>
      </c>
      <c r="J45" s="16">
        <v>170.98</v>
      </c>
      <c r="K45" s="16">
        <v>0</v>
      </c>
      <c r="L45" s="16">
        <v>0</v>
      </c>
      <c r="M45" s="16">
        <v>0.06</v>
      </c>
      <c r="N45" s="16">
        <v>0</v>
      </c>
      <c r="O45" s="16">
        <v>0</v>
      </c>
      <c r="P45" s="16">
        <v>0</v>
      </c>
      <c r="Q45" s="16">
        <v>1895.75</v>
      </c>
      <c r="R45" s="16">
        <v>8705.2000000000007</v>
      </c>
    </row>
    <row r="46" spans="1:18">
      <c r="A46" s="2" t="s">
        <v>95</v>
      </c>
      <c r="B46" s="1" t="s">
        <v>96</v>
      </c>
      <c r="C46" s="16">
        <v>6499.95</v>
      </c>
      <c r="D46" s="16">
        <v>1299.99</v>
      </c>
      <c r="E46" s="16">
        <v>7799.94</v>
      </c>
      <c r="F46" s="16">
        <v>0</v>
      </c>
      <c r="G46" s="16">
        <v>0</v>
      </c>
      <c r="H46" s="16">
        <v>0</v>
      </c>
      <c r="I46" s="16">
        <v>1118.8</v>
      </c>
      <c r="J46" s="16">
        <v>174.94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1293.74</v>
      </c>
      <c r="R46" s="16">
        <v>6506.2</v>
      </c>
    </row>
    <row r="47" spans="1:18">
      <c r="A47" s="2" t="s">
        <v>97</v>
      </c>
      <c r="B47" s="1" t="s">
        <v>98</v>
      </c>
      <c r="C47" s="16">
        <v>6000</v>
      </c>
      <c r="D47" s="16">
        <v>15068.81</v>
      </c>
      <c r="E47" s="16">
        <v>21068.81</v>
      </c>
      <c r="F47" s="16">
        <v>0</v>
      </c>
      <c r="G47" s="16">
        <v>0</v>
      </c>
      <c r="H47" s="16">
        <v>0</v>
      </c>
      <c r="I47" s="16">
        <v>4505.3</v>
      </c>
      <c r="J47" s="16">
        <v>381.27</v>
      </c>
      <c r="K47" s="16">
        <v>0</v>
      </c>
      <c r="L47" s="16">
        <v>0</v>
      </c>
      <c r="M47" s="16">
        <v>0.04</v>
      </c>
      <c r="N47" s="16">
        <v>0</v>
      </c>
      <c r="O47" s="16">
        <v>0</v>
      </c>
      <c r="P47" s="16">
        <v>0</v>
      </c>
      <c r="Q47" s="16">
        <v>4886.6099999999997</v>
      </c>
      <c r="R47" s="16">
        <v>16182.2</v>
      </c>
    </row>
    <row r="48" spans="1:18">
      <c r="A48" s="2" t="s">
        <v>99</v>
      </c>
      <c r="B48" s="1" t="s">
        <v>100</v>
      </c>
      <c r="C48" s="16">
        <v>3000</v>
      </c>
      <c r="D48" s="16">
        <v>4000</v>
      </c>
      <c r="E48" s="16">
        <v>7000</v>
      </c>
      <c r="F48" s="16">
        <v>0</v>
      </c>
      <c r="G48" s="16">
        <v>0</v>
      </c>
      <c r="H48" s="16">
        <v>0</v>
      </c>
      <c r="I48" s="16">
        <v>947.94</v>
      </c>
      <c r="J48" s="16">
        <v>74.56</v>
      </c>
      <c r="K48" s="16">
        <v>0</v>
      </c>
      <c r="L48" s="16">
        <v>0</v>
      </c>
      <c r="M48" s="16">
        <v>0</v>
      </c>
      <c r="N48" s="16">
        <v>108.1</v>
      </c>
      <c r="O48" s="16">
        <v>0</v>
      </c>
      <c r="P48" s="16">
        <v>0</v>
      </c>
      <c r="Q48" s="16">
        <v>1130.5999999999999</v>
      </c>
      <c r="R48" s="16">
        <v>5869.4</v>
      </c>
    </row>
    <row r="49" spans="1:18">
      <c r="A49" s="2" t="s">
        <v>101</v>
      </c>
      <c r="B49" s="1" t="s">
        <v>102</v>
      </c>
      <c r="C49" s="16">
        <v>10000.049999999999</v>
      </c>
      <c r="D49" s="16">
        <v>10654.15</v>
      </c>
      <c r="E49" s="16">
        <v>20654.2</v>
      </c>
      <c r="F49" s="16">
        <v>0</v>
      </c>
      <c r="G49" s="16">
        <v>0</v>
      </c>
      <c r="H49" s="16">
        <v>0</v>
      </c>
      <c r="I49" s="16">
        <v>4380.91</v>
      </c>
      <c r="J49" s="16">
        <v>622.98</v>
      </c>
      <c r="K49" s="16">
        <v>0</v>
      </c>
      <c r="L49" s="16">
        <v>0</v>
      </c>
      <c r="M49" s="17">
        <v>-0.09</v>
      </c>
      <c r="N49" s="16">
        <v>0</v>
      </c>
      <c r="O49" s="16">
        <v>0</v>
      </c>
      <c r="P49" s="16">
        <v>0</v>
      </c>
      <c r="Q49" s="16">
        <v>5003.8</v>
      </c>
      <c r="R49" s="16">
        <v>15650.4</v>
      </c>
    </row>
    <row r="50" spans="1:18">
      <c r="A50" s="2" t="s">
        <v>103</v>
      </c>
      <c r="B50" s="1" t="s">
        <v>104</v>
      </c>
      <c r="C50" s="16">
        <v>3000</v>
      </c>
      <c r="D50" s="16">
        <v>1750</v>
      </c>
      <c r="E50" s="16">
        <v>4750</v>
      </c>
      <c r="F50" s="16">
        <v>0</v>
      </c>
      <c r="G50" s="16">
        <v>0</v>
      </c>
      <c r="H50" s="16">
        <v>0</v>
      </c>
      <c r="I50" s="16">
        <v>478.74</v>
      </c>
      <c r="J50" s="16">
        <v>105.8</v>
      </c>
      <c r="K50" s="16">
        <v>0</v>
      </c>
      <c r="L50" s="16">
        <v>0</v>
      </c>
      <c r="M50" s="16">
        <v>0.06</v>
      </c>
      <c r="N50" s="16">
        <v>0</v>
      </c>
      <c r="O50" s="16">
        <v>0</v>
      </c>
      <c r="P50" s="16">
        <v>0</v>
      </c>
      <c r="Q50" s="16">
        <v>584.6</v>
      </c>
      <c r="R50" s="16">
        <v>4165.3999999999996</v>
      </c>
    </row>
    <row r="51" spans="1:18">
      <c r="A51" s="2" t="s">
        <v>105</v>
      </c>
      <c r="B51" s="1" t="s">
        <v>106</v>
      </c>
      <c r="C51" s="16">
        <v>4500</v>
      </c>
      <c r="D51" s="16">
        <v>4664</v>
      </c>
      <c r="E51" s="16">
        <v>9164</v>
      </c>
      <c r="F51" s="16">
        <v>0</v>
      </c>
      <c r="G51" s="16">
        <v>0</v>
      </c>
      <c r="H51" s="16">
        <v>0</v>
      </c>
      <c r="I51" s="16">
        <v>1410.17</v>
      </c>
      <c r="J51" s="16">
        <v>210.23</v>
      </c>
      <c r="K51" s="16">
        <v>0</v>
      </c>
      <c r="L51" s="16">
        <v>0</v>
      </c>
      <c r="M51" s="16">
        <v>0.1</v>
      </c>
      <c r="N51" s="16">
        <v>66.099999999999994</v>
      </c>
      <c r="O51" s="16">
        <v>0</v>
      </c>
      <c r="P51" s="16">
        <v>0</v>
      </c>
      <c r="Q51" s="16">
        <v>1686.6</v>
      </c>
      <c r="R51" s="16">
        <v>7477.4</v>
      </c>
    </row>
    <row r="52" spans="1:18">
      <c r="A52" s="2" t="s">
        <v>107</v>
      </c>
      <c r="B52" s="1" t="s">
        <v>108</v>
      </c>
      <c r="C52" s="16">
        <v>3249.9</v>
      </c>
      <c r="D52" s="16">
        <v>2000</v>
      </c>
      <c r="E52" s="16">
        <v>5249.9</v>
      </c>
      <c r="F52" s="16">
        <v>0</v>
      </c>
      <c r="G52" s="16">
        <v>0</v>
      </c>
      <c r="H52" s="16">
        <v>0</v>
      </c>
      <c r="I52" s="16">
        <v>574.12</v>
      </c>
      <c r="J52" s="16">
        <v>92.45</v>
      </c>
      <c r="K52" s="16">
        <v>0</v>
      </c>
      <c r="L52" s="16">
        <v>0</v>
      </c>
      <c r="M52" s="16">
        <v>0.13</v>
      </c>
      <c r="N52" s="16">
        <v>0</v>
      </c>
      <c r="O52" s="16">
        <v>0</v>
      </c>
      <c r="P52" s="16">
        <v>0</v>
      </c>
      <c r="Q52" s="16">
        <v>666.7</v>
      </c>
      <c r="R52" s="16">
        <v>4583.2</v>
      </c>
    </row>
    <row r="53" spans="1:18">
      <c r="A53" s="2" t="s">
        <v>109</v>
      </c>
      <c r="B53" s="1" t="s">
        <v>110</v>
      </c>
      <c r="C53" s="16">
        <v>3249.9</v>
      </c>
      <c r="D53" s="16">
        <v>3550</v>
      </c>
      <c r="E53" s="16">
        <v>6799.9</v>
      </c>
      <c r="F53" s="16">
        <v>0</v>
      </c>
      <c r="G53" s="16">
        <v>0</v>
      </c>
      <c r="H53" s="16">
        <v>0</v>
      </c>
      <c r="I53" s="16">
        <v>905.2</v>
      </c>
      <c r="J53" s="16">
        <v>131.47</v>
      </c>
      <c r="K53" s="16">
        <v>0</v>
      </c>
      <c r="L53" s="16">
        <v>0</v>
      </c>
      <c r="M53" s="16">
        <v>0.03</v>
      </c>
      <c r="N53" s="16">
        <v>0</v>
      </c>
      <c r="O53" s="16">
        <v>0</v>
      </c>
      <c r="P53" s="16">
        <v>0</v>
      </c>
      <c r="Q53" s="16">
        <v>1036.7</v>
      </c>
      <c r="R53" s="16">
        <v>5763.2</v>
      </c>
    </row>
    <row r="54" spans="1:18">
      <c r="A54" s="2" t="s">
        <v>111</v>
      </c>
      <c r="B54" s="1" t="s">
        <v>112</v>
      </c>
      <c r="C54" s="16">
        <v>2000.1</v>
      </c>
      <c r="D54" s="16">
        <v>1750</v>
      </c>
      <c r="E54" s="16">
        <v>3750.1</v>
      </c>
      <c r="F54" s="16">
        <v>0</v>
      </c>
      <c r="G54" s="16">
        <v>0</v>
      </c>
      <c r="H54" s="16">
        <v>0</v>
      </c>
      <c r="I54" s="16">
        <v>309.05</v>
      </c>
      <c r="J54" s="16">
        <v>49.66</v>
      </c>
      <c r="K54" s="16">
        <v>0</v>
      </c>
      <c r="L54" s="16">
        <v>0</v>
      </c>
      <c r="M54" s="17">
        <v>-0.01</v>
      </c>
      <c r="N54" s="16">
        <v>0</v>
      </c>
      <c r="O54" s="16">
        <v>0</v>
      </c>
      <c r="P54" s="16">
        <v>0</v>
      </c>
      <c r="Q54" s="16">
        <v>358.7</v>
      </c>
      <c r="R54" s="16">
        <v>3391.4</v>
      </c>
    </row>
    <row r="55" spans="1:18">
      <c r="A55" s="2" t="s">
        <v>113</v>
      </c>
      <c r="B55" s="1" t="s">
        <v>114</v>
      </c>
      <c r="C55" s="16">
        <v>3250.05</v>
      </c>
      <c r="D55" s="16">
        <v>7800</v>
      </c>
      <c r="E55" s="16">
        <v>11050.05</v>
      </c>
      <c r="F55" s="16">
        <v>15</v>
      </c>
      <c r="G55" s="16">
        <v>1046.22</v>
      </c>
      <c r="H55" s="16">
        <v>0</v>
      </c>
      <c r="I55" s="16">
        <v>1830.34</v>
      </c>
      <c r="J55" s="16">
        <v>232.48</v>
      </c>
      <c r="K55" s="16">
        <v>0</v>
      </c>
      <c r="L55" s="16">
        <v>0</v>
      </c>
      <c r="M55" s="17">
        <v>-0.09</v>
      </c>
      <c r="N55" s="16">
        <v>66.099999999999994</v>
      </c>
      <c r="O55" s="16">
        <v>0</v>
      </c>
      <c r="P55" s="16">
        <v>0</v>
      </c>
      <c r="Q55" s="16">
        <v>3190.05</v>
      </c>
      <c r="R55" s="16">
        <v>7860</v>
      </c>
    </row>
    <row r="56" spans="1:18">
      <c r="A56" s="2" t="s">
        <v>115</v>
      </c>
      <c r="B56" s="1" t="s">
        <v>116</v>
      </c>
      <c r="C56" s="16">
        <v>3250.05</v>
      </c>
      <c r="D56" s="16">
        <v>3666</v>
      </c>
      <c r="E56" s="16">
        <v>6916.05</v>
      </c>
      <c r="F56" s="16">
        <v>0</v>
      </c>
      <c r="G56" s="16">
        <v>0</v>
      </c>
      <c r="H56" s="16">
        <v>0</v>
      </c>
      <c r="I56" s="16">
        <v>930.01</v>
      </c>
      <c r="J56" s="16">
        <v>126.89</v>
      </c>
      <c r="K56" s="16">
        <v>0</v>
      </c>
      <c r="L56" s="16">
        <v>0</v>
      </c>
      <c r="M56" s="16">
        <v>0.15</v>
      </c>
      <c r="N56" s="16">
        <v>0</v>
      </c>
      <c r="O56" s="16">
        <v>0</v>
      </c>
      <c r="P56" s="16">
        <v>0</v>
      </c>
      <c r="Q56" s="16">
        <v>1057.05</v>
      </c>
      <c r="R56" s="16">
        <v>5859</v>
      </c>
    </row>
    <row r="57" spans="1:18">
      <c r="A57" s="2" t="s">
        <v>117</v>
      </c>
      <c r="B57" s="1" t="s">
        <v>118</v>
      </c>
      <c r="C57" s="16">
        <v>6000</v>
      </c>
      <c r="D57" s="16">
        <v>8098.73</v>
      </c>
      <c r="E57" s="16">
        <v>14098.73</v>
      </c>
      <c r="F57" s="16">
        <v>15</v>
      </c>
      <c r="G57" s="16">
        <v>474.1</v>
      </c>
      <c r="H57" s="16">
        <v>0</v>
      </c>
      <c r="I57" s="16">
        <v>2547.39</v>
      </c>
      <c r="J57" s="16">
        <v>315.36</v>
      </c>
      <c r="K57" s="16">
        <v>0</v>
      </c>
      <c r="L57" s="16">
        <v>0</v>
      </c>
      <c r="M57" s="16">
        <v>0.08</v>
      </c>
      <c r="N57" s="16">
        <v>0</v>
      </c>
      <c r="O57" s="16">
        <v>0</v>
      </c>
      <c r="P57" s="16">
        <v>0</v>
      </c>
      <c r="Q57" s="16">
        <v>3351.93</v>
      </c>
      <c r="R57" s="16">
        <v>10746.8</v>
      </c>
    </row>
    <row r="58" spans="1:18">
      <c r="A58" s="2" t="s">
        <v>119</v>
      </c>
      <c r="B58" s="1" t="s">
        <v>120</v>
      </c>
      <c r="C58" s="16">
        <v>2749.95</v>
      </c>
      <c r="D58" s="16">
        <v>0</v>
      </c>
      <c r="E58" s="16">
        <v>2749.95</v>
      </c>
      <c r="F58" s="16">
        <v>0</v>
      </c>
      <c r="G58" s="16">
        <v>0</v>
      </c>
      <c r="H58" s="16">
        <v>0</v>
      </c>
      <c r="I58" s="16">
        <v>49.78</v>
      </c>
      <c r="J58" s="16">
        <v>68.27</v>
      </c>
      <c r="K58" s="16">
        <v>0</v>
      </c>
      <c r="L58" s="16">
        <v>0</v>
      </c>
      <c r="M58" s="16">
        <v>0.1</v>
      </c>
      <c r="N58" s="16">
        <v>0</v>
      </c>
      <c r="O58" s="16">
        <v>0</v>
      </c>
      <c r="P58" s="16">
        <v>0</v>
      </c>
      <c r="Q58" s="16">
        <v>118.15</v>
      </c>
      <c r="R58" s="16">
        <v>2631.8</v>
      </c>
    </row>
    <row r="59" spans="1:18">
      <c r="A59" s="2" t="s">
        <v>121</v>
      </c>
      <c r="B59" s="1" t="s">
        <v>122</v>
      </c>
      <c r="C59" s="16">
        <v>2749.95</v>
      </c>
      <c r="D59" s="16">
        <v>2500</v>
      </c>
      <c r="E59" s="16">
        <v>5249.95</v>
      </c>
      <c r="F59" s="16">
        <v>0</v>
      </c>
      <c r="G59" s="16">
        <v>0</v>
      </c>
      <c r="H59" s="16">
        <v>0</v>
      </c>
      <c r="I59" s="16">
        <v>574.13</v>
      </c>
      <c r="J59" s="16">
        <v>68.27</v>
      </c>
      <c r="K59" s="16">
        <v>0</v>
      </c>
      <c r="L59" s="16">
        <v>0</v>
      </c>
      <c r="M59" s="17">
        <v>-0.05</v>
      </c>
      <c r="N59" s="16">
        <v>0</v>
      </c>
      <c r="O59" s="16">
        <v>0</v>
      </c>
      <c r="P59" s="16">
        <v>0</v>
      </c>
      <c r="Q59" s="16">
        <v>642.35</v>
      </c>
      <c r="R59" s="16">
        <v>4607.6000000000004</v>
      </c>
    </row>
    <row r="60" spans="1:18">
      <c r="A60" s="2" t="s">
        <v>123</v>
      </c>
      <c r="B60" s="1" t="s">
        <v>124</v>
      </c>
      <c r="C60" s="16">
        <v>3000</v>
      </c>
      <c r="D60" s="16">
        <v>14620</v>
      </c>
      <c r="E60" s="16">
        <v>17620</v>
      </c>
      <c r="F60" s="16">
        <v>0</v>
      </c>
      <c r="G60" s="16">
        <v>0</v>
      </c>
      <c r="H60" s="16">
        <v>0</v>
      </c>
      <c r="I60" s="16">
        <v>3470.65</v>
      </c>
      <c r="J60" s="16">
        <v>345.19</v>
      </c>
      <c r="K60" s="16">
        <v>0</v>
      </c>
      <c r="L60" s="16">
        <v>0</v>
      </c>
      <c r="M60" s="16">
        <v>0.06</v>
      </c>
      <c r="N60" s="16">
        <v>66.099999999999994</v>
      </c>
      <c r="O60" s="16">
        <v>800</v>
      </c>
      <c r="P60" s="16">
        <v>0</v>
      </c>
      <c r="Q60" s="16">
        <v>4682</v>
      </c>
      <c r="R60" s="16">
        <v>12938</v>
      </c>
    </row>
    <row r="61" spans="1:18">
      <c r="A61" s="2" t="s">
        <v>125</v>
      </c>
      <c r="B61" s="1" t="s">
        <v>126</v>
      </c>
      <c r="C61" s="16">
        <v>2816.71</v>
      </c>
      <c r="D61" s="16">
        <v>0</v>
      </c>
      <c r="E61" s="16">
        <v>2816.71</v>
      </c>
      <c r="F61" s="16">
        <v>0</v>
      </c>
      <c r="G61" s="16">
        <v>0</v>
      </c>
      <c r="H61" s="16">
        <v>0</v>
      </c>
      <c r="I61" s="16">
        <v>57.04</v>
      </c>
      <c r="J61" s="16">
        <v>69.92</v>
      </c>
      <c r="K61" s="16">
        <v>0</v>
      </c>
      <c r="L61" s="16">
        <v>0</v>
      </c>
      <c r="M61" s="17">
        <v>-0.05</v>
      </c>
      <c r="N61" s="16">
        <v>0</v>
      </c>
      <c r="O61" s="16">
        <v>0</v>
      </c>
      <c r="P61" s="16">
        <v>0</v>
      </c>
      <c r="Q61" s="16">
        <v>126.91</v>
      </c>
      <c r="R61" s="16">
        <v>2689.8</v>
      </c>
    </row>
    <row r="62" spans="1:18">
      <c r="A62" s="2" t="s">
        <v>127</v>
      </c>
      <c r="B62" s="1" t="s">
        <v>128</v>
      </c>
      <c r="C62" s="16">
        <v>6000</v>
      </c>
      <c r="D62" s="16">
        <v>7851</v>
      </c>
      <c r="E62" s="16">
        <v>13851</v>
      </c>
      <c r="F62" s="16">
        <v>0</v>
      </c>
      <c r="G62" s="16">
        <v>0</v>
      </c>
      <c r="H62" s="16">
        <v>0</v>
      </c>
      <c r="I62" s="16">
        <v>2489.13</v>
      </c>
      <c r="J62" s="16">
        <v>322.95999999999998</v>
      </c>
      <c r="K62" s="16">
        <v>0</v>
      </c>
      <c r="L62" s="16">
        <v>0</v>
      </c>
      <c r="M62" s="17">
        <v>-0.09</v>
      </c>
      <c r="N62" s="16">
        <v>0</v>
      </c>
      <c r="O62" s="16">
        <v>0</v>
      </c>
      <c r="P62" s="16">
        <v>0</v>
      </c>
      <c r="Q62" s="16">
        <v>2812</v>
      </c>
      <c r="R62" s="16">
        <v>11039</v>
      </c>
    </row>
    <row r="63" spans="1:18">
      <c r="A63" s="2" t="s">
        <v>129</v>
      </c>
      <c r="B63" s="1" t="s">
        <v>130</v>
      </c>
      <c r="C63" s="16">
        <v>3249.9</v>
      </c>
      <c r="D63" s="16">
        <v>15000</v>
      </c>
      <c r="E63" s="16">
        <v>18249.900000000001</v>
      </c>
      <c r="F63" s="16">
        <v>0</v>
      </c>
      <c r="G63" s="16">
        <v>0</v>
      </c>
      <c r="H63" s="16">
        <v>0</v>
      </c>
      <c r="I63" s="16">
        <v>3659.62</v>
      </c>
      <c r="J63" s="16">
        <v>167.07</v>
      </c>
      <c r="K63" s="16">
        <v>0</v>
      </c>
      <c r="L63" s="16">
        <v>0</v>
      </c>
      <c r="M63" s="17">
        <v>-0.19</v>
      </c>
      <c r="N63" s="16">
        <v>0</v>
      </c>
      <c r="O63" s="16">
        <v>0</v>
      </c>
      <c r="P63" s="16">
        <v>0</v>
      </c>
      <c r="Q63" s="16">
        <v>3826.5</v>
      </c>
      <c r="R63" s="16">
        <v>14423.4</v>
      </c>
    </row>
    <row r="64" spans="1:18">
      <c r="A64" s="2" t="s">
        <v>131</v>
      </c>
      <c r="B64" s="1" t="s">
        <v>132</v>
      </c>
      <c r="C64" s="16">
        <v>3733.38</v>
      </c>
      <c r="D64" s="16">
        <v>0</v>
      </c>
      <c r="E64" s="16">
        <v>3733.38</v>
      </c>
      <c r="F64" s="16">
        <v>15</v>
      </c>
      <c r="G64" s="16">
        <v>1235.6600000000001</v>
      </c>
      <c r="H64" s="16">
        <v>0</v>
      </c>
      <c r="I64" s="16">
        <v>306.37</v>
      </c>
      <c r="J64" s="16">
        <v>97.84</v>
      </c>
      <c r="K64" s="16">
        <v>0</v>
      </c>
      <c r="L64" s="16">
        <v>0</v>
      </c>
      <c r="M64" s="17">
        <v>-0.09</v>
      </c>
      <c r="N64" s="16">
        <v>0</v>
      </c>
      <c r="O64" s="16">
        <v>0</v>
      </c>
      <c r="P64" s="16">
        <v>0</v>
      </c>
      <c r="Q64" s="16">
        <v>1654.78</v>
      </c>
      <c r="R64" s="16">
        <v>2078.6</v>
      </c>
    </row>
    <row r="65" spans="1:18">
      <c r="A65" s="2" t="s">
        <v>133</v>
      </c>
      <c r="B65" s="1" t="s">
        <v>134</v>
      </c>
      <c r="C65" s="16">
        <v>7056</v>
      </c>
      <c r="D65" s="16">
        <v>0</v>
      </c>
      <c r="E65" s="16">
        <v>7056</v>
      </c>
      <c r="F65" s="16">
        <v>0</v>
      </c>
      <c r="G65" s="16">
        <v>0</v>
      </c>
      <c r="H65" s="16">
        <v>0</v>
      </c>
      <c r="I65" s="16">
        <v>959.9</v>
      </c>
      <c r="J65" s="16">
        <v>191.33</v>
      </c>
      <c r="K65" s="16">
        <v>0</v>
      </c>
      <c r="L65" s="16">
        <v>0</v>
      </c>
      <c r="M65" s="17">
        <v>-0.03</v>
      </c>
      <c r="N65" s="16">
        <v>0</v>
      </c>
      <c r="O65" s="16">
        <v>0</v>
      </c>
      <c r="P65" s="16">
        <v>0</v>
      </c>
      <c r="Q65" s="16">
        <v>1151.2</v>
      </c>
      <c r="R65" s="16">
        <v>5904.8</v>
      </c>
    </row>
    <row r="66" spans="1:18">
      <c r="A66" s="2" t="s">
        <v>135</v>
      </c>
      <c r="B66" s="1" t="s">
        <v>136</v>
      </c>
      <c r="C66" s="16">
        <v>2800</v>
      </c>
      <c r="D66" s="16">
        <v>0</v>
      </c>
      <c r="E66" s="16">
        <v>2800</v>
      </c>
      <c r="F66" s="16">
        <v>0</v>
      </c>
      <c r="G66" s="16">
        <v>0</v>
      </c>
      <c r="H66" s="16">
        <v>0</v>
      </c>
      <c r="I66" s="16">
        <v>55.22</v>
      </c>
      <c r="J66" s="16">
        <v>70.81</v>
      </c>
      <c r="K66" s="16">
        <v>0</v>
      </c>
      <c r="L66" s="16">
        <v>0</v>
      </c>
      <c r="M66" s="16">
        <v>0.17</v>
      </c>
      <c r="N66" s="16">
        <v>0</v>
      </c>
      <c r="O66" s="16">
        <v>0</v>
      </c>
      <c r="P66" s="16">
        <v>0</v>
      </c>
      <c r="Q66" s="16">
        <v>126.2</v>
      </c>
      <c r="R66" s="16">
        <v>2673.8</v>
      </c>
    </row>
    <row r="67" spans="1:18">
      <c r="A67" s="2" t="s">
        <v>137</v>
      </c>
      <c r="B67" s="1" t="s">
        <v>138</v>
      </c>
      <c r="C67" s="16">
        <v>20000.099999999999</v>
      </c>
      <c r="D67" s="16">
        <v>145526.20000000001</v>
      </c>
      <c r="E67" s="16">
        <v>165526.29999999999</v>
      </c>
      <c r="F67" s="16">
        <v>0</v>
      </c>
      <c r="G67" s="16">
        <v>0</v>
      </c>
      <c r="H67" s="16">
        <v>0</v>
      </c>
      <c r="I67" s="16">
        <v>53446.16</v>
      </c>
      <c r="J67" s="16">
        <v>771.98</v>
      </c>
      <c r="K67" s="16">
        <v>0</v>
      </c>
      <c r="L67" s="16">
        <v>0</v>
      </c>
      <c r="M67" s="17">
        <v>-0.04</v>
      </c>
      <c r="N67" s="16">
        <v>0</v>
      </c>
      <c r="O67" s="16">
        <v>1500</v>
      </c>
      <c r="P67" s="16">
        <v>0</v>
      </c>
      <c r="Q67" s="16">
        <v>55718.1</v>
      </c>
      <c r="R67" s="16">
        <v>109808.2</v>
      </c>
    </row>
    <row r="68" spans="1:18" s="9" customFormat="1">
      <c r="A68" s="19" t="s">
        <v>139</v>
      </c>
      <c r="C68" s="9" t="s">
        <v>140</v>
      </c>
      <c r="D68" s="9" t="s">
        <v>140</v>
      </c>
      <c r="E68" s="9" t="s">
        <v>140</v>
      </c>
      <c r="F68" s="9" t="s">
        <v>140</v>
      </c>
      <c r="G68" s="9" t="s">
        <v>140</v>
      </c>
      <c r="H68" s="9" t="s">
        <v>140</v>
      </c>
      <c r="I68" s="9" t="s">
        <v>140</v>
      </c>
      <c r="J68" s="9" t="s">
        <v>140</v>
      </c>
      <c r="K68" s="9" t="s">
        <v>140</v>
      </c>
      <c r="L68" s="9" t="s">
        <v>140</v>
      </c>
      <c r="M68" s="9" t="s">
        <v>140</v>
      </c>
      <c r="N68" s="9" t="s">
        <v>140</v>
      </c>
      <c r="O68" s="9" t="s">
        <v>140</v>
      </c>
      <c r="P68" s="9" t="s">
        <v>140</v>
      </c>
      <c r="Q68" s="9" t="s">
        <v>140</v>
      </c>
      <c r="R68" s="9" t="s">
        <v>140</v>
      </c>
    </row>
    <row r="69" spans="1:18">
      <c r="C69" s="21">
        <v>255501.65</v>
      </c>
      <c r="D69" s="21">
        <v>382645.75</v>
      </c>
      <c r="E69" s="21">
        <v>638147.4</v>
      </c>
      <c r="F69" s="21">
        <v>165</v>
      </c>
      <c r="G69" s="21">
        <v>8500.3799999999992</v>
      </c>
      <c r="H69" s="21">
        <v>321.95999999999998</v>
      </c>
      <c r="I69" s="21">
        <v>129581.51</v>
      </c>
      <c r="J69" s="21">
        <v>10649.38</v>
      </c>
      <c r="K69" s="21">
        <v>521.02</v>
      </c>
      <c r="L69" s="21">
        <v>643.79</v>
      </c>
      <c r="M69" s="21">
        <v>0.06</v>
      </c>
      <c r="N69" s="21">
        <v>985.3</v>
      </c>
      <c r="O69" s="21">
        <v>4300</v>
      </c>
      <c r="P69" s="21">
        <v>925</v>
      </c>
      <c r="Q69" s="21">
        <v>156593.4</v>
      </c>
      <c r="R69" s="21">
        <v>481554</v>
      </c>
    </row>
    <row r="71" spans="1:18">
      <c r="A71" s="14" t="s">
        <v>141</v>
      </c>
    </row>
    <row r="72" spans="1:18">
      <c r="A72" s="2" t="s">
        <v>142</v>
      </c>
      <c r="B72" s="1" t="s">
        <v>143</v>
      </c>
      <c r="C72" s="16">
        <v>3898.95</v>
      </c>
      <c r="D72" s="16">
        <v>0</v>
      </c>
      <c r="E72" s="16">
        <v>3898.95</v>
      </c>
      <c r="F72" s="16">
        <v>0</v>
      </c>
      <c r="G72" s="16">
        <v>0</v>
      </c>
      <c r="H72" s="16">
        <v>0</v>
      </c>
      <c r="I72" s="16">
        <v>332.86</v>
      </c>
      <c r="J72" s="16">
        <v>124.93</v>
      </c>
      <c r="K72" s="16">
        <v>0</v>
      </c>
      <c r="L72" s="16">
        <v>0</v>
      </c>
      <c r="M72" s="17">
        <v>-0.04</v>
      </c>
      <c r="N72" s="16">
        <v>0</v>
      </c>
      <c r="O72" s="16">
        <v>0</v>
      </c>
      <c r="P72" s="16">
        <v>0</v>
      </c>
      <c r="Q72" s="16">
        <v>457.75</v>
      </c>
      <c r="R72" s="16">
        <v>3441.2</v>
      </c>
    </row>
    <row r="73" spans="1:18">
      <c r="A73" s="2" t="s">
        <v>144</v>
      </c>
      <c r="B73" s="1" t="s">
        <v>145</v>
      </c>
      <c r="C73" s="16">
        <v>4834.05</v>
      </c>
      <c r="D73" s="16">
        <v>0</v>
      </c>
      <c r="E73" s="16">
        <v>4834.05</v>
      </c>
      <c r="F73" s="16">
        <v>15</v>
      </c>
      <c r="G73" s="16">
        <v>0</v>
      </c>
      <c r="H73" s="16">
        <v>0</v>
      </c>
      <c r="I73" s="16">
        <v>493.8</v>
      </c>
      <c r="J73" s="16">
        <v>127.91</v>
      </c>
      <c r="K73" s="16">
        <v>1274.73</v>
      </c>
      <c r="L73" s="16">
        <v>0</v>
      </c>
      <c r="M73" s="16">
        <v>0.15</v>
      </c>
      <c r="N73" s="16">
        <v>39.659999999999997</v>
      </c>
      <c r="O73" s="16">
        <v>0</v>
      </c>
      <c r="P73" s="16">
        <v>0</v>
      </c>
      <c r="Q73" s="16">
        <v>1951.25</v>
      </c>
      <c r="R73" s="16">
        <v>2882.8</v>
      </c>
    </row>
    <row r="74" spans="1:18">
      <c r="A74" s="2" t="s">
        <v>146</v>
      </c>
      <c r="B74" s="1" t="s">
        <v>147</v>
      </c>
      <c r="C74" s="16">
        <v>2782.5</v>
      </c>
      <c r="D74" s="16">
        <v>0</v>
      </c>
      <c r="E74" s="16">
        <v>2782.5</v>
      </c>
      <c r="F74" s="16">
        <v>0</v>
      </c>
      <c r="G74" s="16">
        <v>0</v>
      </c>
      <c r="H74" s="16">
        <v>0</v>
      </c>
      <c r="I74" s="16">
        <v>53.32</v>
      </c>
      <c r="J74" s="16">
        <v>69.53</v>
      </c>
      <c r="K74" s="16">
        <v>0</v>
      </c>
      <c r="L74" s="16">
        <v>0</v>
      </c>
      <c r="M74" s="16">
        <v>0.05</v>
      </c>
      <c r="N74" s="16">
        <v>0</v>
      </c>
      <c r="O74" s="16">
        <v>0</v>
      </c>
      <c r="P74" s="16">
        <v>0</v>
      </c>
      <c r="Q74" s="16">
        <v>122.9</v>
      </c>
      <c r="R74" s="16">
        <v>2659.6</v>
      </c>
    </row>
    <row r="75" spans="1:18" s="9" customFormat="1">
      <c r="A75" s="19" t="s">
        <v>139</v>
      </c>
      <c r="C75" s="9" t="s">
        <v>140</v>
      </c>
      <c r="D75" s="9" t="s">
        <v>140</v>
      </c>
      <c r="E75" s="9" t="s">
        <v>140</v>
      </c>
      <c r="F75" s="9" t="s">
        <v>140</v>
      </c>
      <c r="G75" s="9" t="s">
        <v>140</v>
      </c>
      <c r="H75" s="9" t="s">
        <v>140</v>
      </c>
      <c r="I75" s="9" t="s">
        <v>140</v>
      </c>
      <c r="J75" s="9" t="s">
        <v>140</v>
      </c>
      <c r="K75" s="9" t="s">
        <v>140</v>
      </c>
      <c r="L75" s="9" t="s">
        <v>140</v>
      </c>
      <c r="M75" s="9" t="s">
        <v>140</v>
      </c>
      <c r="N75" s="9" t="s">
        <v>140</v>
      </c>
      <c r="O75" s="9" t="s">
        <v>140</v>
      </c>
      <c r="P75" s="9" t="s">
        <v>140</v>
      </c>
      <c r="Q75" s="9" t="s">
        <v>140</v>
      </c>
      <c r="R75" s="9" t="s">
        <v>140</v>
      </c>
    </row>
    <row r="76" spans="1:18">
      <c r="C76" s="21">
        <v>11515.5</v>
      </c>
      <c r="D76" s="21">
        <v>0</v>
      </c>
      <c r="E76" s="21">
        <v>11515.5</v>
      </c>
      <c r="F76" s="21">
        <v>15</v>
      </c>
      <c r="G76" s="21">
        <v>0</v>
      </c>
      <c r="H76" s="21">
        <v>0</v>
      </c>
      <c r="I76" s="21">
        <v>879.98</v>
      </c>
      <c r="J76" s="21">
        <v>322.37</v>
      </c>
      <c r="K76" s="21">
        <v>1274.73</v>
      </c>
      <c r="L76" s="21">
        <v>0</v>
      </c>
      <c r="M76" s="21">
        <v>0.16</v>
      </c>
      <c r="N76" s="21">
        <v>39.659999999999997</v>
      </c>
      <c r="O76" s="21">
        <v>0</v>
      </c>
      <c r="P76" s="21">
        <v>0</v>
      </c>
      <c r="Q76" s="21">
        <v>2531.9</v>
      </c>
      <c r="R76" s="21">
        <v>8983.6</v>
      </c>
    </row>
    <row r="78" spans="1:18" s="9" customFormat="1">
      <c r="A78" s="18"/>
      <c r="C78" s="9" t="s">
        <v>148</v>
      </c>
      <c r="D78" s="9" t="s">
        <v>148</v>
      </c>
      <c r="E78" s="9" t="s">
        <v>148</v>
      </c>
      <c r="F78" s="9" t="s">
        <v>148</v>
      </c>
      <c r="G78" s="9" t="s">
        <v>148</v>
      </c>
      <c r="H78" s="9" t="s">
        <v>148</v>
      </c>
      <c r="I78" s="9" t="s">
        <v>148</v>
      </c>
      <c r="J78" s="9" t="s">
        <v>148</v>
      </c>
      <c r="K78" s="9" t="s">
        <v>148</v>
      </c>
      <c r="L78" s="9" t="s">
        <v>148</v>
      </c>
      <c r="M78" s="9" t="s">
        <v>148</v>
      </c>
      <c r="N78" s="9" t="s">
        <v>148</v>
      </c>
      <c r="O78" s="9" t="s">
        <v>148</v>
      </c>
      <c r="P78" s="9" t="s">
        <v>148</v>
      </c>
      <c r="Q78" s="9" t="s">
        <v>148</v>
      </c>
      <c r="R78" s="9" t="s">
        <v>148</v>
      </c>
    </row>
    <row r="79" spans="1:18">
      <c r="A79" s="19" t="s">
        <v>149</v>
      </c>
      <c r="B79" s="1" t="s">
        <v>150</v>
      </c>
      <c r="C79" s="21">
        <v>267017.15000000002</v>
      </c>
      <c r="D79" s="21">
        <v>382645.75</v>
      </c>
      <c r="E79" s="21">
        <v>649662.9</v>
      </c>
      <c r="F79" s="21">
        <v>180</v>
      </c>
      <c r="G79" s="21">
        <v>8500.3799999999992</v>
      </c>
      <c r="H79" s="21">
        <v>321.95999999999998</v>
      </c>
      <c r="I79" s="21">
        <v>130461.49</v>
      </c>
      <c r="J79" s="21">
        <v>10971.75</v>
      </c>
      <c r="K79" s="21">
        <v>1795.75</v>
      </c>
      <c r="L79" s="21">
        <v>643.79</v>
      </c>
      <c r="M79" s="21">
        <v>0.22</v>
      </c>
      <c r="N79" s="21">
        <v>1024.96</v>
      </c>
      <c r="O79" s="21">
        <v>4300</v>
      </c>
      <c r="P79" s="21">
        <v>925</v>
      </c>
      <c r="Q79" s="21">
        <v>159125.29999999999</v>
      </c>
      <c r="R79" s="21">
        <v>490537.6</v>
      </c>
    </row>
    <row r="81" spans="1:18">
      <c r="C81" s="1" t="s">
        <v>150</v>
      </c>
      <c r="D81" s="1" t="s">
        <v>150</v>
      </c>
      <c r="E81" s="1" t="s">
        <v>150</v>
      </c>
      <c r="F81" s="1" t="s">
        <v>150</v>
      </c>
      <c r="G81" s="1" t="s">
        <v>150</v>
      </c>
      <c r="H81" s="1" t="s">
        <v>150</v>
      </c>
      <c r="I81" s="1" t="s">
        <v>150</v>
      </c>
      <c r="J81" s="1" t="s">
        <v>150</v>
      </c>
      <c r="K81" s="1" t="s">
        <v>150</v>
      </c>
      <c r="L81" s="1" t="s">
        <v>150</v>
      </c>
      <c r="M81" s="1" t="s">
        <v>150</v>
      </c>
      <c r="N81" s="1" t="s">
        <v>150</v>
      </c>
      <c r="O81" s="1" t="s">
        <v>150</v>
      </c>
      <c r="P81" s="1" t="s">
        <v>150</v>
      </c>
      <c r="Q81" s="1" t="s">
        <v>150</v>
      </c>
      <c r="R81" s="1" t="s">
        <v>150</v>
      </c>
    </row>
    <row r="82" spans="1:18">
      <c r="A82" s="2" t="s">
        <v>150</v>
      </c>
      <c r="B82" s="1" t="s">
        <v>150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topLeftCell="A46" workbookViewId="0">
      <selection activeCell="C64" sqref="C64"/>
    </sheetView>
  </sheetViews>
  <sheetFormatPr baseColWidth="10" defaultRowHeight="15"/>
  <cols>
    <col min="3" max="3" width="19.5703125" customWidth="1"/>
    <col min="4" max="4" width="17.42578125" bestFit="1" customWidth="1"/>
    <col min="5" max="5" width="36" bestFit="1" customWidth="1"/>
  </cols>
  <sheetData>
    <row r="1" spans="1:5">
      <c r="A1" s="23" t="s">
        <v>151</v>
      </c>
      <c r="B1" s="22"/>
      <c r="C1" s="22"/>
      <c r="D1" s="22"/>
      <c r="E1" s="22"/>
    </row>
    <row r="2" spans="1:5">
      <c r="A2" s="24" t="s">
        <v>1</v>
      </c>
      <c r="B2" s="22"/>
      <c r="C2" s="22"/>
      <c r="D2" s="22"/>
      <c r="E2" s="22"/>
    </row>
    <row r="3" spans="1:5" ht="23.25">
      <c r="A3" s="26" t="s">
        <v>2</v>
      </c>
      <c r="B3" s="25"/>
      <c r="C3" s="27"/>
      <c r="D3" s="25"/>
      <c r="E3" s="25"/>
    </row>
    <row r="4" spans="1:5" ht="15.75">
      <c r="A4" s="28" t="s">
        <v>152</v>
      </c>
      <c r="B4" s="25"/>
      <c r="C4" s="25"/>
      <c r="D4" s="25"/>
      <c r="E4" s="25"/>
    </row>
    <row r="6" spans="1:5">
      <c r="A6" s="29"/>
      <c r="B6" s="29"/>
      <c r="C6" s="29"/>
      <c r="D6" s="29"/>
      <c r="E6" s="29"/>
    </row>
    <row r="7" spans="1:5">
      <c r="A7" s="30"/>
      <c r="B7" s="30"/>
      <c r="C7" s="30"/>
      <c r="D7" s="30"/>
      <c r="E7" s="30"/>
    </row>
    <row r="8" spans="1:5">
      <c r="A8" s="31" t="s">
        <v>153</v>
      </c>
      <c r="B8" s="31" t="s">
        <v>154</v>
      </c>
      <c r="C8" s="31" t="s">
        <v>155</v>
      </c>
      <c r="D8" s="32" t="s">
        <v>156</v>
      </c>
      <c r="E8" s="31" t="s">
        <v>157</v>
      </c>
    </row>
    <row r="9" spans="1:5">
      <c r="A9" s="33" t="s">
        <v>31</v>
      </c>
      <c r="B9" s="22">
        <v>1467420064</v>
      </c>
      <c r="C9" s="22" t="s">
        <v>158</v>
      </c>
      <c r="D9" s="22">
        <v>12289.2</v>
      </c>
      <c r="E9" s="22" t="s">
        <v>32</v>
      </c>
    </row>
    <row r="10" spans="1:5">
      <c r="A10" s="33" t="s">
        <v>41</v>
      </c>
      <c r="B10" s="22">
        <v>2615562821</v>
      </c>
      <c r="C10" s="22" t="s">
        <v>158</v>
      </c>
      <c r="D10" s="22">
        <v>1919.8000000000002</v>
      </c>
      <c r="E10" s="22" t="s">
        <v>42</v>
      </c>
    </row>
    <row r="11" spans="1:5">
      <c r="A11" s="33" t="s">
        <v>45</v>
      </c>
      <c r="B11" s="22">
        <v>2943846814</v>
      </c>
      <c r="C11" s="22" t="s">
        <v>158</v>
      </c>
      <c r="D11" s="22">
        <v>4350.2</v>
      </c>
      <c r="E11" s="22" t="s">
        <v>46</v>
      </c>
    </row>
    <row r="12" spans="1:5">
      <c r="A12" s="33" t="s">
        <v>47</v>
      </c>
      <c r="B12" s="22">
        <v>2637315589</v>
      </c>
      <c r="C12" s="22" t="s">
        <v>158</v>
      </c>
      <c r="D12" s="22">
        <v>27042.400000000001</v>
      </c>
      <c r="E12" s="22" t="s">
        <v>48</v>
      </c>
    </row>
    <row r="13" spans="1:5">
      <c r="A13" s="33" t="s">
        <v>57</v>
      </c>
      <c r="B13" s="22">
        <v>2734223152</v>
      </c>
      <c r="C13" s="22" t="s">
        <v>158</v>
      </c>
      <c r="D13" s="22">
        <v>9977.8000000000011</v>
      </c>
      <c r="E13" s="22" t="s">
        <v>58</v>
      </c>
    </row>
    <row r="14" spans="1:5">
      <c r="A14" s="33" t="s">
        <v>83</v>
      </c>
      <c r="B14" s="22">
        <v>2760229598</v>
      </c>
      <c r="C14" s="22" t="s">
        <v>158</v>
      </c>
      <c r="D14" s="22">
        <v>5481.8</v>
      </c>
      <c r="E14" s="22" t="s">
        <v>84</v>
      </c>
    </row>
    <row r="15" spans="1:5">
      <c r="A15" s="33" t="s">
        <v>85</v>
      </c>
      <c r="B15" s="22">
        <v>1404990536</v>
      </c>
      <c r="C15" s="22" t="s">
        <v>158</v>
      </c>
      <c r="D15" s="22">
        <v>3344.2000000000003</v>
      </c>
      <c r="E15" s="22" t="s">
        <v>86</v>
      </c>
    </row>
    <row r="16" spans="1:5">
      <c r="A16" s="33" t="s">
        <v>89</v>
      </c>
      <c r="B16" s="22">
        <v>2864339452</v>
      </c>
      <c r="C16" s="22" t="s">
        <v>158</v>
      </c>
      <c r="D16" s="22">
        <v>2473.4</v>
      </c>
      <c r="E16" s="22" t="s">
        <v>90</v>
      </c>
    </row>
    <row r="17" spans="1:5">
      <c r="A17" s="33" t="s">
        <v>87</v>
      </c>
      <c r="B17" s="22">
        <v>2884661508</v>
      </c>
      <c r="C17" s="22" t="s">
        <v>158</v>
      </c>
      <c r="D17" s="22">
        <v>4554.6000000000004</v>
      </c>
      <c r="E17" s="22" t="s">
        <v>88</v>
      </c>
    </row>
    <row r="18" spans="1:5">
      <c r="A18" s="33" t="s">
        <v>131</v>
      </c>
      <c r="B18" s="22">
        <v>2937082010</v>
      </c>
      <c r="C18" s="22" t="s">
        <v>158</v>
      </c>
      <c r="D18" s="22">
        <v>2078.6</v>
      </c>
      <c r="E18" s="22" t="s">
        <v>132</v>
      </c>
    </row>
    <row r="19" spans="1:5">
      <c r="A19" s="33" t="s">
        <v>65</v>
      </c>
      <c r="B19" s="22">
        <v>2945821312</v>
      </c>
      <c r="C19" s="22" t="s">
        <v>158</v>
      </c>
      <c r="D19" s="22">
        <v>13738</v>
      </c>
      <c r="E19" s="22" t="s">
        <v>66</v>
      </c>
    </row>
    <row r="20" spans="1:5">
      <c r="A20" s="33" t="s">
        <v>69</v>
      </c>
      <c r="B20" s="22">
        <v>2887709471</v>
      </c>
      <c r="C20" s="22" t="s">
        <v>158</v>
      </c>
      <c r="D20" s="22">
        <v>3971.8</v>
      </c>
      <c r="E20" s="22" t="s">
        <v>70</v>
      </c>
    </row>
    <row r="21" spans="1:5">
      <c r="A21" s="33" t="s">
        <v>105</v>
      </c>
      <c r="B21" s="22">
        <v>2894923057</v>
      </c>
      <c r="C21" s="22" t="s">
        <v>158</v>
      </c>
      <c r="D21" s="22">
        <v>7477.4000000000005</v>
      </c>
      <c r="E21" s="22" t="s">
        <v>106</v>
      </c>
    </row>
    <row r="22" spans="1:5">
      <c r="A22" s="33" t="s">
        <v>71</v>
      </c>
      <c r="B22" s="22">
        <v>1109785957</v>
      </c>
      <c r="C22" s="22" t="s">
        <v>158</v>
      </c>
      <c r="D22" s="22">
        <v>2717.4</v>
      </c>
      <c r="E22" s="22" t="s">
        <v>72</v>
      </c>
    </row>
    <row r="23" spans="1:5">
      <c r="A23" s="33" t="s">
        <v>79</v>
      </c>
      <c r="B23" s="22">
        <v>2786636659</v>
      </c>
      <c r="C23" s="22" t="s">
        <v>158</v>
      </c>
      <c r="D23" s="22">
        <v>5562.2000000000007</v>
      </c>
      <c r="E23" s="22" t="s">
        <v>80</v>
      </c>
    </row>
    <row r="24" spans="1:5">
      <c r="A24" s="33" t="s">
        <v>81</v>
      </c>
      <c r="B24" s="22">
        <v>2836484549</v>
      </c>
      <c r="C24" s="22" t="s">
        <v>158</v>
      </c>
      <c r="D24" s="22">
        <v>5784.2000000000007</v>
      </c>
      <c r="E24" s="22" t="s">
        <v>82</v>
      </c>
    </row>
    <row r="25" spans="1:5">
      <c r="A25" s="33" t="s">
        <v>113</v>
      </c>
      <c r="B25" s="22">
        <v>1413691810</v>
      </c>
      <c r="C25" s="22" t="s">
        <v>158</v>
      </c>
      <c r="D25" s="22">
        <v>7860</v>
      </c>
      <c r="E25" s="22" t="s">
        <v>114</v>
      </c>
    </row>
    <row r="26" spans="1:5">
      <c r="A26" s="33" t="s">
        <v>43</v>
      </c>
      <c r="B26" s="22">
        <v>2987650868</v>
      </c>
      <c r="C26" s="22" t="s">
        <v>158</v>
      </c>
      <c r="D26" s="22">
        <v>5904.8</v>
      </c>
      <c r="E26" s="22" t="s">
        <v>44</v>
      </c>
    </row>
    <row r="27" spans="1:5">
      <c r="A27" s="33" t="s">
        <v>63</v>
      </c>
      <c r="B27" s="22">
        <v>2949799338</v>
      </c>
      <c r="C27" s="22" t="s">
        <v>158</v>
      </c>
      <c r="D27" s="22">
        <v>6996.4000000000005</v>
      </c>
      <c r="E27" s="22" t="s">
        <v>64</v>
      </c>
    </row>
    <row r="28" spans="1:5">
      <c r="A28" s="33" t="s">
        <v>99</v>
      </c>
      <c r="B28" s="22">
        <v>2985396239</v>
      </c>
      <c r="C28" s="22" t="s">
        <v>158</v>
      </c>
      <c r="D28" s="22">
        <v>5869.4000000000005</v>
      </c>
      <c r="E28" s="22" t="s">
        <v>100</v>
      </c>
    </row>
    <row r="29" spans="1:5">
      <c r="A29" s="33" t="s">
        <v>37</v>
      </c>
      <c r="B29" s="22">
        <v>2966659578</v>
      </c>
      <c r="C29" s="22" t="s">
        <v>158</v>
      </c>
      <c r="D29" s="22">
        <v>4279</v>
      </c>
      <c r="E29" s="22" t="s">
        <v>38</v>
      </c>
    </row>
    <row r="30" spans="1:5">
      <c r="A30" s="33" t="s">
        <v>133</v>
      </c>
      <c r="B30" s="22">
        <v>2952243423</v>
      </c>
      <c r="C30" s="22" t="s">
        <v>158</v>
      </c>
      <c r="D30" s="22">
        <v>5904.8</v>
      </c>
      <c r="E30" s="22" t="s">
        <v>134</v>
      </c>
    </row>
    <row r="31" spans="1:5">
      <c r="A31" s="33" t="s">
        <v>35</v>
      </c>
      <c r="B31" s="22">
        <v>1296442625</v>
      </c>
      <c r="C31" s="22" t="s">
        <v>158</v>
      </c>
      <c r="D31" s="22">
        <v>2782.6000000000004</v>
      </c>
      <c r="E31" s="22" t="s">
        <v>36</v>
      </c>
    </row>
    <row r="32" spans="1:5">
      <c r="A32" s="33" t="s">
        <v>111</v>
      </c>
      <c r="B32" s="22">
        <v>2872910578</v>
      </c>
      <c r="C32" s="22" t="s">
        <v>158</v>
      </c>
      <c r="D32" s="22">
        <v>3391.4</v>
      </c>
      <c r="E32" s="22" t="s">
        <v>112</v>
      </c>
    </row>
    <row r="33" spans="1:5">
      <c r="A33" s="33" t="s">
        <v>91</v>
      </c>
      <c r="B33" s="22">
        <v>2782513943</v>
      </c>
      <c r="C33" s="22" t="s">
        <v>158</v>
      </c>
      <c r="D33" s="22">
        <v>15412.400000000001</v>
      </c>
      <c r="E33" s="22" t="s">
        <v>92</v>
      </c>
    </row>
    <row r="34" spans="1:5">
      <c r="A34" s="33" t="s">
        <v>97</v>
      </c>
      <c r="B34" s="22">
        <v>2912923548</v>
      </c>
      <c r="C34" s="22" t="s">
        <v>158</v>
      </c>
      <c r="D34" s="22">
        <v>16182.2</v>
      </c>
      <c r="E34" s="22" t="s">
        <v>98</v>
      </c>
    </row>
    <row r="35" spans="1:5">
      <c r="A35" s="33" t="s">
        <v>123</v>
      </c>
      <c r="B35" s="22">
        <v>2929389652</v>
      </c>
      <c r="C35" s="22" t="s">
        <v>158</v>
      </c>
      <c r="D35" s="22">
        <v>12938</v>
      </c>
      <c r="E35" s="22" t="s">
        <v>124</v>
      </c>
    </row>
    <row r="36" spans="1:5">
      <c r="A36" s="33" t="s">
        <v>61</v>
      </c>
      <c r="B36" s="22">
        <v>1202735490</v>
      </c>
      <c r="C36" s="22" t="s">
        <v>158</v>
      </c>
      <c r="D36" s="22">
        <v>3611.8</v>
      </c>
      <c r="E36" s="22" t="s">
        <v>62</v>
      </c>
    </row>
    <row r="37" spans="1:5">
      <c r="A37" s="33" t="s">
        <v>142</v>
      </c>
      <c r="B37" s="22">
        <v>1461266012</v>
      </c>
      <c r="C37" s="22" t="s">
        <v>158</v>
      </c>
      <c r="D37" s="22">
        <v>3441.2000000000003</v>
      </c>
      <c r="E37" s="22" t="s">
        <v>143</v>
      </c>
    </row>
    <row r="38" spans="1:5">
      <c r="A38" s="33" t="s">
        <v>144</v>
      </c>
      <c r="B38" s="22">
        <v>1110334472</v>
      </c>
      <c r="C38" s="22" t="s">
        <v>158</v>
      </c>
      <c r="D38" s="22">
        <v>2882.8</v>
      </c>
      <c r="E38" s="22" t="s">
        <v>145</v>
      </c>
    </row>
    <row r="39" spans="1:5">
      <c r="A39" s="33" t="s">
        <v>146</v>
      </c>
      <c r="B39" s="22">
        <v>2648514283</v>
      </c>
      <c r="C39" s="22" t="s">
        <v>158</v>
      </c>
      <c r="D39" s="22">
        <v>2659.6000000000004</v>
      </c>
      <c r="E39" s="22" t="s">
        <v>147</v>
      </c>
    </row>
    <row r="40" spans="1:5">
      <c r="A40" s="33" t="s">
        <v>75</v>
      </c>
      <c r="B40" s="22">
        <v>2975878772</v>
      </c>
      <c r="C40" s="22" t="s">
        <v>158</v>
      </c>
      <c r="D40" s="22">
        <v>4016.6000000000004</v>
      </c>
      <c r="E40" s="22" t="s">
        <v>76</v>
      </c>
    </row>
    <row r="41" spans="1:5">
      <c r="A41" s="33" t="s">
        <v>53</v>
      </c>
      <c r="B41" s="22">
        <v>1138849846</v>
      </c>
      <c r="C41" s="22" t="s">
        <v>158</v>
      </c>
      <c r="D41" s="22">
        <v>2430.4</v>
      </c>
      <c r="E41" s="22" t="s">
        <v>54</v>
      </c>
    </row>
    <row r="42" spans="1:5">
      <c r="A42" s="33" t="s">
        <v>115</v>
      </c>
      <c r="B42" s="22">
        <v>1256161685</v>
      </c>
      <c r="C42" s="22" t="s">
        <v>158</v>
      </c>
      <c r="D42" s="22">
        <v>5859</v>
      </c>
      <c r="E42" s="22" t="s">
        <v>116</v>
      </c>
    </row>
    <row r="43" spans="1:5">
      <c r="A43" s="33" t="s">
        <v>103</v>
      </c>
      <c r="B43" s="22">
        <v>1123271927</v>
      </c>
      <c r="C43" s="22" t="s">
        <v>158</v>
      </c>
      <c r="D43" s="22">
        <v>4165.4000000000005</v>
      </c>
      <c r="E43" s="22" t="s">
        <v>104</v>
      </c>
    </row>
    <row r="44" spans="1:5">
      <c r="A44" s="33" t="s">
        <v>27</v>
      </c>
      <c r="B44" s="22">
        <v>1500494283</v>
      </c>
      <c r="C44" s="22" t="s">
        <v>158</v>
      </c>
      <c r="D44" s="22">
        <v>5351</v>
      </c>
      <c r="E44" s="22" t="s">
        <v>28</v>
      </c>
    </row>
    <row r="45" spans="1:5">
      <c r="A45" s="33" t="s">
        <v>101</v>
      </c>
      <c r="B45" s="22">
        <v>2728294178</v>
      </c>
      <c r="C45" s="22" t="s">
        <v>158</v>
      </c>
      <c r="D45" s="22">
        <v>15650.400000000001</v>
      </c>
      <c r="E45" s="22" t="s">
        <v>102</v>
      </c>
    </row>
    <row r="46" spans="1:5">
      <c r="A46" s="33" t="s">
        <v>39</v>
      </c>
      <c r="B46" s="22">
        <v>2798079789</v>
      </c>
      <c r="C46" s="22" t="s">
        <v>158</v>
      </c>
      <c r="D46" s="22">
        <v>5536.2000000000007</v>
      </c>
      <c r="E46" s="22" t="s">
        <v>40</v>
      </c>
    </row>
    <row r="47" spans="1:5">
      <c r="A47" s="33" t="s">
        <v>55</v>
      </c>
      <c r="B47" s="22">
        <v>1501656422</v>
      </c>
      <c r="C47" s="22" t="s">
        <v>158</v>
      </c>
      <c r="D47" s="22">
        <v>4345</v>
      </c>
      <c r="E47" s="22" t="s">
        <v>56</v>
      </c>
    </row>
    <row r="48" spans="1:5">
      <c r="A48" s="33" t="s">
        <v>73</v>
      </c>
      <c r="B48" s="22">
        <v>2867151373</v>
      </c>
      <c r="C48" s="22" t="s">
        <v>158</v>
      </c>
      <c r="D48" s="22">
        <v>8168</v>
      </c>
      <c r="E48" s="22" t="s">
        <v>74</v>
      </c>
    </row>
    <row r="49" spans="1:5">
      <c r="A49" s="33" t="s">
        <v>77</v>
      </c>
      <c r="B49" s="22">
        <v>1506294170</v>
      </c>
      <c r="C49" s="22" t="s">
        <v>158</v>
      </c>
      <c r="D49" s="22">
        <v>3345.8</v>
      </c>
      <c r="E49" s="22" t="s">
        <v>78</v>
      </c>
    </row>
    <row r="50" spans="1:5">
      <c r="A50" s="33" t="s">
        <v>59</v>
      </c>
      <c r="B50" s="22">
        <v>1501643150</v>
      </c>
      <c r="C50" s="22" t="s">
        <v>158</v>
      </c>
      <c r="D50" s="22">
        <v>3044.8</v>
      </c>
      <c r="E50" s="22" t="s">
        <v>60</v>
      </c>
    </row>
    <row r="51" spans="1:5">
      <c r="A51" s="33" t="s">
        <v>129</v>
      </c>
      <c r="B51" s="22">
        <v>1506008186</v>
      </c>
      <c r="C51" s="22" t="s">
        <v>158</v>
      </c>
      <c r="D51" s="22">
        <v>14423.400000000001</v>
      </c>
      <c r="E51" s="22" t="s">
        <v>130</v>
      </c>
    </row>
    <row r="52" spans="1:5">
      <c r="A52" s="33" t="s">
        <v>33</v>
      </c>
      <c r="B52" s="22">
        <v>2786907288</v>
      </c>
      <c r="C52" s="22" t="s">
        <v>158</v>
      </c>
      <c r="D52" s="22">
        <v>6370.2000000000007</v>
      </c>
      <c r="E52" s="22" t="s">
        <v>34</v>
      </c>
    </row>
    <row r="53" spans="1:5">
      <c r="A53" s="33" t="s">
        <v>29</v>
      </c>
      <c r="B53" s="22">
        <v>2896455182</v>
      </c>
      <c r="C53" s="22" t="s">
        <v>158</v>
      </c>
      <c r="D53" s="22">
        <v>7489.8</v>
      </c>
      <c r="E53" s="22" t="s">
        <v>30</v>
      </c>
    </row>
    <row r="54" spans="1:5">
      <c r="A54" s="33" t="s">
        <v>135</v>
      </c>
      <c r="B54" s="22">
        <v>1508833591</v>
      </c>
      <c r="C54" s="22" t="s">
        <v>158</v>
      </c>
      <c r="D54" s="22">
        <v>2673.8</v>
      </c>
      <c r="E54" s="22" t="s">
        <v>136</v>
      </c>
    </row>
    <row r="55" spans="1:5">
      <c r="A55" s="33" t="s">
        <v>95</v>
      </c>
      <c r="B55" s="22">
        <v>2956342647</v>
      </c>
      <c r="C55" s="22" t="s">
        <v>158</v>
      </c>
      <c r="D55" s="22">
        <v>6506.2000000000007</v>
      </c>
      <c r="E55" s="22" t="s">
        <v>96</v>
      </c>
    </row>
    <row r="56" spans="1:5">
      <c r="A56" s="33" t="s">
        <v>107</v>
      </c>
      <c r="B56" s="22">
        <v>2860548006</v>
      </c>
      <c r="C56" s="22" t="s">
        <v>158</v>
      </c>
      <c r="D56" s="22">
        <v>4583.2</v>
      </c>
      <c r="E56" s="22" t="s">
        <v>108</v>
      </c>
    </row>
    <row r="57" spans="1:5">
      <c r="A57" s="33" t="s">
        <v>51</v>
      </c>
      <c r="B57" s="22">
        <v>2984202147</v>
      </c>
      <c r="C57" s="22" t="s">
        <v>158</v>
      </c>
      <c r="D57" s="22">
        <v>5977.4000000000005</v>
      </c>
      <c r="E57" s="22" t="s">
        <v>52</v>
      </c>
    </row>
    <row r="58" spans="1:5">
      <c r="A58" s="33" t="s">
        <v>121</v>
      </c>
      <c r="B58" s="22">
        <v>455632994</v>
      </c>
      <c r="C58" s="22" t="s">
        <v>158</v>
      </c>
      <c r="D58" s="22">
        <v>4607.6000000000004</v>
      </c>
      <c r="E58" s="22" t="s">
        <v>122</v>
      </c>
    </row>
    <row r="59" spans="1:5">
      <c r="A59" s="33" t="s">
        <v>125</v>
      </c>
      <c r="B59" s="22">
        <v>1256154689</v>
      </c>
      <c r="C59" s="22" t="s">
        <v>158</v>
      </c>
      <c r="D59" s="22">
        <v>2689.8</v>
      </c>
      <c r="E59" s="22" t="s">
        <v>126</v>
      </c>
    </row>
    <row r="60" spans="1:5">
      <c r="A60" s="33" t="s">
        <v>119</v>
      </c>
      <c r="B60" s="22">
        <v>456098347</v>
      </c>
      <c r="C60" s="22" t="s">
        <v>158</v>
      </c>
      <c r="D60" s="22">
        <v>2631.8</v>
      </c>
      <c r="E60" s="22" t="s">
        <v>120</v>
      </c>
    </row>
    <row r="61" spans="1:5">
      <c r="A61" s="25"/>
      <c r="B61" s="25" t="s">
        <v>159</v>
      </c>
      <c r="C61" s="25"/>
      <c r="D61" s="34">
        <v>332745.2</v>
      </c>
      <c r="E61" s="25" t="s">
        <v>160</v>
      </c>
    </row>
    <row r="64" spans="1:5">
      <c r="A64" s="33" t="s">
        <v>117</v>
      </c>
      <c r="B64" s="22" t="s">
        <v>161</v>
      </c>
      <c r="C64" s="22" t="s">
        <v>162</v>
      </c>
      <c r="D64" s="22">
        <v>10746.800000000001</v>
      </c>
      <c r="E64" s="22" t="s">
        <v>118</v>
      </c>
    </row>
    <row r="65" spans="1:5">
      <c r="A65" s="33" t="s">
        <v>127</v>
      </c>
      <c r="B65" s="22" t="s">
        <v>163</v>
      </c>
      <c r="C65" s="22" t="s">
        <v>162</v>
      </c>
      <c r="D65" s="22">
        <v>11039</v>
      </c>
      <c r="E65" s="22" t="s">
        <v>128</v>
      </c>
    </row>
    <row r="66" spans="1:5">
      <c r="A66" s="33" t="s">
        <v>137</v>
      </c>
      <c r="B66" s="22" t="s">
        <v>164</v>
      </c>
      <c r="C66" s="22" t="s">
        <v>162</v>
      </c>
      <c r="D66" s="22">
        <v>109808.20000000001</v>
      </c>
      <c r="E66" s="22" t="s">
        <v>138</v>
      </c>
    </row>
    <row r="67" spans="1:5">
      <c r="A67" s="33" t="s">
        <v>49</v>
      </c>
      <c r="B67" s="22" t="s">
        <v>164</v>
      </c>
      <c r="C67" s="22" t="s">
        <v>162</v>
      </c>
      <c r="D67" s="22">
        <v>7885</v>
      </c>
      <c r="E67" s="22" t="s">
        <v>50</v>
      </c>
    </row>
    <row r="68" spans="1:5">
      <c r="A68" s="25"/>
      <c r="B68" s="25" t="s">
        <v>165</v>
      </c>
      <c r="C68" s="25"/>
      <c r="D68" s="34">
        <v>139479</v>
      </c>
      <c r="E68" s="25" t="s">
        <v>166</v>
      </c>
    </row>
    <row r="71" spans="1:5">
      <c r="A71" s="33" t="s">
        <v>93</v>
      </c>
      <c r="B71" s="22"/>
      <c r="C71" s="22" t="s">
        <v>167</v>
      </c>
      <c r="D71" s="22">
        <v>8705.2000000000007</v>
      </c>
      <c r="E71" s="22" t="s">
        <v>94</v>
      </c>
    </row>
    <row r="72" spans="1:5">
      <c r="A72" s="33" t="s">
        <v>67</v>
      </c>
      <c r="B72" s="22"/>
      <c r="C72" s="22" t="s">
        <v>167</v>
      </c>
      <c r="D72" s="22">
        <v>3845</v>
      </c>
      <c r="E72" s="22" t="s">
        <v>68</v>
      </c>
    </row>
    <row r="73" spans="1:5">
      <c r="A73" s="33" t="s">
        <v>109</v>
      </c>
      <c r="B73" s="22"/>
      <c r="C73" s="22" t="s">
        <v>167</v>
      </c>
      <c r="D73" s="22">
        <v>5763.2000000000007</v>
      </c>
      <c r="E73" s="22" t="s">
        <v>110</v>
      </c>
    </row>
    <row r="74" spans="1:5">
      <c r="A74" s="25"/>
      <c r="B74" s="25" t="s">
        <v>168</v>
      </c>
      <c r="C74" s="25"/>
      <c r="D74" s="34">
        <v>18313.400000000001</v>
      </c>
      <c r="E74" s="25" t="s">
        <v>169</v>
      </c>
    </row>
    <row r="77" spans="1:5" ht="18.75">
      <c r="A77" s="35"/>
      <c r="B77" s="35" t="s">
        <v>159</v>
      </c>
      <c r="C77" s="35"/>
      <c r="D77" s="36">
        <v>332745.2</v>
      </c>
      <c r="E77" s="35" t="s">
        <v>160</v>
      </c>
    </row>
    <row r="78" spans="1:5" ht="18.75">
      <c r="A78" s="35"/>
      <c r="B78" s="35" t="s">
        <v>165</v>
      </c>
      <c r="C78" s="35"/>
      <c r="D78" s="36">
        <v>139479</v>
      </c>
      <c r="E78" s="35" t="s">
        <v>166</v>
      </c>
    </row>
    <row r="79" spans="1:5" ht="18.75">
      <c r="A79" s="35"/>
      <c r="B79" s="35" t="s">
        <v>170</v>
      </c>
      <c r="C79" s="35"/>
      <c r="D79" s="36">
        <v>18313.400000000001</v>
      </c>
      <c r="E79" s="35" t="s">
        <v>169</v>
      </c>
    </row>
    <row r="80" spans="1:5" ht="18.75">
      <c r="A80" s="35"/>
      <c r="B80" s="35"/>
      <c r="C80" s="35"/>
      <c r="D80" s="36">
        <v>490537.6</v>
      </c>
      <c r="E80" s="35" t="s">
        <v>171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16" sqref="B16"/>
    </sheetView>
  </sheetViews>
  <sheetFormatPr baseColWidth="10" defaultRowHeight="15"/>
  <cols>
    <col min="1" max="1" width="23.5703125" customWidth="1"/>
    <col min="2" max="2" width="11.5703125" bestFit="1" customWidth="1"/>
  </cols>
  <sheetData>
    <row r="1" spans="1:6">
      <c r="A1" s="53" t="s">
        <v>178</v>
      </c>
      <c r="B1" s="54"/>
      <c r="C1" s="54"/>
      <c r="D1" s="54"/>
      <c r="E1" s="54"/>
      <c r="F1" s="54"/>
    </row>
    <row r="2" spans="1:6">
      <c r="A2" s="53" t="s">
        <v>179</v>
      </c>
      <c r="B2" s="54"/>
      <c r="C2" s="54"/>
      <c r="D2" s="54"/>
      <c r="E2" s="54"/>
      <c r="F2" s="54"/>
    </row>
    <row r="3" spans="1:6">
      <c r="A3" s="54"/>
      <c r="B3" s="54"/>
      <c r="C3" s="54"/>
      <c r="D3" s="54"/>
      <c r="E3" s="54"/>
      <c r="F3" s="54"/>
    </row>
    <row r="4" spans="1:6">
      <c r="A4" s="54" t="s">
        <v>180</v>
      </c>
      <c r="B4" s="55" t="s">
        <v>185</v>
      </c>
      <c r="C4" s="54"/>
      <c r="D4" s="54"/>
      <c r="E4" s="54"/>
      <c r="F4" s="54"/>
    </row>
    <row r="5" spans="1:6">
      <c r="A5" s="54" t="s">
        <v>184</v>
      </c>
      <c r="B5" s="54"/>
      <c r="C5" s="54"/>
      <c r="D5" s="54"/>
      <c r="E5" s="54"/>
      <c r="F5" s="54"/>
    </row>
    <row r="6" spans="1:6">
      <c r="A6" s="54"/>
      <c r="B6" s="54"/>
      <c r="C6" s="54"/>
      <c r="D6" s="54"/>
      <c r="E6" s="54"/>
      <c r="F6" s="54"/>
    </row>
    <row r="7" spans="1:6">
      <c r="A7" s="56" t="s">
        <v>181</v>
      </c>
      <c r="B7" s="56" t="s">
        <v>182</v>
      </c>
      <c r="C7" s="54"/>
      <c r="D7" s="54"/>
      <c r="E7" s="54"/>
      <c r="F7" s="54"/>
    </row>
    <row r="8" spans="1:6">
      <c r="A8" s="57">
        <v>700070</v>
      </c>
      <c r="B8" s="58">
        <v>143807.46</v>
      </c>
      <c r="C8" s="54"/>
      <c r="D8" s="54"/>
      <c r="E8" s="54"/>
      <c r="F8" s="54"/>
    </row>
    <row r="9" spans="1:6">
      <c r="A9" s="57">
        <v>701070</v>
      </c>
      <c r="B9" s="58">
        <v>26608.45</v>
      </c>
      <c r="C9" s="54"/>
      <c r="D9" s="54"/>
      <c r="E9" s="54"/>
      <c r="F9" s="54"/>
    </row>
    <row r="10" spans="1:6">
      <c r="A10" s="57">
        <v>702070</v>
      </c>
      <c r="B10" s="58">
        <v>38587.800000000003</v>
      </c>
      <c r="C10" s="54"/>
      <c r="D10" s="54"/>
      <c r="E10" s="54"/>
      <c r="F10" s="54"/>
    </row>
    <row r="11" spans="1:6">
      <c r="A11" s="57">
        <v>703070</v>
      </c>
      <c r="B11" s="58">
        <v>299113.73</v>
      </c>
      <c r="C11" s="54"/>
      <c r="D11" s="54"/>
      <c r="E11" s="54"/>
      <c r="F11" s="54"/>
    </row>
    <row r="12" spans="1:6">
      <c r="A12" s="57">
        <v>704070</v>
      </c>
      <c r="B12" s="58">
        <v>31562.26</v>
      </c>
      <c r="C12" s="54"/>
      <c r="D12" s="54"/>
      <c r="E12" s="54"/>
      <c r="F12" s="54"/>
    </row>
    <row r="13" spans="1:6">
      <c r="A13" s="57">
        <v>705070</v>
      </c>
      <c r="B13" s="58">
        <v>144524.59</v>
      </c>
      <c r="C13" s="54"/>
      <c r="D13" s="54"/>
      <c r="E13" s="54"/>
      <c r="F13" s="54"/>
    </row>
    <row r="14" spans="1:6">
      <c r="A14" s="57">
        <v>706070</v>
      </c>
      <c r="B14" s="59">
        <v>0</v>
      </c>
      <c r="C14" s="54"/>
      <c r="D14" s="54"/>
      <c r="E14" s="54"/>
      <c r="F14" s="54"/>
    </row>
    <row r="15" spans="1:6" ht="15.75" thickBot="1">
      <c r="A15" s="54" t="s">
        <v>183</v>
      </c>
      <c r="B15" s="60">
        <v>27176.6</v>
      </c>
      <c r="C15" s="54"/>
      <c r="D15" s="54"/>
      <c r="E15" s="54"/>
      <c r="F15" s="54"/>
    </row>
    <row r="16" spans="1:6">
      <c r="A16" s="54"/>
      <c r="B16" s="61">
        <f>SUM(B8:B15)</f>
        <v>711380.8899999999</v>
      </c>
      <c r="C16" s="54"/>
      <c r="D16" s="54"/>
      <c r="E16" s="54"/>
      <c r="F16" s="54"/>
    </row>
    <row r="17" spans="1:6" ht="15.75" thickBot="1">
      <c r="A17" s="54"/>
      <c r="B17" s="60">
        <f>B16*0.16</f>
        <v>113820.94239999999</v>
      </c>
      <c r="C17" s="54"/>
      <c r="D17" s="54"/>
      <c r="E17" s="54"/>
      <c r="F17" s="54"/>
    </row>
    <row r="18" spans="1:6" ht="15.75" thickBot="1">
      <c r="A18" s="54"/>
      <c r="B18" s="62">
        <f>+B16+B17</f>
        <v>825201.83239999984</v>
      </c>
      <c r="C18" s="54"/>
      <c r="D18" s="54"/>
      <c r="E18" s="54"/>
      <c r="F18" s="54"/>
    </row>
    <row r="19" spans="1:6" ht="15.75" thickTop="1">
      <c r="A19" s="54"/>
      <c r="B19" s="61">
        <v>825201.82</v>
      </c>
      <c r="C19" s="54"/>
      <c r="D19" s="54"/>
      <c r="E19" s="54"/>
      <c r="F19" s="54"/>
    </row>
    <row r="20" spans="1:6">
      <c r="A20" s="54"/>
      <c r="B20" s="58">
        <f>B18-B19</f>
        <v>1.2399999890476465E-2</v>
      </c>
      <c r="C20" s="54"/>
      <c r="D20" s="54"/>
      <c r="E20" s="54"/>
      <c r="F20" s="54"/>
    </row>
    <row r="21" spans="1:6">
      <c r="A21" s="54"/>
      <c r="B21" s="58"/>
      <c r="C21" s="54"/>
      <c r="D21" s="54"/>
      <c r="E21" s="54"/>
      <c r="F21" s="54"/>
    </row>
    <row r="22" spans="1:6">
      <c r="A22" s="54"/>
      <c r="B22" s="54"/>
      <c r="C22" s="54"/>
      <c r="D22" s="54"/>
      <c r="E22" s="54"/>
      <c r="F22" s="54"/>
    </row>
    <row r="23" spans="1:6">
      <c r="A23" s="22"/>
      <c r="B23" s="22"/>
      <c r="C23" s="22"/>
      <c r="D23" s="22"/>
      <c r="E23" s="22"/>
      <c r="F23" s="22"/>
    </row>
    <row r="24" spans="1:6">
      <c r="A24" s="22"/>
      <c r="B24" s="22"/>
      <c r="C24" s="22"/>
      <c r="D24" s="22"/>
      <c r="E24" s="22"/>
      <c r="F2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FACTURACION</vt:lpstr>
      <vt:lpstr>INGENIERIA</vt:lpstr>
      <vt:lpstr>BANCOS</vt:lpstr>
      <vt:lpstr>POLIZA</vt:lpstr>
      <vt:lpstr>BANCOS!Títulos_a_imprimir</vt:lpstr>
      <vt:lpstr>INGENIERIA!Títulos_a_imprimir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cp:lastPrinted>2017-03-14T17:03:41Z</cp:lastPrinted>
  <dcterms:created xsi:type="dcterms:W3CDTF">2017-03-13T23:41:13Z</dcterms:created>
  <dcterms:modified xsi:type="dcterms:W3CDTF">2017-03-18T15:57:33Z</dcterms:modified>
</cp:coreProperties>
</file>