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3995" windowHeight="7635" activeTab="2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FACTURACION!$A$11:$N$73</definedName>
  </definedNames>
  <calcPr calcId="124519"/>
</workbook>
</file>

<file path=xl/calcChain.xml><?xml version="1.0" encoding="utf-8"?>
<calcChain xmlns="http://schemas.openxmlformats.org/spreadsheetml/2006/main">
  <c r="B16" i="4"/>
  <c r="B17" s="1"/>
  <c r="B18" l="1"/>
  <c r="B20" s="1"/>
  <c r="E77" i="3" l="1"/>
  <c r="G77" s="1"/>
  <c r="F77"/>
  <c r="E78"/>
  <c r="F78" s="1"/>
  <c r="G78"/>
  <c r="E76"/>
  <c r="E71"/>
  <c r="F71" s="1"/>
  <c r="E13"/>
  <c r="E14"/>
  <c r="G14" s="1"/>
  <c r="E15"/>
  <c r="E16"/>
  <c r="E17"/>
  <c r="G17" s="1"/>
  <c r="E18"/>
  <c r="E19"/>
  <c r="G19" s="1"/>
  <c r="E20"/>
  <c r="E21"/>
  <c r="G21" s="1"/>
  <c r="E22"/>
  <c r="E23"/>
  <c r="G23" s="1"/>
  <c r="E24"/>
  <c r="E25"/>
  <c r="G25" s="1"/>
  <c r="E26"/>
  <c r="E27"/>
  <c r="G27" s="1"/>
  <c r="E28"/>
  <c r="E29"/>
  <c r="G29" s="1"/>
  <c r="E30"/>
  <c r="E31"/>
  <c r="E32"/>
  <c r="E33"/>
  <c r="G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G45" s="1"/>
  <c r="E46"/>
  <c r="F46" s="1"/>
  <c r="E47"/>
  <c r="G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G55" s="1"/>
  <c r="E56"/>
  <c r="F56" s="1"/>
  <c r="E57"/>
  <c r="F57" s="1"/>
  <c r="E58"/>
  <c r="F58" s="1"/>
  <c r="E59"/>
  <c r="F59" s="1"/>
  <c r="E60"/>
  <c r="F60" s="1"/>
  <c r="E61"/>
  <c r="G61" s="1"/>
  <c r="E62"/>
  <c r="F62" s="1"/>
  <c r="E63"/>
  <c r="G63" s="1"/>
  <c r="E64"/>
  <c r="F64" s="1"/>
  <c r="E65"/>
  <c r="F65" s="1"/>
  <c r="E66"/>
  <c r="F66" s="1"/>
  <c r="E67"/>
  <c r="E68"/>
  <c r="F68" s="1"/>
  <c r="E69"/>
  <c r="G69" s="1"/>
  <c r="E70"/>
  <c r="F70" s="1"/>
  <c r="E12"/>
  <c r="G12" s="1"/>
  <c r="F47" l="1"/>
  <c r="F63"/>
  <c r="G53"/>
  <c r="G54"/>
  <c r="G70"/>
  <c r="H70" s="1"/>
  <c r="I70" s="1"/>
  <c r="J70" s="1"/>
  <c r="G37"/>
  <c r="G71"/>
  <c r="H71" s="1"/>
  <c r="I71" s="1"/>
  <c r="J71" s="1"/>
  <c r="F61"/>
  <c r="H61" s="1"/>
  <c r="G56"/>
  <c r="H56" s="1"/>
  <c r="F45"/>
  <c r="G40"/>
  <c r="G36"/>
  <c r="H36" s="1"/>
  <c r="I36" s="1"/>
  <c r="F12"/>
  <c r="G60"/>
  <c r="H60" s="1"/>
  <c r="G44"/>
  <c r="H44" s="1"/>
  <c r="G39"/>
  <c r="H39" s="1"/>
  <c r="H12"/>
  <c r="E73"/>
  <c r="G76"/>
  <c r="G80" s="1"/>
  <c r="E80"/>
  <c r="F69"/>
  <c r="H69" s="1"/>
  <c r="G68"/>
  <c r="H68" s="1"/>
  <c r="G62"/>
  <c r="H62" s="1"/>
  <c r="F55"/>
  <c r="H55" s="1"/>
  <c r="G48"/>
  <c r="H48" s="1"/>
  <c r="G38"/>
  <c r="H38" s="1"/>
  <c r="I38" s="1"/>
  <c r="J38" s="1"/>
  <c r="F33"/>
  <c r="H33" s="1"/>
  <c r="F31"/>
  <c r="F29"/>
  <c r="H29" s="1"/>
  <c r="F27"/>
  <c r="H27" s="1"/>
  <c r="F25"/>
  <c r="H25" s="1"/>
  <c r="F23"/>
  <c r="H23" s="1"/>
  <c r="F21"/>
  <c r="H21" s="1"/>
  <c r="F19"/>
  <c r="H19" s="1"/>
  <c r="F17"/>
  <c r="H17" s="1"/>
  <c r="F15"/>
  <c r="F13"/>
  <c r="F76"/>
  <c r="F80" s="1"/>
  <c r="G13"/>
  <c r="G31"/>
  <c r="G15"/>
  <c r="G64"/>
  <c r="H64" s="1"/>
  <c r="H54"/>
  <c r="I54" s="1"/>
  <c r="G52"/>
  <c r="H52" s="1"/>
  <c r="I52" s="1"/>
  <c r="G46"/>
  <c r="H46" s="1"/>
  <c r="I46" s="1"/>
  <c r="H78"/>
  <c r="I78"/>
  <c r="J78" s="1"/>
  <c r="H77"/>
  <c r="G67"/>
  <c r="G51"/>
  <c r="H51" s="1"/>
  <c r="H47"/>
  <c r="G43"/>
  <c r="H43" s="1"/>
  <c r="G35"/>
  <c r="H35" s="1"/>
  <c r="G28"/>
  <c r="F28"/>
  <c r="F67"/>
  <c r="G66"/>
  <c r="H66" s="1"/>
  <c r="G65"/>
  <c r="H65" s="1"/>
  <c r="G58"/>
  <c r="H58" s="1"/>
  <c r="G57"/>
  <c r="H57" s="1"/>
  <c r="H53"/>
  <c r="G50"/>
  <c r="H50" s="1"/>
  <c r="G49"/>
  <c r="H49" s="1"/>
  <c r="H45"/>
  <c r="G42"/>
  <c r="H42" s="1"/>
  <c r="G41"/>
  <c r="H41" s="1"/>
  <c r="H40"/>
  <c r="H37"/>
  <c r="G34"/>
  <c r="H34" s="1"/>
  <c r="G30"/>
  <c r="F30"/>
  <c r="G22"/>
  <c r="F22"/>
  <c r="G32"/>
  <c r="F32"/>
  <c r="G24"/>
  <c r="F24"/>
  <c r="G16"/>
  <c r="F16"/>
  <c r="G26"/>
  <c r="F26"/>
  <c r="G18"/>
  <c r="F18"/>
  <c r="H63"/>
  <c r="G59"/>
  <c r="H59" s="1"/>
  <c r="G20"/>
  <c r="F20"/>
  <c r="F14"/>
  <c r="H14" s="1"/>
  <c r="I68" l="1"/>
  <c r="J68"/>
  <c r="H67"/>
  <c r="I60"/>
  <c r="J60" s="1"/>
  <c r="I62"/>
  <c r="J62" s="1"/>
  <c r="I44"/>
  <c r="J44" s="1"/>
  <c r="J46"/>
  <c r="J54"/>
  <c r="J36"/>
  <c r="H15"/>
  <c r="I15" s="1"/>
  <c r="J15" s="1"/>
  <c r="H31"/>
  <c r="I31" s="1"/>
  <c r="J31" s="1"/>
  <c r="G73"/>
  <c r="G83" s="1"/>
  <c r="F73"/>
  <c r="F83" s="1"/>
  <c r="H32"/>
  <c r="I23"/>
  <c r="J23" s="1"/>
  <c r="I12"/>
  <c r="H16"/>
  <c r="H13"/>
  <c r="J52"/>
  <c r="H24"/>
  <c r="I24" s="1"/>
  <c r="J24" s="1"/>
  <c r="H30"/>
  <c r="H76"/>
  <c r="H22"/>
  <c r="I22" s="1"/>
  <c r="J22" s="1"/>
  <c r="H28"/>
  <c r="I28" s="1"/>
  <c r="J28" s="1"/>
  <c r="E83"/>
  <c r="I77"/>
  <c r="J77" s="1"/>
  <c r="I41"/>
  <c r="J41" s="1"/>
  <c r="I65"/>
  <c r="J65" s="1"/>
  <c r="I51"/>
  <c r="J51" s="1"/>
  <c r="I16"/>
  <c r="J16" s="1"/>
  <c r="I67"/>
  <c r="J67" s="1"/>
  <c r="I63"/>
  <c r="J63" s="1"/>
  <c r="I35"/>
  <c r="J35" s="1"/>
  <c r="I29"/>
  <c r="J29" s="1"/>
  <c r="I45"/>
  <c r="J45" s="1"/>
  <c r="I53"/>
  <c r="J53" s="1"/>
  <c r="I61"/>
  <c r="J61" s="1"/>
  <c r="I47"/>
  <c r="J47" s="1"/>
  <c r="I58"/>
  <c r="J58" s="1"/>
  <c r="I32"/>
  <c r="J32" s="1"/>
  <c r="I27"/>
  <c r="J27" s="1"/>
  <c r="I43"/>
  <c r="J43" s="1"/>
  <c r="I21"/>
  <c r="J21" s="1"/>
  <c r="I30"/>
  <c r="J30" s="1"/>
  <c r="I48"/>
  <c r="J48" s="1"/>
  <c r="I56"/>
  <c r="J56" s="1"/>
  <c r="I64"/>
  <c r="J64" s="1"/>
  <c r="I69"/>
  <c r="J69" s="1"/>
  <c r="I50"/>
  <c r="J50" s="1"/>
  <c r="I66"/>
  <c r="J66" s="1"/>
  <c r="I57"/>
  <c r="J57" s="1"/>
  <c r="I19"/>
  <c r="J19" s="1"/>
  <c r="I39"/>
  <c r="J39" s="1"/>
  <c r="I17"/>
  <c r="J17" s="1"/>
  <c r="I25"/>
  <c r="J25" s="1"/>
  <c r="I33"/>
  <c r="J33" s="1"/>
  <c r="I42"/>
  <c r="J42" s="1"/>
  <c r="I14"/>
  <c r="J14" s="1"/>
  <c r="H20"/>
  <c r="H18"/>
  <c r="H26"/>
  <c r="I55"/>
  <c r="J55" s="1"/>
  <c r="I59"/>
  <c r="J59" s="1"/>
  <c r="I37"/>
  <c r="J37" s="1"/>
  <c r="I34"/>
  <c r="J34" s="1"/>
  <c r="I40"/>
  <c r="J40" s="1"/>
  <c r="I49"/>
  <c r="J49"/>
  <c r="H73" l="1"/>
  <c r="I76"/>
  <c r="I80" s="1"/>
  <c r="H80"/>
  <c r="I13"/>
  <c r="J12"/>
  <c r="I26"/>
  <c r="J26" s="1"/>
  <c r="I18"/>
  <c r="J18" s="1"/>
  <c r="I20"/>
  <c r="J20" s="1"/>
  <c r="I73" l="1"/>
  <c r="I83" s="1"/>
  <c r="H83"/>
  <c r="J76"/>
  <c r="J80" s="1"/>
  <c r="J13"/>
  <c r="J73" s="1"/>
  <c r="J83" s="1"/>
</calcChain>
</file>

<file path=xl/sharedStrings.xml><?xml version="1.0" encoding="utf-8"?>
<sst xmlns="http://schemas.openxmlformats.org/spreadsheetml/2006/main" count="746" uniqueCount="259">
  <si>
    <t>CONTPAQ i</t>
  </si>
  <si>
    <t xml:space="preserve">      NÓMINAS</t>
  </si>
  <si>
    <t>011 INGENIERIA FISCAL LABORAL SC</t>
  </si>
  <si>
    <t>Lista de Raya (forma tabular)</t>
  </si>
  <si>
    <t>Periodo 11 al 11 Quincenal del 01/06/2017 al 15/06/2017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</si>
  <si>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</si>
  <si>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</si>
  <si>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</si>
  <si>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</si>
  <si>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</si>
  <si>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</si>
  <si>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Dia per anterior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</si>
  <si>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</si>
  <si>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</si>
  <si>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</si>
  <si>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</si>
  <si>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</si>
  <si>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</si>
  <si>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</si>
  <si>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Ajuste al neto</t>
  </si>
  <si>
    <t>DESCUENTO UNIFORMES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</si>
  <si>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</si>
  <si>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</si>
  <si>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</si>
  <si>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</si>
  <si>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</si>
  <si>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</si>
  <si>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</si>
  <si>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</si>
  <si>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</si>
  <si>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</si>
  <si>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</si>
  <si>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</si>
  <si>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</si>
  <si>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</si>
  <si>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</si>
  <si>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</si>
  <si>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CMC03</t>
  </si>
  <si>
    <t>Castillo Martinez Cristian Daniel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</si>
  <si>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</si>
  <si>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</si>
  <si>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</si>
  <si>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</si>
  <si>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</si>
  <si>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</si>
  <si>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</si>
  <si>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</si>
  <si>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</si>
  <si>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</si>
  <si>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DRJ17</t>
  </si>
  <si>
    <t>Dorantes Rivera Julio Emmanuel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</si>
  <si>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</si>
  <si>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</si>
  <si>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</si>
  <si>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</si>
  <si>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</si>
  <si>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</si>
  <si>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</si>
  <si>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</si>
  <si>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</si>
  <si>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</si>
  <si>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</si>
  <si>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</si>
  <si>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</si>
  <si>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</si>
  <si>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</si>
  <si>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</si>
  <si>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</si>
  <si>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</si>
  <si>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</si>
  <si>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</si>
  <si>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</si>
  <si>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</si>
  <si>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</si>
  <si>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</si>
  <si>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</si>
  <si>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</si>
  <si>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</si>
  <si>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</si>
  <si>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</si>
  <si>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</si>
  <si>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</si>
  <si>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</si>
  <si>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</si>
  <si>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Jessenia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</si>
  <si>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</si>
  <si>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</si>
  <si>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</si>
  <si>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</si>
  <si>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</si>
  <si>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</si>
  <si>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</si>
  <si>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</si>
  <si>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</si>
  <si>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</si>
  <si>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</si>
  <si>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</si>
  <si>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</si>
  <si>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</si>
  <si>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</si>
  <si>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</si>
  <si>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</si>
  <si>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</si>
  <si>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</si>
  <si>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</si>
  <si>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OAG27</t>
  </si>
  <si>
    <t>Olvera Arvizu Gustavo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</si>
  <si>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</si>
  <si>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</si>
  <si>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</si>
  <si>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</si>
  <si>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</si>
  <si>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</si>
  <si>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</si>
  <si>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</si>
  <si>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0PL01</t>
  </si>
  <si>
    <t>Pascual  Lopez Mayra Elizabeth</t>
  </si>
  <si>
    <t>PBC27</t>
  </si>
  <si>
    <t>Perez Banda Cristina</t>
  </si>
  <si>
    <t>PHJ18</t>
  </si>
  <si>
    <t>Perez Hernandez Juan</t>
  </si>
  <si>
    <t>QAE03</t>
  </si>
  <si>
    <t>Quillo Alvarez Eduardo</t>
  </si>
  <si>
    <t>RGA22</t>
  </si>
  <si>
    <t>Rivera Galvan Jose Alberto</t>
  </si>
  <si>
    <t>0RV28</t>
  </si>
  <si>
    <t>Romero Velazquez  Gustavo Emmanuel</t>
  </si>
  <si>
    <t>0RF01</t>
  </si>
  <si>
    <t>Rubio Franco Gabriela</t>
  </si>
  <si>
    <t>SAG03</t>
  </si>
  <si>
    <t>Sanchez Atanasio Gabriel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</si>
  <si>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</si>
  <si>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</si>
  <si>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</si>
  <si>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</si>
  <si>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</si>
  <si>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</si>
  <si>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</si>
  <si>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</si>
  <si>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</si>
  <si>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</si>
  <si>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</si>
  <si>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</si>
  <si>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</si>
  <si>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</si>
  <si>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</si>
  <si>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</si>
  <si>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</si>
  <si>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</si>
  <si>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</si>
  <si>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</si>
  <si>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</si>
  <si>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</si>
  <si>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</si>
  <si>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</si>
  <si>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</si>
  <si>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</si>
  <si>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</si>
  <si>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</si>
  <si>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11 del 2017-06-01 al 2017-06-15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</si>
  <si>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</si>
  <si>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</si>
  <si>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</si>
  <si>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</si>
  <si>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</si>
  <si>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</si>
  <si>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</si>
  <si>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</si>
  <si>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</si>
  <si>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</si>
  <si>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55</t>
  </si>
  <si>
    <t>99 Otros</t>
  </si>
  <si>
    <t>Total Otros</t>
  </si>
  <si>
    <t>Total de movimientos 3</t>
  </si>
  <si>
    <t>INGENIERIA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</si>
  <si>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</si>
  <si>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</si>
  <si>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</si>
  <si>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</si>
  <si>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</si>
  <si>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</si>
  <si>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</si>
  <si>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</si>
  <si>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</si>
  <si>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</si>
  <si>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</si>
  <si>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</si>
  <si>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1RA JUNIO</t>
  </si>
  <si>
    <t>01/06/2017 AL 15/06/2017</t>
  </si>
  <si>
    <t>VENTAS</t>
  </si>
  <si>
    <t>ACOSTA MORENO EDGAR ARMANDO</t>
  </si>
  <si>
    <t>SERVICIO</t>
  </si>
  <si>
    <t>BARCENAS COLMENERO JORGE ALEJANDRO</t>
  </si>
  <si>
    <t>ADMON VENTAS</t>
  </si>
  <si>
    <t>BREÑA BASALDUA MARGARITA</t>
  </si>
  <si>
    <t>CORPORATIVO</t>
  </si>
  <si>
    <t>CAMACHO RESENDIZ MARIA DOLORES</t>
  </si>
  <si>
    <t>CARRASCO MARTINEZ PATRICIA</t>
  </si>
  <si>
    <t>ADMINISTRACION</t>
  </si>
  <si>
    <t>CASTILLO MARTINEZ CHRISTIAN DANIEL</t>
  </si>
  <si>
    <t>REFACCIONES</t>
  </si>
  <si>
    <t>CATALAN DURAZNO ALISANDRA</t>
  </si>
  <si>
    <t>CEDEÑO HERNANDEZ JUANA</t>
  </si>
  <si>
    <t>CHAVEZ ADAUTO CLAUDIA</t>
  </si>
  <si>
    <t>CHAVEZ PEREZ BEATRIZ</t>
  </si>
  <si>
    <t>COLIN ALVAREZ OTHON</t>
  </si>
  <si>
    <t>DORANTES RIVERA JULIO EMMANUEL</t>
  </si>
  <si>
    <t>ESPINDOLA ZARAZUA MA GUADALUPE</t>
  </si>
  <si>
    <t>ADMON SERVICIO</t>
  </si>
  <si>
    <t>ESPINOZA ALVAREZ ARMANDO</t>
  </si>
  <si>
    <t>FLORES CATARINO JOSUE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</si>
  <si>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</si>
  <si>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</si>
  <si>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</si>
  <si>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</si>
  <si>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</si>
  <si>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</si>
  <si>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</si>
  <si>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 ESTEFAN</t>
  </si>
  <si>
    <t>GONZALEZ SOTELO JUDITH</t>
  </si>
  <si>
    <t>GUERRERO VEGA JAVIER</t>
  </si>
  <si>
    <t>HERNANDEZ CARPIO JESUS</t>
  </si>
  <si>
    <t>HERNANDEZ MARTINEZ ALMA JANETH</t>
  </si>
  <si>
    <t>HERNANDEZ MARTINEZ MARCO ANTONIO</t>
  </si>
  <si>
    <t>HERNANDEZ MONTERO MARIA MONSERRAT</t>
  </si>
  <si>
    <t>JIMENEZ ZARAGOZA JESSENIA</t>
  </si>
  <si>
    <t>HOJALATERIA</t>
  </si>
  <si>
    <t>JUAREZ AGUILAR MIGUEL</t>
  </si>
  <si>
    <t>JUAREZ BAUTISTA JUAN CARLOS</t>
  </si>
  <si>
    <t>MACIN CALDERON YANELI</t>
  </si>
  <si>
    <t>MANCILLA ZUñIGA FERMIN</t>
  </si>
  <si>
    <t>MANDUJANO MARTINEZ GUADALUPE</t>
  </si>
  <si>
    <t>MARTINEZ CABRERA ERICK</t>
  </si>
  <si>
    <t>MARTINEZ GONZALEZ MARIA DOLORES</t>
  </si>
  <si>
    <t>MOLINA RAMIREZ JESUS OCTAVIO</t>
  </si>
  <si>
    <t xml:space="preserve">MOMPALA HERNANDEZ JUAN MANUEL </t>
  </si>
  <si>
    <t>MORALES CRUZ HAYDEE</t>
  </si>
  <si>
    <t>OLVERA ARVIZU GUSTAVO</t>
  </si>
  <si>
    <t>OLVERA LANDAVERDE ARMANDO</t>
  </si>
  <si>
    <t>ONTIVEROS PLIEGO LUIS GERARDO</t>
  </si>
  <si>
    <t>OROZCO ORTEGA ENAIM</t>
  </si>
  <si>
    <t xml:space="preserve">ORTIZ BOLAÑOS BANEZA YUDITH </t>
  </si>
  <si>
    <t>PASCUAL LOPEZ MAYRA</t>
  </si>
  <si>
    <t>PEREZ BANDA CRISTINA</t>
  </si>
  <si>
    <t>PEREZ HERNANDEZ JUAN</t>
  </si>
  <si>
    <t>QUILLO ALVAREZ EDUARDO</t>
  </si>
  <si>
    <t>RIVERA GALVAN JOSE ALBERTO</t>
  </si>
  <si>
    <t>ROMERO VELAZQUEZ GUSTAVO EMMANUEL</t>
  </si>
  <si>
    <t>RUBIO FRANCO GABRIELA</t>
  </si>
  <si>
    <t xml:space="preserve">SANCHEZ ATANACIO GABRIEL </t>
  </si>
  <si>
    <t>SANCHEZ MORALES IDALID</t>
  </si>
  <si>
    <t>SEBASTIAN BERNAL FLOR MIREYA</t>
  </si>
  <si>
    <t>SERRATO ROMAN MAURICIO RAYMUNDO</t>
  </si>
  <si>
    <t>SIERRA POLINA CESAR ALAN</t>
  </si>
  <si>
    <t>VILLALBA ACOSTA FERNANDO</t>
  </si>
  <si>
    <t>VARGAS COSME SUSANA</t>
  </si>
  <si>
    <t>TORRES JIMENEZ ISMAEL FERNANDO</t>
  </si>
  <si>
    <t>SEMINUEVOS</t>
  </si>
  <si>
    <t>TINOCO SUAREZ MARGARITA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</si>
</sst>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ill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44" fontId="9" fillId="0" borderId="0" xfId="0" applyNumberFormat="1" applyFont="1" applyBorder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4" borderId="4" xfId="0" applyFont="1" applyFill="1" applyBorder="1"/>
    <xf numFmtId="0" fontId="25" fillId="0" borderId="4" xfId="0" applyFont="1" applyFill="1" applyBorder="1"/>
    <xf numFmtId="0" fontId="25" fillId="5" borderId="4" xfId="0" applyFont="1" applyFill="1" applyBorder="1"/>
    <xf numFmtId="0" fontId="25" fillId="6" borderId="4" xfId="0" applyFont="1" applyFill="1" applyBorder="1"/>
    <xf numFmtId="0" fontId="1" fillId="0" borderId="4" xfId="0" applyFont="1" applyFill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6"/>
  <sheetViews>
    <sheetView workbookViewId="0">
      <pane xSplit="2" ySplit="11" topLeftCell="E12" activePane="bottomRight" state="frozen"/>
      <selection pane="topRight" activeCell="C1" sqref="C1"/>
      <selection pane="bottomLeft" activeCell="A14" sqref="A14"/>
      <selection pane="bottomRight" activeCell="H41" sqref="H41:H52"/>
    </sheetView>
  </sheetViews>
  <sheetFormatPr baseColWidth="10" defaultRowHeight="11.25"/>
  <cols>
    <col min="1" max="1" width="7.5703125" style="2" customWidth="1"/>
    <col min="2" max="2" width="28.42578125" style="1" customWidth="1"/>
    <col min="3" max="3" width="15" style="1" bestFit="1" customWidth="1"/>
    <col min="4" max="4" width="11.42578125" style="1"/>
    <col min="5" max="5" width="14.42578125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6" t="s">
        <v>158</v>
      </c>
    </row>
    <row r="2" spans="1:13" ht="24.95" customHeight="1">
      <c r="A2" s="4" t="s">
        <v>1</v>
      </c>
      <c r="B2" s="21" t="s">
        <v>2</v>
      </c>
    </row>
    <row r="3" spans="1:13" ht="15">
      <c r="B3" s="23" t="s">
        <v>3</v>
      </c>
    </row>
    <row r="4" spans="1:13" ht="12.75">
      <c r="B4" s="25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62" t="s">
        <v>175</v>
      </c>
      <c r="F7" s="62"/>
      <c r="G7" s="62"/>
      <c r="H7" s="62"/>
      <c r="I7" s="62"/>
      <c r="J7" s="62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41" t="s">
        <v>12</v>
      </c>
      <c r="F8" s="41" t="s">
        <v>176</v>
      </c>
      <c r="G8" s="41" t="s">
        <v>177</v>
      </c>
      <c r="H8" s="41" t="s">
        <v>178</v>
      </c>
      <c r="I8" s="41" t="s">
        <v>179</v>
      </c>
      <c r="J8" s="41" t="s">
        <v>180</v>
      </c>
    </row>
    <row r="9" spans="1:13" ht="12" thickTop="1">
      <c r="A9" s="13" t="s">
        <v>25</v>
      </c>
    </row>
    <row r="11" spans="1:13">
      <c r="A11" s="12" t="s">
        <v>26</v>
      </c>
    </row>
    <row r="12" spans="1:13" ht="15">
      <c r="A12" s="2" t="s">
        <v>27</v>
      </c>
      <c r="B12" s="1" t="s">
        <v>28</v>
      </c>
      <c r="C12" s="14">
        <v>6242.4</v>
      </c>
      <c r="E12" s="42">
        <f>+C12</f>
        <v>6242.4</v>
      </c>
      <c r="F12" s="42">
        <f>+E12*2%</f>
        <v>124.848</v>
      </c>
      <c r="G12" s="42">
        <f>+E12*7.5%</f>
        <v>468.17999999999995</v>
      </c>
      <c r="H12" s="42">
        <f>SUM(E12:G12)</f>
        <v>6835.4279999999999</v>
      </c>
      <c r="I12" s="42">
        <f>+H12*16%</f>
        <v>1093.66848</v>
      </c>
      <c r="J12" s="42">
        <f>+H12+I12</f>
        <v>7929.0964800000002</v>
      </c>
      <c r="L12" s="56" t="s">
        <v>189</v>
      </c>
      <c r="M12" s="56" t="s">
        <v>190</v>
      </c>
    </row>
    <row r="13" spans="1:13" ht="15">
      <c r="A13" s="2" t="s">
        <v>29</v>
      </c>
      <c r="B13" s="1" t="s">
        <v>30</v>
      </c>
      <c r="C13" s="14">
        <v>11311.87</v>
      </c>
      <c r="E13" s="42">
        <f t="shared" ref="E13:E70" si="0">+C13</f>
        <v>11311.87</v>
      </c>
      <c r="F13" s="42">
        <f t="shared" ref="F13:F71" si="1">+E13*2%</f>
        <v>226.23740000000001</v>
      </c>
      <c r="G13" s="42">
        <f t="shared" ref="G13:G70" si="2">+E13*7.5%</f>
        <v>848.39025000000004</v>
      </c>
      <c r="H13" s="42">
        <f t="shared" ref="H13:H70" si="3">SUM(E13:G13)</f>
        <v>12386.497650000001</v>
      </c>
      <c r="I13" s="42">
        <f t="shared" ref="I13:I71" si="4">+H13*16%</f>
        <v>1981.8396240000002</v>
      </c>
      <c r="J13" s="42">
        <f t="shared" ref="J13:J70" si="5">+H13+I13</f>
        <v>14368.337274000001</v>
      </c>
      <c r="L13" s="56" t="s">
        <v>191</v>
      </c>
      <c r="M13" s="56" t="s">
        <v>192</v>
      </c>
    </row>
    <row r="14" spans="1:13" ht="15">
      <c r="A14" s="2" t="s">
        <v>31</v>
      </c>
      <c r="B14" s="1" t="s">
        <v>32</v>
      </c>
      <c r="C14" s="14">
        <v>4500</v>
      </c>
      <c r="E14" s="42">
        <f t="shared" si="0"/>
        <v>4500</v>
      </c>
      <c r="F14" s="42">
        <f t="shared" si="1"/>
        <v>90</v>
      </c>
      <c r="G14" s="42">
        <f t="shared" si="2"/>
        <v>337.5</v>
      </c>
      <c r="H14" s="42">
        <f t="shared" si="3"/>
        <v>4927.5</v>
      </c>
      <c r="I14" s="42">
        <f t="shared" si="4"/>
        <v>788.4</v>
      </c>
      <c r="J14" s="42">
        <f t="shared" si="5"/>
        <v>5715.9</v>
      </c>
      <c r="L14" s="57" t="s">
        <v>193</v>
      </c>
      <c r="M14" s="57" t="s">
        <v>194</v>
      </c>
    </row>
    <row r="15" spans="1:13" ht="15">
      <c r="A15" s="2" t="s">
        <v>33</v>
      </c>
      <c r="B15" s="1" t="s">
        <v>34</v>
      </c>
      <c r="C15" s="14">
        <v>16500</v>
      </c>
      <c r="E15" s="42">
        <f t="shared" si="0"/>
        <v>16500</v>
      </c>
      <c r="F15" s="42">
        <f t="shared" si="1"/>
        <v>330</v>
      </c>
      <c r="G15" s="42">
        <f t="shared" si="2"/>
        <v>1237.5</v>
      </c>
      <c r="H15" s="42">
        <f t="shared" si="3"/>
        <v>18067.5</v>
      </c>
      <c r="I15" s="42">
        <f t="shared" si="4"/>
        <v>2890.8</v>
      </c>
      <c r="J15" s="42">
        <f t="shared" si="5"/>
        <v>20958.3</v>
      </c>
      <c r="L15" s="56" t="s">
        <v>195</v>
      </c>
      <c r="M15" s="56" t="s">
        <v>196</v>
      </c>
    </row>
    <row r="16" spans="1:13" ht="15">
      <c r="A16" s="2" t="s">
        <v>35</v>
      </c>
      <c r="B16" s="1" t="s">
        <v>36</v>
      </c>
      <c r="C16" s="14">
        <v>3000</v>
      </c>
      <c r="E16" s="42">
        <f t="shared" si="0"/>
        <v>3000</v>
      </c>
      <c r="F16" s="42">
        <f t="shared" si="1"/>
        <v>60</v>
      </c>
      <c r="G16" s="42">
        <f t="shared" si="2"/>
        <v>225</v>
      </c>
      <c r="H16" s="42">
        <f t="shared" si="3"/>
        <v>3285</v>
      </c>
      <c r="I16" s="42">
        <f t="shared" si="4"/>
        <v>525.6</v>
      </c>
      <c r="J16" s="42">
        <f t="shared" si="5"/>
        <v>3810.6</v>
      </c>
      <c r="L16" s="58" t="s">
        <v>189</v>
      </c>
      <c r="M16" s="58" t="s">
        <v>197</v>
      </c>
    </row>
    <row r="17" spans="1:13" ht="15">
      <c r="A17" s="2" t="s">
        <v>37</v>
      </c>
      <c r="B17" s="1" t="s">
        <v>38</v>
      </c>
      <c r="C17" s="14">
        <v>12499.95</v>
      </c>
      <c r="E17" s="42">
        <f t="shared" si="0"/>
        <v>12499.95</v>
      </c>
      <c r="F17" s="42">
        <f t="shared" si="1"/>
        <v>249.99900000000002</v>
      </c>
      <c r="G17" s="42">
        <f t="shared" si="2"/>
        <v>937.49625000000003</v>
      </c>
      <c r="H17" s="42">
        <f t="shared" si="3"/>
        <v>13687.445250000001</v>
      </c>
      <c r="I17" s="42">
        <f t="shared" si="4"/>
        <v>2189.9912400000003</v>
      </c>
      <c r="J17" s="42">
        <f t="shared" si="5"/>
        <v>15877.43649</v>
      </c>
      <c r="L17" s="58" t="s">
        <v>198</v>
      </c>
      <c r="M17" s="58" t="s">
        <v>199</v>
      </c>
    </row>
    <row r="18" spans="1:13" ht="15">
      <c r="A18" s="2" t="s">
        <v>39</v>
      </c>
      <c r="B18" s="1" t="s">
        <v>40</v>
      </c>
      <c r="C18" s="14">
        <v>2749.95</v>
      </c>
      <c r="E18" s="42">
        <f t="shared" si="0"/>
        <v>2749.95</v>
      </c>
      <c r="F18" s="42">
        <f t="shared" si="1"/>
        <v>54.998999999999995</v>
      </c>
      <c r="G18" s="42">
        <f t="shared" si="2"/>
        <v>206.24624999999997</v>
      </c>
      <c r="H18" s="42">
        <f t="shared" si="3"/>
        <v>3011.1952499999998</v>
      </c>
      <c r="I18" s="42">
        <f t="shared" si="4"/>
        <v>481.79123999999996</v>
      </c>
      <c r="J18" s="42">
        <f t="shared" si="5"/>
        <v>3492.9864899999998</v>
      </c>
      <c r="L18" s="58" t="s">
        <v>200</v>
      </c>
      <c r="M18" s="58" t="s">
        <v>201</v>
      </c>
    </row>
    <row r="19" spans="1:13" ht="15">
      <c r="A19" s="2" t="s">
        <v>41</v>
      </c>
      <c r="B19" s="1" t="s">
        <v>42</v>
      </c>
      <c r="C19" s="14">
        <v>4333.42</v>
      </c>
      <c r="E19" s="42">
        <f t="shared" si="0"/>
        <v>4333.42</v>
      </c>
      <c r="F19" s="42">
        <f t="shared" si="1"/>
        <v>86.668400000000005</v>
      </c>
      <c r="G19" s="42">
        <f t="shared" si="2"/>
        <v>325.00650000000002</v>
      </c>
      <c r="H19" s="42">
        <f t="shared" si="3"/>
        <v>4745.0949000000001</v>
      </c>
      <c r="I19" s="42">
        <f t="shared" si="4"/>
        <v>759.21518400000002</v>
      </c>
      <c r="J19" s="42">
        <f t="shared" si="5"/>
        <v>5504.3100839999997</v>
      </c>
      <c r="L19" s="56" t="s">
        <v>198</v>
      </c>
      <c r="M19" s="56" t="s">
        <v>202</v>
      </c>
    </row>
    <row r="20" spans="1:13" ht="15">
      <c r="A20" s="2" t="s">
        <v>43</v>
      </c>
      <c r="B20" s="1" t="s">
        <v>44</v>
      </c>
      <c r="C20" s="14">
        <v>6300</v>
      </c>
      <c r="E20" s="42">
        <f t="shared" si="0"/>
        <v>6300</v>
      </c>
      <c r="F20" s="42">
        <f t="shared" si="1"/>
        <v>126</v>
      </c>
      <c r="G20" s="42">
        <f t="shared" si="2"/>
        <v>472.5</v>
      </c>
      <c r="H20" s="42">
        <f t="shared" si="3"/>
        <v>6898.5</v>
      </c>
      <c r="I20" s="42">
        <f t="shared" si="4"/>
        <v>1103.76</v>
      </c>
      <c r="J20" s="42">
        <f t="shared" si="5"/>
        <v>8002.26</v>
      </c>
      <c r="L20" s="56" t="s">
        <v>189</v>
      </c>
      <c r="M20" s="56" t="s">
        <v>203</v>
      </c>
    </row>
    <row r="21" spans="1:13" ht="15">
      <c r="A21" s="2" t="s">
        <v>45</v>
      </c>
      <c r="B21" s="1" t="s">
        <v>46</v>
      </c>
      <c r="C21" s="14">
        <v>2530.0500000000002</v>
      </c>
      <c r="E21" s="42">
        <f t="shared" si="0"/>
        <v>2530.0500000000002</v>
      </c>
      <c r="F21" s="42">
        <f t="shared" si="1"/>
        <v>50.601000000000006</v>
      </c>
      <c r="G21" s="42">
        <f t="shared" si="2"/>
        <v>189.75375</v>
      </c>
      <c r="H21" s="42">
        <f t="shared" si="3"/>
        <v>2770.4047500000001</v>
      </c>
      <c r="I21" s="42">
        <f t="shared" si="4"/>
        <v>443.26476000000002</v>
      </c>
      <c r="J21" s="42">
        <f t="shared" si="5"/>
        <v>3213.6695100000002</v>
      </c>
      <c r="L21" s="56" t="s">
        <v>193</v>
      </c>
      <c r="M21" s="56" t="s">
        <v>204</v>
      </c>
    </row>
    <row r="22" spans="1:13" ht="15">
      <c r="A22" s="2" t="s">
        <v>47</v>
      </c>
      <c r="B22" s="1" t="s">
        <v>48</v>
      </c>
      <c r="C22" s="14">
        <v>7056</v>
      </c>
      <c r="E22" s="42">
        <f t="shared" si="0"/>
        <v>7056</v>
      </c>
      <c r="F22" s="42">
        <f t="shared" si="1"/>
        <v>141.12</v>
      </c>
      <c r="G22" s="42">
        <f t="shared" si="2"/>
        <v>529.19999999999993</v>
      </c>
      <c r="H22" s="42">
        <f t="shared" si="3"/>
        <v>7726.32</v>
      </c>
      <c r="I22" s="42">
        <f t="shared" si="4"/>
        <v>1236.2112</v>
      </c>
      <c r="J22" s="42">
        <f t="shared" si="5"/>
        <v>8962.5311999999994</v>
      </c>
      <c r="L22" s="56" t="s">
        <v>195</v>
      </c>
      <c r="M22" s="56" t="s">
        <v>205</v>
      </c>
    </row>
    <row r="23" spans="1:13" ht="15">
      <c r="A23" s="2" t="s">
        <v>49</v>
      </c>
      <c r="B23" s="1" t="s">
        <v>50</v>
      </c>
      <c r="C23" s="14">
        <v>6000</v>
      </c>
      <c r="E23" s="42">
        <f t="shared" si="0"/>
        <v>6000</v>
      </c>
      <c r="F23" s="42">
        <f t="shared" si="1"/>
        <v>120</v>
      </c>
      <c r="G23" s="42">
        <f t="shared" si="2"/>
        <v>450</v>
      </c>
      <c r="H23" s="42">
        <f t="shared" si="3"/>
        <v>6570</v>
      </c>
      <c r="I23" s="42">
        <f t="shared" si="4"/>
        <v>1051.2</v>
      </c>
      <c r="J23" s="42">
        <f t="shared" si="5"/>
        <v>7621.2</v>
      </c>
      <c r="L23" s="56" t="s">
        <v>191</v>
      </c>
      <c r="M23" s="56" t="s">
        <v>206</v>
      </c>
    </row>
    <row r="24" spans="1:13" ht="15">
      <c r="A24" s="2" t="s">
        <v>51</v>
      </c>
      <c r="B24" s="1" t="s">
        <v>52</v>
      </c>
      <c r="C24" s="14">
        <v>11045.84</v>
      </c>
      <c r="E24" s="42">
        <f t="shared" si="0"/>
        <v>11045.84</v>
      </c>
      <c r="F24" s="42">
        <f t="shared" si="1"/>
        <v>220.91679999999999</v>
      </c>
      <c r="G24" s="42">
        <f t="shared" si="2"/>
        <v>828.43799999999999</v>
      </c>
      <c r="H24" s="42">
        <f t="shared" si="3"/>
        <v>12095.194800000001</v>
      </c>
      <c r="I24" s="42">
        <f t="shared" si="4"/>
        <v>1935.2311680000003</v>
      </c>
      <c r="J24" s="42">
        <f t="shared" si="5"/>
        <v>14030.425968000001</v>
      </c>
      <c r="L24" s="56" t="s">
        <v>191</v>
      </c>
      <c r="M24" s="56" t="s">
        <v>207</v>
      </c>
    </row>
    <row r="25" spans="1:13" ht="15">
      <c r="A25" s="2" t="s">
        <v>53</v>
      </c>
      <c r="B25" s="1" t="s">
        <v>54</v>
      </c>
      <c r="C25" s="14">
        <v>22799.56</v>
      </c>
      <c r="E25" s="42">
        <f t="shared" si="0"/>
        <v>22799.56</v>
      </c>
      <c r="F25" s="42">
        <f t="shared" si="1"/>
        <v>455.99120000000005</v>
      </c>
      <c r="G25" s="42">
        <f t="shared" si="2"/>
        <v>1709.9670000000001</v>
      </c>
      <c r="H25" s="42">
        <f t="shared" si="3"/>
        <v>24965.518200000002</v>
      </c>
      <c r="I25" s="42">
        <f t="shared" si="4"/>
        <v>3994.4829120000004</v>
      </c>
      <c r="J25" s="42">
        <f t="shared" si="5"/>
        <v>28960.001112000002</v>
      </c>
      <c r="L25" s="56" t="s">
        <v>208</v>
      </c>
      <c r="M25" s="56" t="s">
        <v>209</v>
      </c>
    </row>
    <row r="26" spans="1:13" ht="15">
      <c r="A26" s="2" t="s">
        <v>55</v>
      </c>
      <c r="B26" s="1" t="s">
        <v>56</v>
      </c>
      <c r="C26" s="14">
        <v>9657.48</v>
      </c>
      <c r="E26" s="42">
        <f t="shared" si="0"/>
        <v>9657.48</v>
      </c>
      <c r="F26" s="42">
        <f t="shared" si="1"/>
        <v>193.14959999999999</v>
      </c>
      <c r="G26" s="42">
        <f t="shared" si="2"/>
        <v>724.31099999999992</v>
      </c>
      <c r="H26" s="42">
        <f t="shared" si="3"/>
        <v>10574.9406</v>
      </c>
      <c r="I26" s="42">
        <f t="shared" si="4"/>
        <v>1691.9904960000001</v>
      </c>
      <c r="J26" s="42">
        <f t="shared" si="5"/>
        <v>12266.931096</v>
      </c>
      <c r="L26" s="56" t="s">
        <v>191</v>
      </c>
      <c r="M26" s="56" t="s">
        <v>210</v>
      </c>
    </row>
    <row r="27" spans="1:13" ht="15">
      <c r="A27" s="2" t="s">
        <v>57</v>
      </c>
      <c r="B27" s="1" t="s">
        <v>58</v>
      </c>
      <c r="C27" s="14">
        <v>5500</v>
      </c>
      <c r="E27" s="42">
        <f t="shared" si="0"/>
        <v>5500</v>
      </c>
      <c r="F27" s="42">
        <f t="shared" si="1"/>
        <v>110</v>
      </c>
      <c r="G27" s="42">
        <f t="shared" si="2"/>
        <v>412.5</v>
      </c>
      <c r="H27" s="42">
        <f t="shared" si="3"/>
        <v>6022.5</v>
      </c>
      <c r="I27" s="42">
        <f t="shared" si="4"/>
        <v>963.6</v>
      </c>
      <c r="J27" s="42">
        <f t="shared" si="5"/>
        <v>6986.1</v>
      </c>
      <c r="L27" s="56" t="s">
        <v>189</v>
      </c>
      <c r="M27" s="56" t="s">
        <v>211</v>
      </c>
    </row>
    <row r="28" spans="1:13" ht="15">
      <c r="A28" s="2" t="s">
        <v>59</v>
      </c>
      <c r="B28" s="1" t="s">
        <v>60</v>
      </c>
      <c r="C28" s="14">
        <v>2500.0500000000002</v>
      </c>
      <c r="E28" s="42">
        <f t="shared" si="0"/>
        <v>2500.0500000000002</v>
      </c>
      <c r="F28" s="42">
        <f t="shared" si="1"/>
        <v>50.001000000000005</v>
      </c>
      <c r="G28" s="42">
        <f t="shared" si="2"/>
        <v>187.50375</v>
      </c>
      <c r="H28" s="42">
        <f t="shared" si="3"/>
        <v>2737.5547500000002</v>
      </c>
      <c r="I28" s="42">
        <f t="shared" si="4"/>
        <v>438.00876000000005</v>
      </c>
      <c r="J28" s="42">
        <f t="shared" si="5"/>
        <v>3175.5635100000004</v>
      </c>
      <c r="L28" s="56" t="s">
        <v>198</v>
      </c>
      <c r="M28" s="56" t="s">
        <v>212</v>
      </c>
    </row>
    <row r="29" spans="1:13" ht="15">
      <c r="A29" s="2" t="s">
        <v>61</v>
      </c>
      <c r="B29" s="1" t="s">
        <v>62</v>
      </c>
      <c r="C29" s="14">
        <v>4999.95</v>
      </c>
      <c r="E29" s="42">
        <f t="shared" si="0"/>
        <v>4999.95</v>
      </c>
      <c r="F29" s="42">
        <f t="shared" si="1"/>
        <v>99.998999999999995</v>
      </c>
      <c r="G29" s="42">
        <f t="shared" si="2"/>
        <v>374.99624999999997</v>
      </c>
      <c r="H29" s="42">
        <f t="shared" si="3"/>
        <v>5474.9452499999998</v>
      </c>
      <c r="I29" s="42">
        <f t="shared" si="4"/>
        <v>875.99123999999995</v>
      </c>
      <c r="J29" s="42">
        <f t="shared" si="5"/>
        <v>6350.93649</v>
      </c>
      <c r="L29" s="56" t="s">
        <v>198</v>
      </c>
      <c r="M29" s="56" t="s">
        <v>213</v>
      </c>
    </row>
    <row r="30" spans="1:13" ht="15">
      <c r="A30" s="2" t="s">
        <v>63</v>
      </c>
      <c r="B30" s="1" t="s">
        <v>64</v>
      </c>
      <c r="C30" s="14">
        <v>12499.95</v>
      </c>
      <c r="E30" s="42">
        <f t="shared" si="0"/>
        <v>12499.95</v>
      </c>
      <c r="F30" s="42">
        <f t="shared" si="1"/>
        <v>249.99900000000002</v>
      </c>
      <c r="G30" s="42">
        <f t="shared" si="2"/>
        <v>937.49625000000003</v>
      </c>
      <c r="H30" s="42">
        <f t="shared" si="3"/>
        <v>13687.445250000001</v>
      </c>
      <c r="I30" s="42">
        <f t="shared" si="4"/>
        <v>2189.9912400000003</v>
      </c>
      <c r="J30" s="42">
        <f t="shared" si="5"/>
        <v>15877.43649</v>
      </c>
      <c r="L30" s="56" t="s">
        <v>198</v>
      </c>
      <c r="M30" s="56" t="s">
        <v>214</v>
      </c>
    </row>
    <row r="31" spans="1:13" ht="15">
      <c r="A31" s="2" t="s">
        <v>65</v>
      </c>
      <c r="B31" s="1" t="s">
        <v>66</v>
      </c>
      <c r="C31" s="14">
        <v>6000</v>
      </c>
      <c r="E31" s="42">
        <f t="shared" si="0"/>
        <v>6000</v>
      </c>
      <c r="F31" s="42">
        <f t="shared" si="1"/>
        <v>120</v>
      </c>
      <c r="G31" s="42">
        <f t="shared" si="2"/>
        <v>450</v>
      </c>
      <c r="H31" s="42">
        <f t="shared" si="3"/>
        <v>6570</v>
      </c>
      <c r="I31" s="42">
        <f t="shared" si="4"/>
        <v>1051.2</v>
      </c>
      <c r="J31" s="42">
        <f t="shared" si="5"/>
        <v>7621.2</v>
      </c>
      <c r="L31" s="56" t="s">
        <v>198</v>
      </c>
      <c r="M31" s="56" t="s">
        <v>215</v>
      </c>
    </row>
    <row r="32" spans="1:13" ht="15">
      <c r="A32" s="2" t="s">
        <v>67</v>
      </c>
      <c r="B32" s="1" t="s">
        <v>68</v>
      </c>
      <c r="C32" s="14">
        <v>8160</v>
      </c>
      <c r="E32" s="42">
        <f t="shared" si="0"/>
        <v>8160</v>
      </c>
      <c r="F32" s="42">
        <f t="shared" si="1"/>
        <v>163.20000000000002</v>
      </c>
      <c r="G32" s="42">
        <f t="shared" si="2"/>
        <v>612</v>
      </c>
      <c r="H32" s="42">
        <f t="shared" si="3"/>
        <v>8935.2000000000007</v>
      </c>
      <c r="I32" s="42">
        <f t="shared" si="4"/>
        <v>1429.6320000000001</v>
      </c>
      <c r="J32" s="42">
        <f t="shared" si="5"/>
        <v>10364.832</v>
      </c>
      <c r="L32" s="56" t="s">
        <v>191</v>
      </c>
      <c r="M32" s="56" t="s">
        <v>216</v>
      </c>
    </row>
    <row r="33" spans="1:13" ht="15">
      <c r="A33" s="2" t="s">
        <v>69</v>
      </c>
      <c r="B33" s="1" t="s">
        <v>70</v>
      </c>
      <c r="C33" s="14">
        <v>18817.63</v>
      </c>
      <c r="E33" s="42">
        <f t="shared" si="0"/>
        <v>18817.63</v>
      </c>
      <c r="F33" s="42">
        <f t="shared" si="1"/>
        <v>376.35260000000005</v>
      </c>
      <c r="G33" s="42">
        <f t="shared" si="2"/>
        <v>1411.3222499999999</v>
      </c>
      <c r="H33" s="42">
        <f t="shared" si="3"/>
        <v>20605.30485</v>
      </c>
      <c r="I33" s="42">
        <f t="shared" si="4"/>
        <v>3296.8487760000003</v>
      </c>
      <c r="J33" s="42">
        <f t="shared" si="5"/>
        <v>23902.153625999999</v>
      </c>
      <c r="L33" s="56" t="s">
        <v>217</v>
      </c>
      <c r="M33" s="56" t="s">
        <v>218</v>
      </c>
    </row>
    <row r="34" spans="1:13" ht="15">
      <c r="A34" s="2" t="s">
        <v>71</v>
      </c>
      <c r="B34" s="1" t="s">
        <v>72</v>
      </c>
      <c r="C34" s="14">
        <v>4666.62</v>
      </c>
      <c r="E34" s="42">
        <f t="shared" si="0"/>
        <v>4666.62</v>
      </c>
      <c r="F34" s="42">
        <f t="shared" si="1"/>
        <v>93.332399999999993</v>
      </c>
      <c r="G34" s="42">
        <f t="shared" si="2"/>
        <v>349.99649999999997</v>
      </c>
      <c r="H34" s="42">
        <f t="shared" si="3"/>
        <v>5109.9489000000003</v>
      </c>
      <c r="I34" s="42">
        <f t="shared" si="4"/>
        <v>817.59182400000009</v>
      </c>
      <c r="J34" s="42">
        <f t="shared" si="5"/>
        <v>5927.5407240000004</v>
      </c>
      <c r="L34" s="56" t="s">
        <v>198</v>
      </c>
      <c r="M34" s="56" t="s">
        <v>219</v>
      </c>
    </row>
    <row r="35" spans="1:13" ht="15">
      <c r="A35" s="2" t="s">
        <v>73</v>
      </c>
      <c r="B35" s="1" t="s">
        <v>74</v>
      </c>
      <c r="C35" s="14">
        <v>7999.95</v>
      </c>
      <c r="E35" s="42">
        <f t="shared" si="0"/>
        <v>7999.95</v>
      </c>
      <c r="F35" s="42">
        <f t="shared" si="1"/>
        <v>159.999</v>
      </c>
      <c r="G35" s="42">
        <f t="shared" si="2"/>
        <v>599.99624999999992</v>
      </c>
      <c r="H35" s="42">
        <f t="shared" si="3"/>
        <v>8759.9452499999989</v>
      </c>
      <c r="I35" s="42">
        <f t="shared" si="4"/>
        <v>1401.5912399999997</v>
      </c>
      <c r="J35" s="42">
        <f t="shared" si="5"/>
        <v>10161.536489999999</v>
      </c>
      <c r="L35" s="56" t="s">
        <v>198</v>
      </c>
      <c r="M35" s="56" t="s">
        <v>220</v>
      </c>
    </row>
    <row r="36" spans="1:13" ht="15">
      <c r="A36" s="2" t="s">
        <v>75</v>
      </c>
      <c r="B36" s="1" t="s">
        <v>76</v>
      </c>
      <c r="C36" s="14">
        <v>5250.1</v>
      </c>
      <c r="E36" s="42">
        <f t="shared" si="0"/>
        <v>5250.1</v>
      </c>
      <c r="F36" s="42">
        <f t="shared" si="1"/>
        <v>105.00200000000001</v>
      </c>
      <c r="G36" s="42">
        <f t="shared" si="2"/>
        <v>393.75749999999999</v>
      </c>
      <c r="H36" s="42">
        <f t="shared" si="3"/>
        <v>5748.8595000000005</v>
      </c>
      <c r="I36" s="42">
        <f t="shared" si="4"/>
        <v>919.81752000000006</v>
      </c>
      <c r="J36" s="42">
        <f t="shared" si="5"/>
        <v>6668.677020000001</v>
      </c>
      <c r="L36" s="56" t="s">
        <v>200</v>
      </c>
      <c r="M36" s="56" t="s">
        <v>221</v>
      </c>
    </row>
    <row r="37" spans="1:13" ht="15">
      <c r="A37" s="2" t="s">
        <v>77</v>
      </c>
      <c r="B37" s="1" t="s">
        <v>78</v>
      </c>
      <c r="C37" s="14">
        <v>4000.05</v>
      </c>
      <c r="E37" s="42">
        <f t="shared" si="0"/>
        <v>4000.05</v>
      </c>
      <c r="F37" s="42">
        <f t="shared" si="1"/>
        <v>80.001000000000005</v>
      </c>
      <c r="G37" s="42">
        <f t="shared" si="2"/>
        <v>300.00375000000003</v>
      </c>
      <c r="H37" s="42">
        <f t="shared" si="3"/>
        <v>4380.0547500000002</v>
      </c>
      <c r="I37" s="42">
        <f t="shared" si="4"/>
        <v>700.80876000000001</v>
      </c>
      <c r="J37" s="42">
        <f t="shared" si="5"/>
        <v>5080.8635100000001</v>
      </c>
      <c r="L37" s="56" t="s">
        <v>198</v>
      </c>
      <c r="M37" s="56" t="s">
        <v>222</v>
      </c>
    </row>
    <row r="38" spans="1:13" ht="15">
      <c r="A38" s="2" t="s">
        <v>79</v>
      </c>
      <c r="B38" s="1" t="s">
        <v>80</v>
      </c>
      <c r="C38" s="14">
        <v>17224.95</v>
      </c>
      <c r="E38" s="42">
        <f t="shared" si="0"/>
        <v>17224.95</v>
      </c>
      <c r="F38" s="42">
        <f t="shared" si="1"/>
        <v>344.49900000000002</v>
      </c>
      <c r="G38" s="42">
        <f t="shared" si="2"/>
        <v>1291.8712499999999</v>
      </c>
      <c r="H38" s="42">
        <f t="shared" si="3"/>
        <v>18861.320250000001</v>
      </c>
      <c r="I38" s="42">
        <f t="shared" si="4"/>
        <v>3017.81124</v>
      </c>
      <c r="J38" s="42">
        <f t="shared" si="5"/>
        <v>21879.13149</v>
      </c>
      <c r="L38" s="56" t="s">
        <v>189</v>
      </c>
      <c r="M38" s="56" t="s">
        <v>223</v>
      </c>
    </row>
    <row r="39" spans="1:13" ht="15">
      <c r="A39" s="2" t="s">
        <v>81</v>
      </c>
      <c r="B39" s="1" t="s">
        <v>82</v>
      </c>
      <c r="C39" s="14">
        <v>4563.6000000000004</v>
      </c>
      <c r="E39" s="42">
        <f t="shared" si="0"/>
        <v>4563.6000000000004</v>
      </c>
      <c r="F39" s="42">
        <f t="shared" si="1"/>
        <v>91.272000000000006</v>
      </c>
      <c r="G39" s="42">
        <f t="shared" si="2"/>
        <v>342.27000000000004</v>
      </c>
      <c r="H39" s="42">
        <f t="shared" si="3"/>
        <v>4997.1420000000007</v>
      </c>
      <c r="I39" s="42">
        <f t="shared" si="4"/>
        <v>799.54272000000014</v>
      </c>
      <c r="J39" s="42">
        <f t="shared" si="5"/>
        <v>5796.6847200000011</v>
      </c>
      <c r="L39" s="56" t="s">
        <v>189</v>
      </c>
      <c r="M39" s="56" t="s">
        <v>224</v>
      </c>
    </row>
    <row r="40" spans="1:13" ht="15">
      <c r="A40" s="2" t="s">
        <v>83</v>
      </c>
      <c r="B40" s="1" t="s">
        <v>84</v>
      </c>
      <c r="C40" s="14">
        <v>3000</v>
      </c>
      <c r="E40" s="42">
        <f t="shared" si="0"/>
        <v>3000</v>
      </c>
      <c r="F40" s="42">
        <f t="shared" si="1"/>
        <v>60</v>
      </c>
      <c r="G40" s="42">
        <f t="shared" si="2"/>
        <v>225</v>
      </c>
      <c r="H40" s="42">
        <f t="shared" si="3"/>
        <v>3285</v>
      </c>
      <c r="I40" s="42">
        <f t="shared" si="4"/>
        <v>525.6</v>
      </c>
      <c r="J40" s="42">
        <f t="shared" si="5"/>
        <v>3810.6</v>
      </c>
      <c r="L40" s="56" t="s">
        <v>198</v>
      </c>
      <c r="M40" s="56" t="s">
        <v>225</v>
      </c>
    </row>
    <row r="41" spans="1:13" ht="15">
      <c r="A41" s="2" t="s">
        <v>85</v>
      </c>
      <c r="B41" s="1" t="s">
        <v>86</v>
      </c>
      <c r="C41" s="14">
        <v>6750</v>
      </c>
      <c r="E41" s="42">
        <f t="shared" si="0"/>
        <v>6750</v>
      </c>
      <c r="F41" s="42">
        <f t="shared" si="1"/>
        <v>135</v>
      </c>
      <c r="G41" s="42">
        <f t="shared" si="2"/>
        <v>506.25</v>
      </c>
      <c r="H41" s="42">
        <f t="shared" si="3"/>
        <v>7391.25</v>
      </c>
      <c r="I41" s="42">
        <f t="shared" si="4"/>
        <v>1182.6000000000001</v>
      </c>
      <c r="J41" s="42">
        <f t="shared" si="5"/>
        <v>8573.85</v>
      </c>
      <c r="L41" s="56" t="s">
        <v>226</v>
      </c>
      <c r="M41" s="56" t="s">
        <v>227</v>
      </c>
    </row>
    <row r="42" spans="1:13" ht="15">
      <c r="A42" s="2" t="s">
        <v>87</v>
      </c>
      <c r="B42" s="1" t="s">
        <v>88</v>
      </c>
      <c r="C42" s="14">
        <v>9008.5300000000007</v>
      </c>
      <c r="E42" s="42">
        <f t="shared" si="0"/>
        <v>9008.5300000000007</v>
      </c>
      <c r="F42" s="42">
        <f t="shared" si="1"/>
        <v>180.17060000000001</v>
      </c>
      <c r="G42" s="42">
        <f t="shared" si="2"/>
        <v>675.63975000000005</v>
      </c>
      <c r="H42" s="42">
        <f t="shared" si="3"/>
        <v>9864.3403500000004</v>
      </c>
      <c r="I42" s="42">
        <f t="shared" si="4"/>
        <v>1578.2944560000001</v>
      </c>
      <c r="J42" s="42">
        <f t="shared" si="5"/>
        <v>11442.634806</v>
      </c>
      <c r="L42" s="56" t="s">
        <v>191</v>
      </c>
      <c r="M42" s="56" t="s">
        <v>228</v>
      </c>
    </row>
    <row r="43" spans="1:13" ht="15">
      <c r="A43" s="2" t="s">
        <v>89</v>
      </c>
      <c r="B43" s="1" t="s">
        <v>90</v>
      </c>
      <c r="C43" s="14">
        <v>7590.05</v>
      </c>
      <c r="E43" s="42">
        <f t="shared" si="0"/>
        <v>7590.05</v>
      </c>
      <c r="F43" s="42">
        <f t="shared" si="1"/>
        <v>151.80100000000002</v>
      </c>
      <c r="G43" s="42">
        <f t="shared" si="2"/>
        <v>569.25374999999997</v>
      </c>
      <c r="H43" s="42">
        <f t="shared" si="3"/>
        <v>8311.1047500000004</v>
      </c>
      <c r="I43" s="42">
        <f t="shared" si="4"/>
        <v>1329.7767600000002</v>
      </c>
      <c r="J43" s="42">
        <f t="shared" si="5"/>
        <v>9640.8815100000011</v>
      </c>
      <c r="L43" s="56" t="s">
        <v>189</v>
      </c>
      <c r="M43" s="56" t="s">
        <v>229</v>
      </c>
    </row>
    <row r="44" spans="1:13" ht="15">
      <c r="A44" s="2" t="s">
        <v>91</v>
      </c>
      <c r="B44" s="1" t="s">
        <v>92</v>
      </c>
      <c r="C44" s="14">
        <v>6825</v>
      </c>
      <c r="E44" s="42">
        <f t="shared" si="0"/>
        <v>6825</v>
      </c>
      <c r="F44" s="42">
        <f t="shared" si="1"/>
        <v>136.5</v>
      </c>
      <c r="G44" s="42">
        <f t="shared" si="2"/>
        <v>511.875</v>
      </c>
      <c r="H44" s="42">
        <f t="shared" si="3"/>
        <v>7473.375</v>
      </c>
      <c r="I44" s="42">
        <f t="shared" si="4"/>
        <v>1195.74</v>
      </c>
      <c r="J44" s="42">
        <f t="shared" si="5"/>
        <v>8669.1149999999998</v>
      </c>
      <c r="L44" s="56" t="s">
        <v>198</v>
      </c>
      <c r="M44" s="56" t="s">
        <v>230</v>
      </c>
    </row>
    <row r="45" spans="1:13" ht="15">
      <c r="A45" s="2" t="s">
        <v>93</v>
      </c>
      <c r="B45" s="1" t="s">
        <v>94</v>
      </c>
      <c r="C45" s="14">
        <v>4475.1000000000004</v>
      </c>
      <c r="E45" s="42">
        <f t="shared" si="0"/>
        <v>4475.1000000000004</v>
      </c>
      <c r="F45" s="42">
        <f t="shared" si="1"/>
        <v>89.50200000000001</v>
      </c>
      <c r="G45" s="42">
        <f t="shared" si="2"/>
        <v>335.63249999999999</v>
      </c>
      <c r="H45" s="42">
        <f t="shared" si="3"/>
        <v>4900.2345000000005</v>
      </c>
      <c r="I45" s="42">
        <f t="shared" si="4"/>
        <v>784.03752000000009</v>
      </c>
      <c r="J45" s="42">
        <f t="shared" si="5"/>
        <v>5684.2720200000003</v>
      </c>
      <c r="L45" s="56" t="s">
        <v>200</v>
      </c>
      <c r="M45" s="56" t="s">
        <v>231</v>
      </c>
    </row>
    <row r="46" spans="1:13" ht="15">
      <c r="A46" s="2" t="s">
        <v>95</v>
      </c>
      <c r="B46" s="1" t="s">
        <v>96</v>
      </c>
      <c r="C46" s="14">
        <v>6369.28</v>
      </c>
      <c r="E46" s="42">
        <f t="shared" si="0"/>
        <v>6369.28</v>
      </c>
      <c r="F46" s="42">
        <f t="shared" si="1"/>
        <v>127.3856</v>
      </c>
      <c r="G46" s="42">
        <f t="shared" si="2"/>
        <v>477.69599999999997</v>
      </c>
      <c r="H46" s="42">
        <f t="shared" si="3"/>
        <v>6974.3615999999993</v>
      </c>
      <c r="I46" s="42">
        <f t="shared" si="4"/>
        <v>1115.8978559999998</v>
      </c>
      <c r="J46" s="42">
        <f t="shared" si="5"/>
        <v>8090.2594559999989</v>
      </c>
      <c r="L46" s="56" t="s">
        <v>208</v>
      </c>
      <c r="M46" s="56" t="s">
        <v>232</v>
      </c>
    </row>
    <row r="47" spans="1:13" ht="15">
      <c r="A47" s="2" t="s">
        <v>97</v>
      </c>
      <c r="B47" s="1" t="s">
        <v>98</v>
      </c>
      <c r="C47" s="14">
        <v>1530</v>
      </c>
      <c r="E47" s="42">
        <f t="shared" si="0"/>
        <v>1530</v>
      </c>
      <c r="F47" s="42">
        <f t="shared" si="1"/>
        <v>30.6</v>
      </c>
      <c r="G47" s="42">
        <f t="shared" si="2"/>
        <v>114.75</v>
      </c>
      <c r="H47" s="42">
        <f t="shared" si="3"/>
        <v>1675.35</v>
      </c>
      <c r="I47" s="42">
        <f t="shared" si="4"/>
        <v>268.05599999999998</v>
      </c>
      <c r="J47" s="42">
        <f t="shared" si="5"/>
        <v>1943.4059999999999</v>
      </c>
      <c r="L47" s="56" t="s">
        <v>189</v>
      </c>
      <c r="M47" s="56" t="s">
        <v>233</v>
      </c>
    </row>
    <row r="48" spans="1:13" ht="15">
      <c r="A48" s="2" t="s">
        <v>99</v>
      </c>
      <c r="B48" s="1" t="s">
        <v>100</v>
      </c>
      <c r="C48" s="14">
        <v>15494.65</v>
      </c>
      <c r="E48" s="42">
        <f t="shared" si="0"/>
        <v>15494.65</v>
      </c>
      <c r="F48" s="42">
        <f t="shared" si="1"/>
        <v>309.89299999999997</v>
      </c>
      <c r="G48" s="42">
        <f t="shared" si="2"/>
        <v>1162.0987499999999</v>
      </c>
      <c r="H48" s="42">
        <f t="shared" si="3"/>
        <v>16966.641749999999</v>
      </c>
      <c r="I48" s="42">
        <f t="shared" si="4"/>
        <v>2714.6626799999999</v>
      </c>
      <c r="J48" s="42">
        <f t="shared" si="5"/>
        <v>19681.30443</v>
      </c>
      <c r="L48" s="56" t="s">
        <v>191</v>
      </c>
      <c r="M48" s="56" t="s">
        <v>234</v>
      </c>
    </row>
    <row r="49" spans="1:13" ht="15">
      <c r="A49" s="2" t="s">
        <v>101</v>
      </c>
      <c r="B49" s="1" t="s">
        <v>102</v>
      </c>
      <c r="C49" s="14">
        <v>8749.9500000000007</v>
      </c>
      <c r="E49" s="42">
        <f t="shared" si="0"/>
        <v>8749.9500000000007</v>
      </c>
      <c r="F49" s="42">
        <f t="shared" si="1"/>
        <v>174.99900000000002</v>
      </c>
      <c r="G49" s="42">
        <f t="shared" si="2"/>
        <v>656.24625000000003</v>
      </c>
      <c r="H49" s="42">
        <f t="shared" si="3"/>
        <v>9581.1952500000007</v>
      </c>
      <c r="I49" s="42">
        <f t="shared" si="4"/>
        <v>1532.9912400000001</v>
      </c>
      <c r="J49" s="42">
        <f t="shared" si="5"/>
        <v>11114.18649</v>
      </c>
      <c r="L49" s="56" t="s">
        <v>193</v>
      </c>
      <c r="M49" s="56" t="s">
        <v>235</v>
      </c>
    </row>
    <row r="50" spans="1:13" ht="15">
      <c r="A50" s="2" t="s">
        <v>103</v>
      </c>
      <c r="B50" s="1" t="s">
        <v>104</v>
      </c>
      <c r="C50" s="14">
        <v>1600</v>
      </c>
      <c r="E50" s="42">
        <f t="shared" si="0"/>
        <v>1600</v>
      </c>
      <c r="F50" s="42">
        <f t="shared" si="1"/>
        <v>32</v>
      </c>
      <c r="G50" s="42">
        <f t="shared" si="2"/>
        <v>120</v>
      </c>
      <c r="H50" s="42">
        <f t="shared" si="3"/>
        <v>1752</v>
      </c>
      <c r="I50" s="42">
        <f t="shared" si="4"/>
        <v>280.32</v>
      </c>
      <c r="J50" s="42">
        <f t="shared" si="5"/>
        <v>2032.32</v>
      </c>
      <c r="L50" s="57" t="s">
        <v>198</v>
      </c>
      <c r="M50" s="57" t="s">
        <v>236</v>
      </c>
    </row>
    <row r="51" spans="1:13" ht="15">
      <c r="A51" s="2" t="s">
        <v>105</v>
      </c>
      <c r="B51" s="1" t="s">
        <v>106</v>
      </c>
      <c r="C51" s="14">
        <v>16500</v>
      </c>
      <c r="E51" s="42">
        <f t="shared" si="0"/>
        <v>16500</v>
      </c>
      <c r="F51" s="42">
        <f t="shared" si="1"/>
        <v>330</v>
      </c>
      <c r="G51" s="42">
        <f t="shared" si="2"/>
        <v>1237.5</v>
      </c>
      <c r="H51" s="42">
        <f t="shared" si="3"/>
        <v>18067.5</v>
      </c>
      <c r="I51" s="42">
        <f t="shared" si="4"/>
        <v>2890.8</v>
      </c>
      <c r="J51" s="42">
        <f t="shared" si="5"/>
        <v>20958.3</v>
      </c>
      <c r="L51" s="56" t="s">
        <v>191</v>
      </c>
      <c r="M51" s="56" t="s">
        <v>237</v>
      </c>
    </row>
    <row r="52" spans="1:13" ht="15">
      <c r="A52" s="2" t="s">
        <v>107</v>
      </c>
      <c r="B52" s="1" t="s">
        <v>108</v>
      </c>
      <c r="C52" s="14">
        <v>20945.669999999998</v>
      </c>
      <c r="E52" s="42">
        <f t="shared" si="0"/>
        <v>20945.669999999998</v>
      </c>
      <c r="F52" s="42">
        <f t="shared" si="1"/>
        <v>418.91339999999997</v>
      </c>
      <c r="G52" s="42">
        <f t="shared" si="2"/>
        <v>1570.9252499999998</v>
      </c>
      <c r="H52" s="42">
        <f t="shared" si="3"/>
        <v>22935.50865</v>
      </c>
      <c r="I52" s="42">
        <f t="shared" si="4"/>
        <v>3669.681384</v>
      </c>
      <c r="J52" s="42">
        <f t="shared" si="5"/>
        <v>26605.190033999999</v>
      </c>
      <c r="L52" s="56" t="s">
        <v>226</v>
      </c>
      <c r="M52" s="56" t="s">
        <v>238</v>
      </c>
    </row>
    <row r="53" spans="1:13" ht="15">
      <c r="A53" s="2" t="s">
        <v>109</v>
      </c>
      <c r="B53" s="1" t="s">
        <v>110</v>
      </c>
      <c r="C53" s="14">
        <v>6600</v>
      </c>
      <c r="E53" s="42">
        <f t="shared" si="0"/>
        <v>6600</v>
      </c>
      <c r="F53" s="42">
        <f t="shared" si="1"/>
        <v>132</v>
      </c>
      <c r="G53" s="42">
        <f t="shared" si="2"/>
        <v>495</v>
      </c>
      <c r="H53" s="42">
        <f t="shared" si="3"/>
        <v>7227</v>
      </c>
      <c r="I53" s="42">
        <f t="shared" si="4"/>
        <v>1156.32</v>
      </c>
      <c r="J53" s="42">
        <f t="shared" si="5"/>
        <v>8383.32</v>
      </c>
      <c r="L53" s="56" t="s">
        <v>189</v>
      </c>
      <c r="M53" s="56" t="s">
        <v>239</v>
      </c>
    </row>
    <row r="54" spans="1:13" ht="15">
      <c r="A54" s="2" t="s">
        <v>111</v>
      </c>
      <c r="B54" s="1" t="s">
        <v>112</v>
      </c>
      <c r="C54" s="14">
        <v>55660.2</v>
      </c>
      <c r="E54" s="42">
        <f t="shared" si="0"/>
        <v>55660.2</v>
      </c>
      <c r="F54" s="42">
        <f t="shared" si="1"/>
        <v>1113.204</v>
      </c>
      <c r="G54" s="42">
        <f t="shared" si="2"/>
        <v>4174.5149999999994</v>
      </c>
      <c r="H54" s="42">
        <f t="shared" si="3"/>
        <v>60947.918999999994</v>
      </c>
      <c r="I54" s="42">
        <f t="shared" si="4"/>
        <v>9751.6670399999985</v>
      </c>
      <c r="J54" s="42">
        <f t="shared" si="5"/>
        <v>70699.586039999995</v>
      </c>
      <c r="L54" s="56" t="s">
        <v>191</v>
      </c>
      <c r="M54" s="56" t="s">
        <v>240</v>
      </c>
    </row>
    <row r="55" spans="1:13" ht="15">
      <c r="A55" s="2" t="s">
        <v>113</v>
      </c>
      <c r="B55" s="1" t="s">
        <v>114</v>
      </c>
      <c r="C55" s="14">
        <v>4563.6000000000004</v>
      </c>
      <c r="E55" s="42">
        <f t="shared" si="0"/>
        <v>4563.6000000000004</v>
      </c>
      <c r="F55" s="42">
        <f t="shared" si="1"/>
        <v>91.272000000000006</v>
      </c>
      <c r="G55" s="42">
        <f t="shared" si="2"/>
        <v>342.27000000000004</v>
      </c>
      <c r="H55" s="42">
        <f t="shared" si="3"/>
        <v>4997.1420000000007</v>
      </c>
      <c r="I55" s="42">
        <f t="shared" si="4"/>
        <v>799.54272000000014</v>
      </c>
      <c r="J55" s="42">
        <f t="shared" si="5"/>
        <v>5796.6847200000011</v>
      </c>
      <c r="L55" s="56" t="s">
        <v>189</v>
      </c>
      <c r="M55" s="56" t="s">
        <v>241</v>
      </c>
    </row>
    <row r="56" spans="1:13" ht="15">
      <c r="A56" s="2" t="s">
        <v>115</v>
      </c>
      <c r="B56" s="1" t="s">
        <v>116</v>
      </c>
      <c r="C56" s="14">
        <v>2400</v>
      </c>
      <c r="E56" s="42">
        <f t="shared" si="0"/>
        <v>2400</v>
      </c>
      <c r="F56" s="42">
        <f t="shared" si="1"/>
        <v>48</v>
      </c>
      <c r="G56" s="42">
        <f t="shared" si="2"/>
        <v>180</v>
      </c>
      <c r="H56" s="42">
        <f t="shared" si="3"/>
        <v>2628</v>
      </c>
      <c r="I56" s="42">
        <f t="shared" si="4"/>
        <v>420.48</v>
      </c>
      <c r="J56" s="42">
        <f t="shared" si="5"/>
        <v>3048.48</v>
      </c>
      <c r="L56" s="59" t="s">
        <v>189</v>
      </c>
      <c r="M56" s="59" t="s">
        <v>242</v>
      </c>
    </row>
    <row r="57" spans="1:13" ht="15">
      <c r="A57" s="2" t="s">
        <v>117</v>
      </c>
      <c r="B57" s="1" t="s">
        <v>118</v>
      </c>
      <c r="C57" s="14">
        <v>7589.9</v>
      </c>
      <c r="E57" s="42">
        <f t="shared" si="0"/>
        <v>7589.9</v>
      </c>
      <c r="F57" s="42">
        <f t="shared" si="1"/>
        <v>151.798</v>
      </c>
      <c r="G57" s="42">
        <f t="shared" si="2"/>
        <v>569.24249999999995</v>
      </c>
      <c r="H57" s="42">
        <f t="shared" si="3"/>
        <v>8310.9404999999988</v>
      </c>
      <c r="I57" s="42">
        <f t="shared" si="4"/>
        <v>1329.7504799999999</v>
      </c>
      <c r="J57" s="42">
        <f t="shared" si="5"/>
        <v>9640.6909799999994</v>
      </c>
      <c r="L57" s="56" t="s">
        <v>191</v>
      </c>
      <c r="M57" s="56" t="s">
        <v>243</v>
      </c>
    </row>
    <row r="58" spans="1:13" ht="15">
      <c r="A58" s="2" t="s">
        <v>119</v>
      </c>
      <c r="B58" s="1" t="s">
        <v>120</v>
      </c>
      <c r="C58" s="14">
        <v>3266.62</v>
      </c>
      <c r="E58" s="42">
        <f t="shared" si="0"/>
        <v>3266.62</v>
      </c>
      <c r="F58" s="42">
        <f t="shared" si="1"/>
        <v>65.332399999999993</v>
      </c>
      <c r="G58" s="42">
        <f t="shared" si="2"/>
        <v>244.99649999999997</v>
      </c>
      <c r="H58" s="42">
        <f t="shared" si="3"/>
        <v>3576.9488999999994</v>
      </c>
      <c r="I58" s="42">
        <f t="shared" si="4"/>
        <v>572.31182399999989</v>
      </c>
      <c r="J58" s="42">
        <f t="shared" si="5"/>
        <v>4149.2607239999998</v>
      </c>
      <c r="L58" s="56" t="s">
        <v>208</v>
      </c>
      <c r="M58" s="56" t="s">
        <v>244</v>
      </c>
    </row>
    <row r="59" spans="1:13" ht="15">
      <c r="A59" s="2" t="s">
        <v>121</v>
      </c>
      <c r="B59" s="1" t="s">
        <v>122</v>
      </c>
      <c r="C59" s="14">
        <v>3999</v>
      </c>
      <c r="E59" s="42">
        <f t="shared" si="0"/>
        <v>3999</v>
      </c>
      <c r="F59" s="42">
        <f t="shared" si="1"/>
        <v>79.98</v>
      </c>
      <c r="G59" s="42">
        <f t="shared" si="2"/>
        <v>299.92500000000001</v>
      </c>
      <c r="H59" s="42">
        <f t="shared" si="3"/>
        <v>4378.9049999999997</v>
      </c>
      <c r="I59" s="42">
        <f t="shared" si="4"/>
        <v>700.62479999999994</v>
      </c>
      <c r="J59" s="42">
        <f t="shared" si="5"/>
        <v>5079.5297999999993</v>
      </c>
      <c r="L59" s="56" t="s">
        <v>198</v>
      </c>
      <c r="M59" s="56" t="s">
        <v>245</v>
      </c>
    </row>
    <row r="60" spans="1:13" ht="15">
      <c r="A60" s="2" t="s">
        <v>123</v>
      </c>
      <c r="B60" s="1" t="s">
        <v>124</v>
      </c>
      <c r="C60" s="14">
        <v>5049.8999999999996</v>
      </c>
      <c r="E60" s="42">
        <f t="shared" si="0"/>
        <v>5049.8999999999996</v>
      </c>
      <c r="F60" s="42">
        <f t="shared" si="1"/>
        <v>100.99799999999999</v>
      </c>
      <c r="G60" s="42">
        <f t="shared" si="2"/>
        <v>378.74249999999995</v>
      </c>
      <c r="H60" s="42">
        <f t="shared" si="3"/>
        <v>5529.6404999999995</v>
      </c>
      <c r="I60" s="42">
        <f t="shared" si="4"/>
        <v>884.74247999999989</v>
      </c>
      <c r="J60" s="42">
        <f t="shared" si="5"/>
        <v>6414.3829799999994</v>
      </c>
      <c r="L60" s="56" t="s">
        <v>193</v>
      </c>
      <c r="M60" s="56" t="s">
        <v>246</v>
      </c>
    </row>
    <row r="61" spans="1:13" ht="15">
      <c r="A61" s="2" t="s">
        <v>125</v>
      </c>
      <c r="B61" s="1" t="s">
        <v>126</v>
      </c>
      <c r="C61" s="14">
        <v>8267.3799999999992</v>
      </c>
      <c r="E61" s="42">
        <f t="shared" si="0"/>
        <v>8267.3799999999992</v>
      </c>
      <c r="F61" s="42">
        <f t="shared" si="1"/>
        <v>165.3476</v>
      </c>
      <c r="G61" s="42">
        <f t="shared" si="2"/>
        <v>620.05349999999987</v>
      </c>
      <c r="H61" s="42">
        <f t="shared" si="3"/>
        <v>9052.7810999999983</v>
      </c>
      <c r="I61" s="42">
        <f t="shared" si="4"/>
        <v>1448.4449759999998</v>
      </c>
      <c r="J61" s="42">
        <f t="shared" si="5"/>
        <v>10501.226075999999</v>
      </c>
      <c r="L61" s="60" t="s">
        <v>200</v>
      </c>
      <c r="M61" s="60" t="s">
        <v>247</v>
      </c>
    </row>
    <row r="62" spans="1:13" ht="15">
      <c r="A62" s="2" t="s">
        <v>127</v>
      </c>
      <c r="B62" s="1" t="s">
        <v>128</v>
      </c>
      <c r="C62" s="14">
        <v>3033.38</v>
      </c>
      <c r="E62" s="42">
        <f t="shared" si="0"/>
        <v>3033.38</v>
      </c>
      <c r="F62" s="42">
        <f t="shared" si="1"/>
        <v>60.6676</v>
      </c>
      <c r="G62" s="42">
        <f t="shared" si="2"/>
        <v>227.5035</v>
      </c>
      <c r="H62" s="42">
        <f t="shared" si="3"/>
        <v>3321.5511000000001</v>
      </c>
      <c r="I62" s="42">
        <f t="shared" si="4"/>
        <v>531.44817599999999</v>
      </c>
      <c r="J62" s="42">
        <f t="shared" si="5"/>
        <v>3852.999276</v>
      </c>
      <c r="L62" s="56" t="s">
        <v>189</v>
      </c>
      <c r="M62" s="56" t="s">
        <v>248</v>
      </c>
    </row>
    <row r="63" spans="1:13" ht="15">
      <c r="A63" s="2" t="s">
        <v>129</v>
      </c>
      <c r="B63" s="1" t="s">
        <v>130</v>
      </c>
      <c r="C63" s="14">
        <v>3000</v>
      </c>
      <c r="E63" s="42">
        <f t="shared" si="0"/>
        <v>3000</v>
      </c>
      <c r="F63" s="42">
        <f t="shared" si="1"/>
        <v>60</v>
      </c>
      <c r="G63" s="42">
        <f t="shared" si="2"/>
        <v>225</v>
      </c>
      <c r="H63" s="42">
        <f t="shared" si="3"/>
        <v>3285</v>
      </c>
      <c r="I63" s="42">
        <f t="shared" si="4"/>
        <v>525.6</v>
      </c>
      <c r="J63" s="42">
        <f t="shared" si="5"/>
        <v>3810.6</v>
      </c>
      <c r="L63" s="56" t="s">
        <v>208</v>
      </c>
      <c r="M63" s="56" t="s">
        <v>249</v>
      </c>
    </row>
    <row r="64" spans="1:13" ht="15">
      <c r="A64" s="2" t="s">
        <v>131</v>
      </c>
      <c r="B64" s="1" t="s">
        <v>132</v>
      </c>
      <c r="C64" s="14">
        <v>20557.509999999998</v>
      </c>
      <c r="E64" s="42">
        <f t="shared" si="0"/>
        <v>20557.509999999998</v>
      </c>
      <c r="F64" s="42">
        <f t="shared" si="1"/>
        <v>411.15019999999998</v>
      </c>
      <c r="G64" s="42">
        <f t="shared" si="2"/>
        <v>1541.8132499999999</v>
      </c>
      <c r="H64" s="42">
        <f t="shared" si="3"/>
        <v>22510.473449999998</v>
      </c>
      <c r="I64" s="42">
        <f t="shared" si="4"/>
        <v>3601.6757519999996</v>
      </c>
      <c r="J64" s="42">
        <f t="shared" si="5"/>
        <v>26112.149201999997</v>
      </c>
      <c r="L64" s="56" t="s">
        <v>200</v>
      </c>
      <c r="M64" s="56" t="s">
        <v>250</v>
      </c>
    </row>
    <row r="65" spans="1:13" ht="15">
      <c r="A65" s="2" t="s">
        <v>133</v>
      </c>
      <c r="B65" s="1" t="s">
        <v>134</v>
      </c>
      <c r="C65" s="14">
        <v>2749.95</v>
      </c>
      <c r="E65" s="42">
        <f t="shared" si="0"/>
        <v>2749.95</v>
      </c>
      <c r="F65" s="42">
        <f t="shared" si="1"/>
        <v>54.998999999999995</v>
      </c>
      <c r="G65" s="42">
        <f t="shared" si="2"/>
        <v>206.24624999999997</v>
      </c>
      <c r="H65" s="42">
        <f t="shared" si="3"/>
        <v>3011.1952499999998</v>
      </c>
      <c r="I65" s="42">
        <f t="shared" si="4"/>
        <v>481.79123999999996</v>
      </c>
      <c r="J65" s="42">
        <f t="shared" si="5"/>
        <v>3492.9864899999998</v>
      </c>
      <c r="L65" s="56" t="s">
        <v>200</v>
      </c>
      <c r="M65" s="56" t="s">
        <v>251</v>
      </c>
    </row>
    <row r="66" spans="1:13" ht="15">
      <c r="A66" s="2" t="s">
        <v>135</v>
      </c>
      <c r="B66" s="1" t="s">
        <v>136</v>
      </c>
      <c r="C66" s="14">
        <v>4749.95</v>
      </c>
      <c r="E66" s="42">
        <f t="shared" si="0"/>
        <v>4749.95</v>
      </c>
      <c r="F66" s="42">
        <f t="shared" si="1"/>
        <v>94.998999999999995</v>
      </c>
      <c r="G66" s="42">
        <f t="shared" si="2"/>
        <v>356.24624999999997</v>
      </c>
      <c r="H66" s="42">
        <f t="shared" si="3"/>
        <v>5201.1952499999998</v>
      </c>
      <c r="I66" s="42">
        <f t="shared" si="4"/>
        <v>832.19123999999999</v>
      </c>
      <c r="J66" s="42">
        <f t="shared" si="5"/>
        <v>6033.3864899999999</v>
      </c>
      <c r="L66" s="56" t="s">
        <v>189</v>
      </c>
      <c r="M66" s="56" t="s">
        <v>252</v>
      </c>
    </row>
    <row r="67" spans="1:13" ht="15">
      <c r="A67" s="2" t="s">
        <v>137</v>
      </c>
      <c r="B67" s="1" t="s">
        <v>138</v>
      </c>
      <c r="C67" s="14">
        <v>19017.63</v>
      </c>
      <c r="E67" s="42">
        <f t="shared" si="0"/>
        <v>19017.63</v>
      </c>
      <c r="F67" s="42">
        <f t="shared" si="1"/>
        <v>380.35260000000005</v>
      </c>
      <c r="G67" s="42">
        <f t="shared" si="2"/>
        <v>1426.3222499999999</v>
      </c>
      <c r="H67" s="42">
        <f t="shared" si="3"/>
        <v>20824.30485</v>
      </c>
      <c r="I67" s="42">
        <f t="shared" si="4"/>
        <v>3331.8887760000002</v>
      </c>
      <c r="J67" s="42">
        <f t="shared" si="5"/>
        <v>24156.193626</v>
      </c>
      <c r="L67" s="56" t="s">
        <v>217</v>
      </c>
      <c r="M67" s="56" t="s">
        <v>253</v>
      </c>
    </row>
    <row r="68" spans="1:13" ht="15">
      <c r="A68" s="2" t="s">
        <v>139</v>
      </c>
      <c r="B68" s="1" t="s">
        <v>140</v>
      </c>
      <c r="C68" s="14">
        <v>13818</v>
      </c>
      <c r="E68" s="42">
        <f t="shared" si="0"/>
        <v>13818</v>
      </c>
      <c r="F68" s="42">
        <f t="shared" si="1"/>
        <v>276.36</v>
      </c>
      <c r="G68" s="42">
        <f t="shared" si="2"/>
        <v>1036.3499999999999</v>
      </c>
      <c r="H68" s="42">
        <f t="shared" si="3"/>
        <v>15130.710000000001</v>
      </c>
      <c r="I68" s="42">
        <f t="shared" si="4"/>
        <v>2420.9136000000003</v>
      </c>
      <c r="J68" s="42">
        <f t="shared" si="5"/>
        <v>17551.623600000003</v>
      </c>
      <c r="L68" s="56" t="s">
        <v>189</v>
      </c>
      <c r="M68" s="56" t="s">
        <v>258</v>
      </c>
    </row>
    <row r="69" spans="1:13" ht="15">
      <c r="A69" s="2" t="s">
        <v>141</v>
      </c>
      <c r="B69" s="1" t="s">
        <v>142</v>
      </c>
      <c r="C69" s="14">
        <v>23949.9</v>
      </c>
      <c r="E69" s="42">
        <f t="shared" si="0"/>
        <v>23949.9</v>
      </c>
      <c r="F69" s="42">
        <f t="shared" si="1"/>
        <v>478.99800000000005</v>
      </c>
      <c r="G69" s="42">
        <f t="shared" si="2"/>
        <v>1796.2425000000001</v>
      </c>
      <c r="H69" s="42">
        <f t="shared" si="3"/>
        <v>26225.140500000001</v>
      </c>
      <c r="I69" s="42">
        <f t="shared" si="4"/>
        <v>4196.0224800000005</v>
      </c>
      <c r="J69" s="42">
        <f t="shared" si="5"/>
        <v>30421.162980000001</v>
      </c>
      <c r="L69" s="56" t="s">
        <v>257</v>
      </c>
      <c r="M69" s="56" t="s">
        <v>256</v>
      </c>
    </row>
    <row r="70" spans="1:13" ht="15">
      <c r="A70" s="2" t="s">
        <v>143</v>
      </c>
      <c r="B70" s="1" t="s">
        <v>144</v>
      </c>
      <c r="C70" s="14">
        <v>7056</v>
      </c>
      <c r="E70" s="42">
        <f t="shared" si="0"/>
        <v>7056</v>
      </c>
      <c r="F70" s="42">
        <f t="shared" si="1"/>
        <v>141.12</v>
      </c>
      <c r="G70" s="42">
        <f t="shared" si="2"/>
        <v>529.19999999999993</v>
      </c>
      <c r="H70" s="42">
        <f t="shared" si="3"/>
        <v>7726.32</v>
      </c>
      <c r="I70" s="42">
        <f t="shared" si="4"/>
        <v>1236.2112</v>
      </c>
      <c r="J70" s="42">
        <f t="shared" si="5"/>
        <v>8962.5311999999994</v>
      </c>
      <c r="L70" s="56" t="s">
        <v>198</v>
      </c>
      <c r="M70" s="56" t="s">
        <v>255</v>
      </c>
    </row>
    <row r="71" spans="1:13" ht="15">
      <c r="A71" s="2" t="s">
        <v>145</v>
      </c>
      <c r="B71" s="1" t="s">
        <v>146</v>
      </c>
      <c r="C71" s="14">
        <v>89500.1</v>
      </c>
      <c r="E71" s="42">
        <f t="shared" ref="E71" si="6">+C71</f>
        <v>89500.1</v>
      </c>
      <c r="F71" s="42">
        <f t="shared" si="1"/>
        <v>1790.0020000000002</v>
      </c>
      <c r="G71" s="42">
        <f t="shared" ref="G71" si="7">+E71*7.5%</f>
        <v>6712.5075000000006</v>
      </c>
      <c r="H71" s="42">
        <f t="shared" ref="H71" si="8">SUM(E71:G71)</f>
        <v>98002.609500000006</v>
      </c>
      <c r="I71" s="42">
        <f t="shared" si="4"/>
        <v>15680.417520000001</v>
      </c>
      <c r="J71" s="42">
        <f t="shared" ref="J71" si="9">+H71+I71</f>
        <v>113683.02702000001</v>
      </c>
      <c r="L71" s="56" t="s">
        <v>198</v>
      </c>
      <c r="M71" s="56" t="s">
        <v>254</v>
      </c>
    </row>
    <row r="72" spans="1:13" s="7" customFormat="1">
      <c r="A72" s="17" t="s">
        <v>147</v>
      </c>
      <c r="C72" s="7" t="s">
        <v>148</v>
      </c>
      <c r="E72" s="40" t="s">
        <v>148</v>
      </c>
      <c r="F72" s="40" t="s">
        <v>148</v>
      </c>
      <c r="G72" s="40" t="s">
        <v>148</v>
      </c>
      <c r="H72" s="40" t="s">
        <v>148</v>
      </c>
      <c r="I72" s="40" t="s">
        <v>148</v>
      </c>
      <c r="J72" s="40" t="s">
        <v>148</v>
      </c>
    </row>
    <row r="73" spans="1:13">
      <c r="C73" s="19">
        <v>622376.62</v>
      </c>
      <c r="E73" s="45">
        <f>SUM(E12:E71)</f>
        <v>622376.62000000011</v>
      </c>
      <c r="F73" s="45">
        <f t="shared" ref="F73:J73" si="10">SUM(F12:F71)</f>
        <v>12447.5324</v>
      </c>
      <c r="G73" s="45">
        <f t="shared" si="10"/>
        <v>46678.246499999979</v>
      </c>
      <c r="H73" s="45">
        <f t="shared" si="10"/>
        <v>681502.39889999991</v>
      </c>
      <c r="I73" s="45">
        <f t="shared" si="10"/>
        <v>109040.38382400003</v>
      </c>
      <c r="J73" s="45">
        <f t="shared" si="10"/>
        <v>790542.78272399993</v>
      </c>
    </row>
    <row r="75" spans="1:13">
      <c r="A75" s="12" t="s">
        <v>149</v>
      </c>
    </row>
    <row r="76" spans="1:13" ht="15">
      <c r="A76" s="2" t="s">
        <v>150</v>
      </c>
      <c r="B76" s="1" t="s">
        <v>151</v>
      </c>
      <c r="C76" s="14">
        <v>3898.95</v>
      </c>
      <c r="E76" s="42">
        <f>+C76</f>
        <v>3898.95</v>
      </c>
      <c r="F76" s="42">
        <f>+E76*2%</f>
        <v>77.978999999999999</v>
      </c>
      <c r="G76" s="42">
        <f>+E76*7.5%</f>
        <v>292.42124999999999</v>
      </c>
      <c r="H76" s="42">
        <f>SUM(E76:G76)</f>
        <v>4269.3502499999995</v>
      </c>
      <c r="I76" s="42">
        <f>+H76*16%</f>
        <v>683.0960399999999</v>
      </c>
      <c r="J76" s="42">
        <f>+H76+I76</f>
        <v>4952.4462899999999</v>
      </c>
      <c r="L76" s="58" t="s">
        <v>189</v>
      </c>
      <c r="M76" s="61" t="s">
        <v>151</v>
      </c>
    </row>
    <row r="77" spans="1:13" ht="15">
      <c r="A77" s="2" t="s">
        <v>152</v>
      </c>
      <c r="B77" s="1" t="s">
        <v>153</v>
      </c>
      <c r="C77" s="14">
        <v>4834.05</v>
      </c>
      <c r="E77" s="42">
        <f t="shared" ref="E77:E78" si="11">+C77</f>
        <v>4834.05</v>
      </c>
      <c r="F77" s="42">
        <f t="shared" ref="F77:F78" si="12">+E77*2%</f>
        <v>96.681000000000012</v>
      </c>
      <c r="G77" s="42">
        <f t="shared" ref="G77:G78" si="13">+E77*7.5%</f>
        <v>362.55374999999998</v>
      </c>
      <c r="H77" s="42">
        <f t="shared" ref="H77:H78" si="14">SUM(E77:G77)</f>
        <v>5293.2847499999998</v>
      </c>
      <c r="I77" s="42">
        <f t="shared" ref="I77:I78" si="15">+H77*16%</f>
        <v>846.92556000000002</v>
      </c>
      <c r="J77" s="42">
        <f t="shared" ref="J77:J78" si="16">+H77+I77</f>
        <v>6140.2103099999995</v>
      </c>
      <c r="L77" s="58" t="s">
        <v>198</v>
      </c>
      <c r="M77" s="61" t="s">
        <v>153</v>
      </c>
    </row>
    <row r="78" spans="1:13" ht="15">
      <c r="A78" s="2" t="s">
        <v>154</v>
      </c>
      <c r="B78" s="1" t="s">
        <v>155</v>
      </c>
      <c r="C78" s="14">
        <v>2782.5</v>
      </c>
      <c r="E78" s="42">
        <f t="shared" si="11"/>
        <v>2782.5</v>
      </c>
      <c r="F78" s="42">
        <f t="shared" si="12"/>
        <v>55.65</v>
      </c>
      <c r="G78" s="42">
        <f t="shared" si="13"/>
        <v>208.6875</v>
      </c>
      <c r="H78" s="42">
        <f t="shared" si="14"/>
        <v>3046.8375000000001</v>
      </c>
      <c r="I78" s="42">
        <f t="shared" si="15"/>
        <v>487.49400000000003</v>
      </c>
      <c r="J78" s="42">
        <f t="shared" si="16"/>
        <v>3534.3315000000002</v>
      </c>
      <c r="L78" s="58" t="s">
        <v>198</v>
      </c>
      <c r="M78" s="61" t="s">
        <v>155</v>
      </c>
    </row>
    <row r="79" spans="1:13" s="7" customFormat="1">
      <c r="A79" s="17" t="s">
        <v>147</v>
      </c>
      <c r="C79" s="7" t="s">
        <v>148</v>
      </c>
      <c r="E79" s="40" t="s">
        <v>148</v>
      </c>
      <c r="F79" s="40" t="s">
        <v>148</v>
      </c>
      <c r="G79" s="40" t="s">
        <v>148</v>
      </c>
      <c r="H79" s="40" t="s">
        <v>148</v>
      </c>
      <c r="I79" s="40" t="s">
        <v>148</v>
      </c>
      <c r="J79" s="40" t="s">
        <v>148</v>
      </c>
    </row>
    <row r="80" spans="1:13">
      <c r="C80" s="19">
        <v>11515.5</v>
      </c>
      <c r="E80" s="43">
        <f>SUM(E76:E78)</f>
        <v>11515.5</v>
      </c>
      <c r="F80" s="43">
        <f t="shared" ref="F80:J80" si="17">SUM(F76:F78)</f>
        <v>230.31000000000003</v>
      </c>
      <c r="G80" s="43">
        <f t="shared" si="17"/>
        <v>863.66249999999991</v>
      </c>
      <c r="H80" s="43">
        <f t="shared" si="17"/>
        <v>12609.472499999998</v>
      </c>
      <c r="I80" s="43">
        <f t="shared" si="17"/>
        <v>2017.5156000000002</v>
      </c>
      <c r="J80" s="43">
        <f t="shared" si="17"/>
        <v>14626.988099999999</v>
      </c>
    </row>
    <row r="82" spans="1:10" s="7" customFormat="1">
      <c r="A82" s="16"/>
      <c r="C82" s="7" t="s">
        <v>156</v>
      </c>
      <c r="E82" s="40" t="s">
        <v>156</v>
      </c>
      <c r="F82" s="40" t="s">
        <v>156</v>
      </c>
      <c r="G82" s="40" t="s">
        <v>156</v>
      </c>
      <c r="H82" s="40" t="s">
        <v>156</v>
      </c>
      <c r="I82" s="40" t="s">
        <v>156</v>
      </c>
      <c r="J82" s="40" t="s">
        <v>156</v>
      </c>
    </row>
    <row r="83" spans="1:10" ht="13.5" thickBot="1">
      <c r="A83" s="17" t="s">
        <v>157</v>
      </c>
      <c r="B83" s="1" t="s">
        <v>158</v>
      </c>
      <c r="C83" s="19">
        <v>633892.12</v>
      </c>
      <c r="E83" s="44">
        <f>+E73+E80</f>
        <v>633892.12000000011</v>
      </c>
      <c r="F83" s="44">
        <f t="shared" ref="F83:J83" si="18">+F73+F80</f>
        <v>12677.8424</v>
      </c>
      <c r="G83" s="44">
        <f t="shared" si="18"/>
        <v>47541.908999999978</v>
      </c>
      <c r="H83" s="44">
        <f t="shared" si="18"/>
        <v>694111.87139999995</v>
      </c>
      <c r="I83" s="44">
        <f t="shared" si="18"/>
        <v>111057.89942400003</v>
      </c>
      <c r="J83" s="44">
        <f t="shared" si="18"/>
        <v>805169.77082399989</v>
      </c>
    </row>
    <row r="84" spans="1:10" ht="12" thickTop="1"/>
    <row r="85" spans="1:10">
      <c r="C85" s="1" t="s">
        <v>158</v>
      </c>
    </row>
    <row r="86" spans="1:10">
      <c r="A86" s="2" t="s">
        <v>158</v>
      </c>
      <c r="B86" s="1" t="s">
        <v>158</v>
      </c>
      <c r="C86" s="18"/>
    </row>
  </sheetData>
  <autoFilter ref="A11:N73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6"/>
  <sheetViews>
    <sheetView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B18" sqref="B18"/>
    </sheetView>
  </sheetViews>
  <sheetFormatPr baseColWidth="10" defaultRowHeight="11.25"/>
  <cols>
    <col min="1" max="1" width="7.5703125" style="2" customWidth="1"/>
    <col min="2" max="2" width="28.42578125" style="1" customWidth="1"/>
    <col min="3" max="3" width="10.85546875" style="1" customWidth="1"/>
    <col min="4" max="4" width="13.42578125" style="1" customWidth="1"/>
    <col min="5" max="5" width="10" style="1" customWidth="1"/>
    <col min="6" max="6" width="15" style="1" bestFit="1" customWidth="1"/>
    <col min="7" max="7" width="14" style="1" customWidth="1"/>
    <col min="8" max="8" width="13.7109375" style="1" customWidth="1"/>
    <col min="9" max="9" width="13.42578125" style="1" customWidth="1"/>
    <col min="10" max="10" width="12" style="1" customWidth="1"/>
    <col min="11" max="11" width="12.7109375" style="1" customWidth="1"/>
    <col min="12" max="12" width="10.28515625" style="1" customWidth="1"/>
    <col min="13" max="13" width="11" style="1" customWidth="1"/>
    <col min="14" max="14" width="12.7109375" style="1" customWidth="1"/>
    <col min="15" max="15" width="9.42578125" style="1" customWidth="1"/>
    <col min="16" max="16" width="10.5703125" style="1" customWidth="1"/>
    <col min="17" max="17" width="13.85546875" style="1" customWidth="1"/>
    <col min="18" max="18" width="11.85546875" style="1" customWidth="1"/>
    <col min="19" max="16384" width="11.42578125" style="1"/>
  </cols>
  <sheetData>
    <row r="1" spans="1:18" ht="18" customHeight="1">
      <c r="A1" s="3" t="s">
        <v>0</v>
      </c>
      <c r="B1" s="63" t="s">
        <v>158</v>
      </c>
      <c r="C1" s="64"/>
    </row>
    <row r="2" spans="1:18" ht="24.95" customHeight="1">
      <c r="A2" s="4" t="s">
        <v>1</v>
      </c>
      <c r="B2" s="21" t="s">
        <v>2</v>
      </c>
      <c r="C2" s="22"/>
    </row>
    <row r="3" spans="1:18" ht="15.75">
      <c r="B3" s="23" t="s">
        <v>3</v>
      </c>
      <c r="C3" s="24"/>
      <c r="D3" s="7"/>
    </row>
    <row r="4" spans="1:18" ht="15">
      <c r="B4" s="25" t="s">
        <v>4</v>
      </c>
      <c r="C4" s="24"/>
      <c r="D4" s="7"/>
    </row>
    <row r="5" spans="1:18">
      <c r="B5" s="6" t="s">
        <v>5</v>
      </c>
    </row>
    <row r="6" spans="1:18">
      <c r="B6" s="6" t="s">
        <v>6</v>
      </c>
    </row>
    <row r="8" spans="1:18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10" t="s">
        <v>23</v>
      </c>
      <c r="R8" s="11" t="s">
        <v>24</v>
      </c>
    </row>
    <row r="9" spans="1:18" ht="12" thickTop="1">
      <c r="A9" s="13" t="s">
        <v>25</v>
      </c>
    </row>
    <row r="11" spans="1:18">
      <c r="A11" s="12" t="s">
        <v>26</v>
      </c>
    </row>
    <row r="12" spans="1:18">
      <c r="A12" s="2" t="s">
        <v>27</v>
      </c>
      <c r="B12" s="1" t="s">
        <v>28</v>
      </c>
      <c r="C12" s="14">
        <v>3242.4</v>
      </c>
      <c r="D12" s="14">
        <v>3000</v>
      </c>
      <c r="E12" s="14">
        <v>0</v>
      </c>
      <c r="F12" s="14">
        <v>6242.4</v>
      </c>
      <c r="G12" s="14">
        <v>0</v>
      </c>
      <c r="H12" s="14">
        <v>0</v>
      </c>
      <c r="I12" s="14">
        <v>0</v>
      </c>
      <c r="J12" s="14">
        <v>786.11</v>
      </c>
      <c r="K12" s="14">
        <v>128.22</v>
      </c>
      <c r="L12" s="14">
        <v>0</v>
      </c>
      <c r="M12" s="14">
        <v>7.0000000000000007E-2</v>
      </c>
      <c r="N12" s="14">
        <v>0</v>
      </c>
      <c r="O12" s="14">
        <v>0</v>
      </c>
      <c r="P12" s="14">
        <v>0</v>
      </c>
      <c r="Q12" s="14">
        <v>914.4</v>
      </c>
      <c r="R12" s="14">
        <v>5328</v>
      </c>
    </row>
    <row r="13" spans="1:18">
      <c r="A13" s="2" t="s">
        <v>29</v>
      </c>
      <c r="B13" s="1" t="s">
        <v>30</v>
      </c>
      <c r="C13" s="14">
        <v>3249.9</v>
      </c>
      <c r="D13" s="14">
        <v>8061.97</v>
      </c>
      <c r="E13" s="14">
        <v>0</v>
      </c>
      <c r="F13" s="14">
        <v>11311.87</v>
      </c>
      <c r="G13" s="14">
        <v>0</v>
      </c>
      <c r="H13" s="14">
        <v>0</v>
      </c>
      <c r="I13" s="14">
        <v>0</v>
      </c>
      <c r="J13" s="14">
        <v>1891.92</v>
      </c>
      <c r="K13" s="14">
        <v>159.43</v>
      </c>
      <c r="L13" s="14">
        <v>0</v>
      </c>
      <c r="M13" s="14">
        <v>0.12</v>
      </c>
      <c r="N13" s="14">
        <v>0</v>
      </c>
      <c r="O13" s="14">
        <v>0</v>
      </c>
      <c r="P13" s="14">
        <v>0</v>
      </c>
      <c r="Q13" s="14">
        <v>2051.4699999999998</v>
      </c>
      <c r="R13" s="14">
        <v>9260.4</v>
      </c>
    </row>
    <row r="14" spans="1:18">
      <c r="A14" s="2" t="s">
        <v>31</v>
      </c>
      <c r="B14" s="1" t="s">
        <v>32</v>
      </c>
      <c r="C14" s="14">
        <v>3000</v>
      </c>
      <c r="D14" s="14">
        <v>300</v>
      </c>
      <c r="E14" s="14">
        <v>1200</v>
      </c>
      <c r="F14" s="14">
        <v>4500</v>
      </c>
      <c r="G14" s="14">
        <v>0</v>
      </c>
      <c r="H14" s="14">
        <v>0</v>
      </c>
      <c r="I14" s="14">
        <v>0</v>
      </c>
      <c r="J14" s="14">
        <v>433.94</v>
      </c>
      <c r="K14" s="14">
        <v>74.48</v>
      </c>
      <c r="L14" s="14">
        <v>0</v>
      </c>
      <c r="M14" s="15">
        <v>-0.02</v>
      </c>
      <c r="N14" s="14">
        <v>0</v>
      </c>
      <c r="O14" s="14">
        <v>0</v>
      </c>
      <c r="P14" s="14">
        <v>0</v>
      </c>
      <c r="Q14" s="14">
        <v>508.4</v>
      </c>
      <c r="R14" s="14">
        <v>3991.6</v>
      </c>
    </row>
    <row r="15" spans="1:18">
      <c r="A15" s="2" t="s">
        <v>33</v>
      </c>
      <c r="B15" s="1" t="s">
        <v>34</v>
      </c>
      <c r="C15" s="14">
        <v>16500</v>
      </c>
      <c r="D15" s="14">
        <v>0</v>
      </c>
      <c r="E15" s="14">
        <v>0</v>
      </c>
      <c r="F15" s="14">
        <v>16500</v>
      </c>
      <c r="G15" s="14">
        <v>0</v>
      </c>
      <c r="H15" s="14">
        <v>0</v>
      </c>
      <c r="I15" s="14">
        <v>0</v>
      </c>
      <c r="J15" s="14">
        <v>3134.65</v>
      </c>
      <c r="K15" s="14">
        <v>498.15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3632.8</v>
      </c>
      <c r="R15" s="14">
        <v>12867.2</v>
      </c>
    </row>
    <row r="16" spans="1:18">
      <c r="A16" s="2" t="s">
        <v>35</v>
      </c>
      <c r="B16" s="1" t="s">
        <v>36</v>
      </c>
      <c r="C16" s="14">
        <v>3000</v>
      </c>
      <c r="D16" s="14">
        <v>0</v>
      </c>
      <c r="E16" s="14">
        <v>0</v>
      </c>
      <c r="F16" s="14">
        <v>3000</v>
      </c>
      <c r="G16" s="14">
        <v>0</v>
      </c>
      <c r="H16" s="14">
        <v>0</v>
      </c>
      <c r="I16" s="14">
        <v>0</v>
      </c>
      <c r="J16" s="14">
        <v>76.98</v>
      </c>
      <c r="K16" s="14">
        <v>74.56</v>
      </c>
      <c r="L16" s="14">
        <v>0</v>
      </c>
      <c r="M16" s="14">
        <v>0.06</v>
      </c>
      <c r="N16" s="14">
        <v>0</v>
      </c>
      <c r="O16" s="14">
        <v>0</v>
      </c>
      <c r="P16" s="14">
        <v>0</v>
      </c>
      <c r="Q16" s="14">
        <v>151.6</v>
      </c>
      <c r="R16" s="14">
        <v>2848.4</v>
      </c>
    </row>
    <row r="17" spans="1:18">
      <c r="A17" s="2" t="s">
        <v>37</v>
      </c>
      <c r="B17" s="1" t="s">
        <v>38</v>
      </c>
      <c r="C17" s="14">
        <v>12499.95</v>
      </c>
      <c r="D17" s="14">
        <v>0</v>
      </c>
      <c r="E17" s="14">
        <v>0</v>
      </c>
      <c r="F17" s="14">
        <v>12499.95</v>
      </c>
      <c r="G17" s="14">
        <v>0</v>
      </c>
      <c r="H17" s="14">
        <v>0</v>
      </c>
      <c r="I17" s="14">
        <v>0</v>
      </c>
      <c r="J17" s="14">
        <v>2171.36</v>
      </c>
      <c r="K17" s="14">
        <v>348.96</v>
      </c>
      <c r="L17" s="14">
        <v>0</v>
      </c>
      <c r="M17" s="14">
        <v>0.03</v>
      </c>
      <c r="N17" s="14">
        <v>0</v>
      </c>
      <c r="O17" s="14">
        <v>0</v>
      </c>
      <c r="P17" s="14">
        <v>0</v>
      </c>
      <c r="Q17" s="14">
        <v>2520.35</v>
      </c>
      <c r="R17" s="14">
        <v>9979.6</v>
      </c>
    </row>
    <row r="18" spans="1:18">
      <c r="A18" s="2" t="s">
        <v>39</v>
      </c>
      <c r="B18" s="1" t="s">
        <v>40</v>
      </c>
      <c r="C18" s="14">
        <v>2749.95</v>
      </c>
      <c r="D18" s="14">
        <v>0</v>
      </c>
      <c r="E18" s="14">
        <v>0</v>
      </c>
      <c r="F18" s="14">
        <v>2749.95</v>
      </c>
      <c r="G18" s="14">
        <v>0</v>
      </c>
      <c r="H18" s="14">
        <v>0</v>
      </c>
      <c r="I18" s="14">
        <v>0</v>
      </c>
      <c r="J18" s="14">
        <v>49.78</v>
      </c>
      <c r="K18" s="14">
        <v>68.27</v>
      </c>
      <c r="L18" s="14">
        <v>0</v>
      </c>
      <c r="M18" s="15">
        <v>-0.1</v>
      </c>
      <c r="N18" s="14">
        <v>0</v>
      </c>
      <c r="O18" s="14">
        <v>0</v>
      </c>
      <c r="P18" s="14">
        <v>0</v>
      </c>
      <c r="Q18" s="14">
        <v>117.95</v>
      </c>
      <c r="R18" s="14">
        <v>2632</v>
      </c>
    </row>
    <row r="19" spans="1:18">
      <c r="A19" s="2" t="s">
        <v>41</v>
      </c>
      <c r="B19" s="1" t="s">
        <v>42</v>
      </c>
      <c r="C19" s="14">
        <v>4333.42</v>
      </c>
      <c r="D19" s="14">
        <v>0</v>
      </c>
      <c r="E19" s="14">
        <v>0</v>
      </c>
      <c r="F19" s="14">
        <v>4333.42</v>
      </c>
      <c r="G19" s="14">
        <v>0</v>
      </c>
      <c r="H19" s="14">
        <v>0</v>
      </c>
      <c r="I19" s="14">
        <v>0</v>
      </c>
      <c r="J19" s="14">
        <v>404.09</v>
      </c>
      <c r="K19" s="14">
        <v>119.41</v>
      </c>
      <c r="L19" s="14">
        <v>0</v>
      </c>
      <c r="M19" s="14">
        <v>0.12</v>
      </c>
      <c r="N19" s="14">
        <v>0</v>
      </c>
      <c r="O19" s="14">
        <v>0</v>
      </c>
      <c r="P19" s="14">
        <v>0</v>
      </c>
      <c r="Q19" s="14">
        <v>523.62</v>
      </c>
      <c r="R19" s="14">
        <v>3809.8</v>
      </c>
    </row>
    <row r="20" spans="1:18">
      <c r="A20" s="2" t="s">
        <v>43</v>
      </c>
      <c r="B20" s="1" t="s">
        <v>44</v>
      </c>
      <c r="C20" s="14">
        <v>2800</v>
      </c>
      <c r="D20" s="14">
        <v>3500</v>
      </c>
      <c r="E20" s="14">
        <v>0</v>
      </c>
      <c r="F20" s="14">
        <v>6300</v>
      </c>
      <c r="G20" s="14">
        <v>0</v>
      </c>
      <c r="H20" s="14">
        <v>0</v>
      </c>
      <c r="I20" s="14">
        <v>0</v>
      </c>
      <c r="J20" s="14">
        <v>798.42</v>
      </c>
      <c r="K20" s="14">
        <v>115.52</v>
      </c>
      <c r="L20" s="14">
        <v>0</v>
      </c>
      <c r="M20" s="15">
        <v>-0.14000000000000001</v>
      </c>
      <c r="N20" s="14">
        <v>0</v>
      </c>
      <c r="O20" s="14">
        <v>0</v>
      </c>
      <c r="P20" s="14">
        <v>0</v>
      </c>
      <c r="Q20" s="14">
        <v>913.8</v>
      </c>
      <c r="R20" s="14">
        <v>5386.2</v>
      </c>
    </row>
    <row r="21" spans="1:18">
      <c r="A21" s="2" t="s">
        <v>45</v>
      </c>
      <c r="B21" s="1" t="s">
        <v>46</v>
      </c>
      <c r="C21" s="14">
        <v>2530.0500000000002</v>
      </c>
      <c r="D21" s="14">
        <v>0</v>
      </c>
      <c r="E21" s="14">
        <v>0</v>
      </c>
      <c r="F21" s="14">
        <v>2530.0500000000002</v>
      </c>
      <c r="G21" s="14">
        <v>0</v>
      </c>
      <c r="H21" s="14">
        <v>0</v>
      </c>
      <c r="I21" s="14">
        <v>0</v>
      </c>
      <c r="J21" s="14">
        <v>10.93</v>
      </c>
      <c r="K21" s="14">
        <v>63.14</v>
      </c>
      <c r="L21" s="14">
        <v>500</v>
      </c>
      <c r="M21" s="15">
        <v>-0.02</v>
      </c>
      <c r="N21" s="14">
        <v>0</v>
      </c>
      <c r="O21" s="14">
        <v>0</v>
      </c>
      <c r="P21" s="14">
        <v>0</v>
      </c>
      <c r="Q21" s="14">
        <v>574.04999999999995</v>
      </c>
      <c r="R21" s="14">
        <v>1956</v>
      </c>
    </row>
    <row r="22" spans="1:18">
      <c r="A22" s="2" t="s">
        <v>47</v>
      </c>
      <c r="B22" s="1" t="s">
        <v>48</v>
      </c>
      <c r="C22" s="14">
        <v>7056</v>
      </c>
      <c r="D22" s="14">
        <v>0</v>
      </c>
      <c r="E22" s="14">
        <v>0</v>
      </c>
      <c r="F22" s="14">
        <v>7056</v>
      </c>
      <c r="G22" s="14">
        <v>0</v>
      </c>
      <c r="H22" s="14">
        <v>0</v>
      </c>
      <c r="I22" s="14">
        <v>0</v>
      </c>
      <c r="J22" s="14">
        <v>959.9</v>
      </c>
      <c r="K22" s="14">
        <v>191.33</v>
      </c>
      <c r="L22" s="14">
        <v>0</v>
      </c>
      <c r="M22" s="15">
        <v>-0.03</v>
      </c>
      <c r="N22" s="14">
        <v>0</v>
      </c>
      <c r="O22" s="14">
        <v>0</v>
      </c>
      <c r="P22" s="14">
        <v>0</v>
      </c>
      <c r="Q22" s="14">
        <v>1151.2</v>
      </c>
      <c r="R22" s="14">
        <v>5904.8</v>
      </c>
    </row>
    <row r="23" spans="1:18">
      <c r="A23" s="2" t="s">
        <v>49</v>
      </c>
      <c r="B23" s="1" t="s">
        <v>50</v>
      </c>
      <c r="C23" s="14">
        <v>6000</v>
      </c>
      <c r="D23" s="14">
        <v>0</v>
      </c>
      <c r="E23" s="14">
        <v>0</v>
      </c>
      <c r="F23" s="14">
        <v>6000</v>
      </c>
      <c r="G23" s="14">
        <v>3533.51</v>
      </c>
      <c r="H23" s="14">
        <v>0</v>
      </c>
      <c r="I23" s="14">
        <v>0</v>
      </c>
      <c r="J23" s="14">
        <v>734.34</v>
      </c>
      <c r="K23" s="14">
        <v>160.44999999999999</v>
      </c>
      <c r="L23" s="14">
        <v>0</v>
      </c>
      <c r="M23" s="15">
        <v>-0.1</v>
      </c>
      <c r="N23" s="14">
        <v>0</v>
      </c>
      <c r="O23" s="14">
        <v>0</v>
      </c>
      <c r="P23" s="14">
        <v>0</v>
      </c>
      <c r="Q23" s="14">
        <v>4428.2</v>
      </c>
      <c r="R23" s="14">
        <v>1571.8</v>
      </c>
    </row>
    <row r="24" spans="1:18">
      <c r="A24" s="2" t="s">
        <v>51</v>
      </c>
      <c r="B24" s="1" t="s">
        <v>52</v>
      </c>
      <c r="C24" s="14">
        <v>3266.76</v>
      </c>
      <c r="D24" s="14">
        <v>7779.08</v>
      </c>
      <c r="E24" s="14">
        <v>0</v>
      </c>
      <c r="F24" s="14">
        <v>11045.84</v>
      </c>
      <c r="G24" s="14">
        <v>0</v>
      </c>
      <c r="H24" s="14">
        <v>330.6</v>
      </c>
      <c r="I24" s="14">
        <v>0</v>
      </c>
      <c r="J24" s="14">
        <v>1829.35</v>
      </c>
      <c r="K24" s="14">
        <v>153.26</v>
      </c>
      <c r="L24" s="14">
        <v>0</v>
      </c>
      <c r="M24" s="14">
        <v>0.03</v>
      </c>
      <c r="N24" s="14">
        <v>0</v>
      </c>
      <c r="O24" s="14">
        <v>0</v>
      </c>
      <c r="P24" s="14">
        <v>0</v>
      </c>
      <c r="Q24" s="14">
        <v>2313.2399999999998</v>
      </c>
      <c r="R24" s="14">
        <v>8732.6</v>
      </c>
    </row>
    <row r="25" spans="1:18">
      <c r="A25" s="2" t="s">
        <v>53</v>
      </c>
      <c r="B25" s="1" t="s">
        <v>54</v>
      </c>
      <c r="C25" s="14">
        <v>10000.049999999999</v>
      </c>
      <c r="D25" s="14">
        <v>12799.51</v>
      </c>
      <c r="E25" s="14">
        <v>0</v>
      </c>
      <c r="F25" s="14">
        <v>22799.56</v>
      </c>
      <c r="G25" s="14">
        <v>344.55</v>
      </c>
      <c r="H25" s="14">
        <v>0</v>
      </c>
      <c r="I25" s="14">
        <v>0</v>
      </c>
      <c r="J25" s="14">
        <v>5024.5200000000004</v>
      </c>
      <c r="K25" s="14">
        <v>771.98</v>
      </c>
      <c r="L25" s="14">
        <v>0</v>
      </c>
      <c r="M25" s="15">
        <v>-7.0000000000000007E-2</v>
      </c>
      <c r="N25" s="14">
        <v>0</v>
      </c>
      <c r="O25" s="14">
        <v>500</v>
      </c>
      <c r="P25" s="14">
        <v>807.18</v>
      </c>
      <c r="Q25" s="14">
        <v>7448.16</v>
      </c>
      <c r="R25" s="14">
        <v>15351.4</v>
      </c>
    </row>
    <row r="26" spans="1:18">
      <c r="A26" s="2" t="s">
        <v>55</v>
      </c>
      <c r="B26" s="1" t="s">
        <v>56</v>
      </c>
      <c r="C26" s="14">
        <v>2383.42</v>
      </c>
      <c r="D26" s="14">
        <v>7274.06</v>
      </c>
      <c r="E26" s="14">
        <v>0</v>
      </c>
      <c r="F26" s="14">
        <v>9657.48</v>
      </c>
      <c r="G26" s="14">
        <v>0</v>
      </c>
      <c r="H26" s="14">
        <v>0</v>
      </c>
      <c r="I26" s="14">
        <v>0</v>
      </c>
      <c r="J26" s="14">
        <v>1515.57</v>
      </c>
      <c r="K26" s="14">
        <v>150.22</v>
      </c>
      <c r="L26" s="14">
        <v>0</v>
      </c>
      <c r="M26" s="14">
        <v>0.09</v>
      </c>
      <c r="N26" s="14">
        <v>0</v>
      </c>
      <c r="O26" s="14">
        <v>0</v>
      </c>
      <c r="P26" s="14">
        <v>0</v>
      </c>
      <c r="Q26" s="14">
        <v>1665.88</v>
      </c>
      <c r="R26" s="14">
        <v>7991.6</v>
      </c>
    </row>
    <row r="27" spans="1:18">
      <c r="A27" s="2" t="s">
        <v>57</v>
      </c>
      <c r="B27" s="1" t="s">
        <v>58</v>
      </c>
      <c r="C27" s="14">
        <v>3000</v>
      </c>
      <c r="D27" s="14">
        <v>2500</v>
      </c>
      <c r="E27" s="14">
        <v>0</v>
      </c>
      <c r="F27" s="14">
        <v>5500</v>
      </c>
      <c r="G27" s="14">
        <v>0</v>
      </c>
      <c r="H27" s="14">
        <v>0</v>
      </c>
      <c r="I27" s="14">
        <v>0</v>
      </c>
      <c r="J27" s="14">
        <v>627.54</v>
      </c>
      <c r="K27" s="14">
        <v>128.02000000000001</v>
      </c>
      <c r="L27" s="14">
        <v>0</v>
      </c>
      <c r="M27" s="14">
        <v>0.04</v>
      </c>
      <c r="N27" s="14">
        <v>0</v>
      </c>
      <c r="O27" s="14">
        <v>0</v>
      </c>
      <c r="P27" s="14">
        <v>0</v>
      </c>
      <c r="Q27" s="14">
        <v>755.6</v>
      </c>
      <c r="R27" s="14">
        <v>4744.3999999999996</v>
      </c>
    </row>
    <row r="28" spans="1:18">
      <c r="A28" s="2" t="s">
        <v>59</v>
      </c>
      <c r="B28" s="1" t="s">
        <v>60</v>
      </c>
      <c r="C28" s="14">
        <v>2500.0500000000002</v>
      </c>
      <c r="D28" s="14">
        <v>0</v>
      </c>
      <c r="E28" s="14">
        <v>0</v>
      </c>
      <c r="F28" s="14">
        <v>2500.0500000000002</v>
      </c>
      <c r="G28" s="14">
        <v>0</v>
      </c>
      <c r="H28" s="14">
        <v>0</v>
      </c>
      <c r="I28" s="14">
        <v>0</v>
      </c>
      <c r="J28" s="14">
        <v>7.67</v>
      </c>
      <c r="K28" s="14">
        <v>62.06</v>
      </c>
      <c r="L28" s="14">
        <v>0</v>
      </c>
      <c r="M28" s="15">
        <v>-0.08</v>
      </c>
      <c r="N28" s="14">
        <v>0</v>
      </c>
      <c r="O28" s="14">
        <v>0</v>
      </c>
      <c r="P28" s="14">
        <v>0</v>
      </c>
      <c r="Q28" s="14">
        <v>69.650000000000006</v>
      </c>
      <c r="R28" s="14">
        <v>2430.4</v>
      </c>
    </row>
    <row r="29" spans="1:18">
      <c r="A29" s="2" t="s">
        <v>61</v>
      </c>
      <c r="B29" s="1" t="s">
        <v>62</v>
      </c>
      <c r="C29" s="14">
        <v>4999.95</v>
      </c>
      <c r="D29" s="14">
        <v>0</v>
      </c>
      <c r="E29" s="14">
        <v>0</v>
      </c>
      <c r="F29" s="14">
        <v>4999.95</v>
      </c>
      <c r="G29" s="14">
        <v>0</v>
      </c>
      <c r="H29" s="14">
        <v>0</v>
      </c>
      <c r="I29" s="14">
        <v>0</v>
      </c>
      <c r="J29" s="14">
        <v>523.53</v>
      </c>
      <c r="K29" s="14">
        <v>131.43</v>
      </c>
      <c r="L29" s="14">
        <v>0</v>
      </c>
      <c r="M29" s="15">
        <v>-0.01</v>
      </c>
      <c r="N29" s="14">
        <v>0</v>
      </c>
      <c r="O29" s="14">
        <v>0</v>
      </c>
      <c r="P29" s="14">
        <v>0</v>
      </c>
      <c r="Q29" s="14">
        <v>654.95000000000005</v>
      </c>
      <c r="R29" s="14">
        <v>4345</v>
      </c>
    </row>
    <row r="30" spans="1:18">
      <c r="A30" s="2" t="s">
        <v>63</v>
      </c>
      <c r="B30" s="1" t="s">
        <v>64</v>
      </c>
      <c r="C30" s="14">
        <v>12499.95</v>
      </c>
      <c r="D30" s="14">
        <v>0</v>
      </c>
      <c r="E30" s="14">
        <v>0</v>
      </c>
      <c r="F30" s="14">
        <v>12499.95</v>
      </c>
      <c r="G30" s="14">
        <v>0</v>
      </c>
      <c r="H30" s="14">
        <v>0</v>
      </c>
      <c r="I30" s="14">
        <v>0</v>
      </c>
      <c r="J30" s="14">
        <v>2171.36</v>
      </c>
      <c r="K30" s="14">
        <v>384.98</v>
      </c>
      <c r="L30" s="14">
        <v>0</v>
      </c>
      <c r="M30" s="14">
        <v>0.01</v>
      </c>
      <c r="N30" s="14">
        <v>0</v>
      </c>
      <c r="O30" s="14">
        <v>0</v>
      </c>
      <c r="P30" s="14">
        <v>0</v>
      </c>
      <c r="Q30" s="14">
        <v>2556.35</v>
      </c>
      <c r="R30" s="14">
        <v>9943.6</v>
      </c>
    </row>
    <row r="31" spans="1:18">
      <c r="A31" s="2" t="s">
        <v>65</v>
      </c>
      <c r="B31" s="1" t="s">
        <v>66</v>
      </c>
      <c r="C31" s="14">
        <v>6000</v>
      </c>
      <c r="D31" s="14">
        <v>0</v>
      </c>
      <c r="E31" s="14">
        <v>0</v>
      </c>
      <c r="F31" s="14">
        <v>6000</v>
      </c>
      <c r="G31" s="14">
        <v>1465.21</v>
      </c>
      <c r="H31" s="14">
        <v>0</v>
      </c>
      <c r="I31" s="14">
        <v>0</v>
      </c>
      <c r="J31" s="14">
        <v>734.34</v>
      </c>
      <c r="K31" s="14">
        <v>160.44999999999999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2360</v>
      </c>
      <c r="R31" s="14">
        <v>3640</v>
      </c>
    </row>
    <row r="32" spans="1:18">
      <c r="A32" s="2" t="s">
        <v>67</v>
      </c>
      <c r="B32" s="1" t="s">
        <v>68</v>
      </c>
      <c r="C32" s="14">
        <v>2800</v>
      </c>
      <c r="D32" s="14">
        <v>5360</v>
      </c>
      <c r="E32" s="14">
        <v>0</v>
      </c>
      <c r="F32" s="14">
        <v>8160</v>
      </c>
      <c r="G32" s="14">
        <v>0</v>
      </c>
      <c r="H32" s="14">
        <v>0</v>
      </c>
      <c r="I32" s="14">
        <v>0</v>
      </c>
      <c r="J32" s="14">
        <v>1195.71</v>
      </c>
      <c r="K32" s="14">
        <v>170.73</v>
      </c>
      <c r="L32" s="14">
        <v>0</v>
      </c>
      <c r="M32" s="15">
        <v>-0.04</v>
      </c>
      <c r="N32" s="14">
        <v>0</v>
      </c>
      <c r="O32" s="14">
        <v>500</v>
      </c>
      <c r="P32" s="14">
        <v>0</v>
      </c>
      <c r="Q32" s="14">
        <v>1866.4</v>
      </c>
      <c r="R32" s="14">
        <v>6293.6</v>
      </c>
    </row>
    <row r="33" spans="1:18">
      <c r="A33" s="2" t="s">
        <v>69</v>
      </c>
      <c r="B33" s="1" t="s">
        <v>70</v>
      </c>
      <c r="C33" s="14">
        <v>2800</v>
      </c>
      <c r="D33" s="14">
        <v>16017.63</v>
      </c>
      <c r="E33" s="14">
        <v>0</v>
      </c>
      <c r="F33" s="14">
        <v>18817.63</v>
      </c>
      <c r="G33" s="14">
        <v>0</v>
      </c>
      <c r="H33" s="14">
        <v>0</v>
      </c>
      <c r="I33" s="14">
        <v>0</v>
      </c>
      <c r="J33" s="14">
        <v>3829.94</v>
      </c>
      <c r="K33" s="14">
        <v>281.39</v>
      </c>
      <c r="L33" s="14">
        <v>0</v>
      </c>
      <c r="M33" s="14">
        <v>0.1</v>
      </c>
      <c r="N33" s="14">
        <v>0</v>
      </c>
      <c r="O33" s="14">
        <v>0</v>
      </c>
      <c r="P33" s="14">
        <v>0</v>
      </c>
      <c r="Q33" s="14">
        <v>4111.43</v>
      </c>
      <c r="R33" s="14">
        <v>14706.2</v>
      </c>
    </row>
    <row r="34" spans="1:18">
      <c r="A34" s="2" t="s">
        <v>71</v>
      </c>
      <c r="B34" s="1" t="s">
        <v>72</v>
      </c>
      <c r="C34" s="14">
        <v>4666.62</v>
      </c>
      <c r="D34" s="14">
        <v>0</v>
      </c>
      <c r="E34" s="14">
        <v>0</v>
      </c>
      <c r="F34" s="14">
        <v>4666.62</v>
      </c>
      <c r="G34" s="14">
        <v>0</v>
      </c>
      <c r="H34" s="14">
        <v>0</v>
      </c>
      <c r="I34" s="14">
        <v>0</v>
      </c>
      <c r="J34" s="14">
        <v>463.8</v>
      </c>
      <c r="K34" s="14">
        <v>125.33</v>
      </c>
      <c r="L34" s="14">
        <v>0</v>
      </c>
      <c r="M34" s="15">
        <v>-0.11</v>
      </c>
      <c r="N34" s="14">
        <v>0</v>
      </c>
      <c r="O34" s="14">
        <v>0</v>
      </c>
      <c r="P34" s="14">
        <v>0</v>
      </c>
      <c r="Q34" s="14">
        <v>589.02</v>
      </c>
      <c r="R34" s="14">
        <v>4077.6</v>
      </c>
    </row>
    <row r="35" spans="1:18">
      <c r="A35" s="2" t="s">
        <v>73</v>
      </c>
      <c r="B35" s="1" t="s">
        <v>74</v>
      </c>
      <c r="C35" s="14">
        <v>7999.95</v>
      </c>
      <c r="D35" s="14">
        <v>0</v>
      </c>
      <c r="E35" s="14">
        <v>0</v>
      </c>
      <c r="F35" s="14">
        <v>7999.95</v>
      </c>
      <c r="G35" s="14">
        <v>382.1</v>
      </c>
      <c r="H35" s="14">
        <v>0</v>
      </c>
      <c r="I35" s="14">
        <v>0</v>
      </c>
      <c r="J35" s="14">
        <v>1161.53</v>
      </c>
      <c r="K35" s="14">
        <v>218.45</v>
      </c>
      <c r="L35" s="14">
        <v>0</v>
      </c>
      <c r="M35" s="14">
        <v>7.0000000000000007E-2</v>
      </c>
      <c r="N35" s="14">
        <v>0</v>
      </c>
      <c r="O35" s="14">
        <v>0</v>
      </c>
      <c r="P35" s="14">
        <v>0</v>
      </c>
      <c r="Q35" s="14">
        <v>1762.15</v>
      </c>
      <c r="R35" s="14">
        <v>6237.8</v>
      </c>
    </row>
    <row r="36" spans="1:18">
      <c r="A36" s="2" t="s">
        <v>75</v>
      </c>
      <c r="B36" s="1" t="s">
        <v>76</v>
      </c>
      <c r="C36" s="14">
        <v>2750.1</v>
      </c>
      <c r="D36" s="14">
        <v>2500</v>
      </c>
      <c r="E36" s="14">
        <v>0</v>
      </c>
      <c r="F36" s="14">
        <v>5250.1</v>
      </c>
      <c r="G36" s="14">
        <v>0</v>
      </c>
      <c r="H36" s="14">
        <v>0</v>
      </c>
      <c r="I36" s="14">
        <v>0</v>
      </c>
      <c r="J36" s="14">
        <v>574.16</v>
      </c>
      <c r="K36" s="14">
        <v>91.99</v>
      </c>
      <c r="L36" s="14">
        <v>0</v>
      </c>
      <c r="M36" s="15">
        <v>-0.05</v>
      </c>
      <c r="N36" s="14">
        <v>0</v>
      </c>
      <c r="O36" s="14">
        <v>0</v>
      </c>
      <c r="P36" s="14">
        <v>0</v>
      </c>
      <c r="Q36" s="14">
        <v>666.1</v>
      </c>
      <c r="R36" s="14">
        <v>4584</v>
      </c>
    </row>
    <row r="37" spans="1:18">
      <c r="A37" s="2" t="s">
        <v>77</v>
      </c>
      <c r="B37" s="1" t="s">
        <v>78</v>
      </c>
      <c r="C37" s="14">
        <v>4000.05</v>
      </c>
      <c r="D37" s="14">
        <v>0</v>
      </c>
      <c r="E37" s="14">
        <v>0</v>
      </c>
      <c r="F37" s="14">
        <v>4000.05</v>
      </c>
      <c r="G37" s="14">
        <v>1147.8900000000001</v>
      </c>
      <c r="H37" s="14">
        <v>0</v>
      </c>
      <c r="I37" s="14">
        <v>0</v>
      </c>
      <c r="J37" s="14">
        <v>349.04</v>
      </c>
      <c r="K37" s="14">
        <v>106.15</v>
      </c>
      <c r="L37" s="14">
        <v>0</v>
      </c>
      <c r="M37" s="15">
        <v>-0.03</v>
      </c>
      <c r="N37" s="14">
        <v>0</v>
      </c>
      <c r="O37" s="14">
        <v>0</v>
      </c>
      <c r="P37" s="14">
        <v>0</v>
      </c>
      <c r="Q37" s="14">
        <v>1603.05</v>
      </c>
      <c r="R37" s="14">
        <v>2397</v>
      </c>
    </row>
    <row r="38" spans="1:18">
      <c r="A38" s="2" t="s">
        <v>79</v>
      </c>
      <c r="B38" s="1" t="s">
        <v>80</v>
      </c>
      <c r="C38" s="14">
        <v>3124.95</v>
      </c>
      <c r="D38" s="14">
        <v>14100</v>
      </c>
      <c r="E38" s="14">
        <v>0</v>
      </c>
      <c r="F38" s="14">
        <v>17224.95</v>
      </c>
      <c r="G38" s="14">
        <v>0</v>
      </c>
      <c r="H38" s="14">
        <v>0</v>
      </c>
      <c r="I38" s="14">
        <v>0</v>
      </c>
      <c r="J38" s="14">
        <v>3352.14</v>
      </c>
      <c r="K38" s="14">
        <v>212.16</v>
      </c>
      <c r="L38" s="14">
        <v>0</v>
      </c>
      <c r="M38" s="14">
        <v>0.05</v>
      </c>
      <c r="N38" s="14">
        <v>0</v>
      </c>
      <c r="O38" s="14">
        <v>0</v>
      </c>
      <c r="P38" s="14">
        <v>0</v>
      </c>
      <c r="Q38" s="14">
        <v>3564.35</v>
      </c>
      <c r="R38" s="14">
        <v>13660.6</v>
      </c>
    </row>
    <row r="39" spans="1:18">
      <c r="A39" s="2" t="s">
        <v>81</v>
      </c>
      <c r="B39" s="1" t="s">
        <v>82</v>
      </c>
      <c r="C39" s="14">
        <v>3000</v>
      </c>
      <c r="D39" s="14">
        <v>1563.6</v>
      </c>
      <c r="E39" s="14">
        <v>0</v>
      </c>
      <c r="F39" s="14">
        <v>4563.6000000000004</v>
      </c>
      <c r="G39" s="14">
        <v>0</v>
      </c>
      <c r="H39" s="14">
        <v>0</v>
      </c>
      <c r="I39" s="14">
        <v>0</v>
      </c>
      <c r="J39" s="14">
        <v>445.34</v>
      </c>
      <c r="K39" s="14">
        <v>96.77</v>
      </c>
      <c r="L39" s="14">
        <v>0</v>
      </c>
      <c r="M39" s="14">
        <v>0.09</v>
      </c>
      <c r="N39" s="14">
        <v>0</v>
      </c>
      <c r="O39" s="14">
        <v>0</v>
      </c>
      <c r="P39" s="14">
        <v>0</v>
      </c>
      <c r="Q39" s="14">
        <v>542.20000000000005</v>
      </c>
      <c r="R39" s="14">
        <v>4021.4</v>
      </c>
    </row>
    <row r="40" spans="1:18">
      <c r="A40" s="2" t="s">
        <v>83</v>
      </c>
      <c r="B40" s="1" t="s">
        <v>84</v>
      </c>
      <c r="C40" s="14">
        <v>3000</v>
      </c>
      <c r="D40" s="14">
        <v>0</v>
      </c>
      <c r="E40" s="14">
        <v>0</v>
      </c>
      <c r="F40" s="14">
        <v>3000</v>
      </c>
      <c r="G40" s="14">
        <v>0</v>
      </c>
      <c r="H40" s="14">
        <v>0</v>
      </c>
      <c r="I40" s="14">
        <v>0</v>
      </c>
      <c r="J40" s="14">
        <v>76.98</v>
      </c>
      <c r="K40" s="14">
        <v>74.48</v>
      </c>
      <c r="L40" s="14">
        <v>0</v>
      </c>
      <c r="M40" s="15">
        <v>-0.06</v>
      </c>
      <c r="N40" s="14">
        <v>0</v>
      </c>
      <c r="O40" s="14">
        <v>0</v>
      </c>
      <c r="P40" s="14">
        <v>0</v>
      </c>
      <c r="Q40" s="14">
        <v>151.4</v>
      </c>
      <c r="R40" s="14">
        <v>2848.6</v>
      </c>
    </row>
    <row r="41" spans="1:18">
      <c r="A41" s="2" t="s">
        <v>85</v>
      </c>
      <c r="B41" s="1" t="s">
        <v>86</v>
      </c>
      <c r="C41" s="14">
        <v>3250</v>
      </c>
      <c r="D41" s="14">
        <v>3500</v>
      </c>
      <c r="E41" s="14">
        <v>0</v>
      </c>
      <c r="F41" s="14">
        <v>6750</v>
      </c>
      <c r="G41" s="14">
        <v>0</v>
      </c>
      <c r="H41" s="14">
        <v>0</v>
      </c>
      <c r="I41" s="14">
        <v>0</v>
      </c>
      <c r="J41" s="14">
        <v>894.54</v>
      </c>
      <c r="K41" s="14">
        <v>95.41</v>
      </c>
      <c r="L41" s="14">
        <v>0</v>
      </c>
      <c r="M41" s="14">
        <v>0.05</v>
      </c>
      <c r="N41" s="14">
        <v>0</v>
      </c>
      <c r="O41" s="14">
        <v>0</v>
      </c>
      <c r="P41" s="14">
        <v>0</v>
      </c>
      <c r="Q41" s="14">
        <v>990</v>
      </c>
      <c r="R41" s="14">
        <v>5760</v>
      </c>
    </row>
    <row r="42" spans="1:18">
      <c r="A42" s="2" t="s">
        <v>87</v>
      </c>
      <c r="B42" s="1" t="s">
        <v>88</v>
      </c>
      <c r="C42" s="14">
        <v>3250.05</v>
      </c>
      <c r="D42" s="14">
        <v>5758.48</v>
      </c>
      <c r="E42" s="14">
        <v>0</v>
      </c>
      <c r="F42" s="14">
        <v>9008.5300000000007</v>
      </c>
      <c r="G42" s="14">
        <v>1004.6</v>
      </c>
      <c r="H42" s="14">
        <v>0</v>
      </c>
      <c r="I42" s="14">
        <v>0</v>
      </c>
      <c r="J42" s="14">
        <v>1376.96</v>
      </c>
      <c r="K42" s="14">
        <v>172.54</v>
      </c>
      <c r="L42" s="14">
        <v>0</v>
      </c>
      <c r="M42" s="14">
        <v>0.03</v>
      </c>
      <c r="N42" s="14">
        <v>0</v>
      </c>
      <c r="O42" s="14">
        <v>0</v>
      </c>
      <c r="P42" s="14">
        <v>0</v>
      </c>
      <c r="Q42" s="14">
        <v>2554.13</v>
      </c>
      <c r="R42" s="14">
        <v>6454.4</v>
      </c>
    </row>
    <row r="43" spans="1:18">
      <c r="A43" s="2" t="s">
        <v>89</v>
      </c>
      <c r="B43" s="1" t="s">
        <v>90</v>
      </c>
      <c r="C43" s="14">
        <v>3250.05</v>
      </c>
      <c r="D43" s="14">
        <v>4340</v>
      </c>
      <c r="E43" s="14">
        <v>0</v>
      </c>
      <c r="F43" s="14">
        <v>7590.05</v>
      </c>
      <c r="G43" s="14">
        <v>0</v>
      </c>
      <c r="H43" s="14">
        <v>0</v>
      </c>
      <c r="I43" s="14">
        <v>0</v>
      </c>
      <c r="J43" s="14">
        <v>1073.97</v>
      </c>
      <c r="K43" s="14">
        <v>129.4</v>
      </c>
      <c r="L43" s="14">
        <v>0</v>
      </c>
      <c r="M43" s="14">
        <v>0.08</v>
      </c>
      <c r="N43" s="14">
        <v>0</v>
      </c>
      <c r="O43" s="14">
        <v>0</v>
      </c>
      <c r="P43" s="14">
        <v>0</v>
      </c>
      <c r="Q43" s="14">
        <v>1203.45</v>
      </c>
      <c r="R43" s="14">
        <v>6386.6</v>
      </c>
    </row>
    <row r="44" spans="1:18">
      <c r="A44" s="2" t="s">
        <v>91</v>
      </c>
      <c r="B44" s="1" t="s">
        <v>92</v>
      </c>
      <c r="C44" s="14">
        <v>4500</v>
      </c>
      <c r="D44" s="14">
        <v>2325</v>
      </c>
      <c r="E44" s="14">
        <v>0</v>
      </c>
      <c r="F44" s="14">
        <v>6825</v>
      </c>
      <c r="G44" s="14">
        <v>941.64</v>
      </c>
      <c r="H44" s="14">
        <v>0</v>
      </c>
      <c r="I44" s="14">
        <v>0</v>
      </c>
      <c r="J44" s="14">
        <v>910.56</v>
      </c>
      <c r="K44" s="14">
        <v>224.59</v>
      </c>
      <c r="L44" s="14">
        <v>0</v>
      </c>
      <c r="M44" s="14">
        <v>0.01</v>
      </c>
      <c r="N44" s="14">
        <v>0</v>
      </c>
      <c r="O44" s="14">
        <v>0</v>
      </c>
      <c r="P44" s="14">
        <v>0</v>
      </c>
      <c r="Q44" s="14">
        <v>2076.8000000000002</v>
      </c>
      <c r="R44" s="14">
        <v>4748.2</v>
      </c>
    </row>
    <row r="45" spans="1:18">
      <c r="A45" s="2" t="s">
        <v>93</v>
      </c>
      <c r="B45" s="1" t="s">
        <v>94</v>
      </c>
      <c r="C45" s="14">
        <v>1475.1</v>
      </c>
      <c r="D45" s="14">
        <v>3000</v>
      </c>
      <c r="E45" s="14">
        <v>0</v>
      </c>
      <c r="F45" s="14">
        <v>4475.1000000000004</v>
      </c>
      <c r="G45" s="14">
        <v>0</v>
      </c>
      <c r="H45" s="14">
        <v>0</v>
      </c>
      <c r="I45" s="14">
        <v>0</v>
      </c>
      <c r="J45" s="14">
        <v>429.48</v>
      </c>
      <c r="K45" s="14">
        <v>79.67</v>
      </c>
      <c r="L45" s="14">
        <v>0</v>
      </c>
      <c r="M45" s="15">
        <v>-0.05</v>
      </c>
      <c r="N45" s="14">
        <v>0</v>
      </c>
      <c r="O45" s="14">
        <v>0</v>
      </c>
      <c r="P45" s="14">
        <v>0</v>
      </c>
      <c r="Q45" s="14">
        <v>509.1</v>
      </c>
      <c r="R45" s="14">
        <v>3966</v>
      </c>
    </row>
    <row r="46" spans="1:18">
      <c r="A46" s="2" t="s">
        <v>95</v>
      </c>
      <c r="B46" s="1" t="s">
        <v>96</v>
      </c>
      <c r="C46" s="14">
        <v>2850</v>
      </c>
      <c r="D46" s="14">
        <v>3519.28</v>
      </c>
      <c r="E46" s="14">
        <v>0</v>
      </c>
      <c r="F46" s="14">
        <v>6369.28</v>
      </c>
      <c r="G46" s="14">
        <v>0</v>
      </c>
      <c r="H46" s="14">
        <v>0</v>
      </c>
      <c r="I46" s="14">
        <v>0</v>
      </c>
      <c r="J46" s="14">
        <v>813.22</v>
      </c>
      <c r="K46" s="14">
        <v>113.09</v>
      </c>
      <c r="L46" s="14">
        <v>0</v>
      </c>
      <c r="M46" s="15">
        <v>-0.03</v>
      </c>
      <c r="N46" s="14">
        <v>0</v>
      </c>
      <c r="O46" s="14">
        <v>500</v>
      </c>
      <c r="P46" s="14">
        <v>0</v>
      </c>
      <c r="Q46" s="14">
        <v>1426.28</v>
      </c>
      <c r="R46" s="14">
        <v>4943</v>
      </c>
    </row>
    <row r="47" spans="1:18">
      <c r="A47" s="2" t="s">
        <v>97</v>
      </c>
      <c r="B47" s="1" t="s">
        <v>98</v>
      </c>
      <c r="C47" s="14">
        <v>1530</v>
      </c>
      <c r="D47" s="14">
        <v>0</v>
      </c>
      <c r="E47" s="14">
        <v>0</v>
      </c>
      <c r="F47" s="14">
        <v>1530</v>
      </c>
      <c r="G47" s="14">
        <v>0</v>
      </c>
      <c r="H47" s="14">
        <v>0</v>
      </c>
      <c r="I47" s="15">
        <v>-113.68</v>
      </c>
      <c r="J47" s="14">
        <v>0</v>
      </c>
      <c r="K47" s="14">
        <v>38.08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-75.599999999999994</v>
      </c>
      <c r="R47" s="14">
        <v>1605.6</v>
      </c>
    </row>
    <row r="48" spans="1:18">
      <c r="A48" s="2" t="s">
        <v>99</v>
      </c>
      <c r="B48" s="1" t="s">
        <v>100</v>
      </c>
      <c r="C48" s="14">
        <v>2500.0500000000002</v>
      </c>
      <c r="D48" s="14">
        <v>12994.6</v>
      </c>
      <c r="E48" s="14">
        <v>0</v>
      </c>
      <c r="F48" s="14">
        <v>15494.65</v>
      </c>
      <c r="G48" s="14">
        <v>0</v>
      </c>
      <c r="H48" s="14">
        <v>0</v>
      </c>
      <c r="I48" s="14">
        <v>0</v>
      </c>
      <c r="J48" s="14">
        <v>2875.71</v>
      </c>
      <c r="K48" s="14">
        <v>374.01</v>
      </c>
      <c r="L48" s="14">
        <v>0</v>
      </c>
      <c r="M48" s="15">
        <v>-7.0000000000000007E-2</v>
      </c>
      <c r="N48" s="14">
        <v>0</v>
      </c>
      <c r="O48" s="14">
        <v>0</v>
      </c>
      <c r="P48" s="14">
        <v>0</v>
      </c>
      <c r="Q48" s="14">
        <v>3249.65</v>
      </c>
      <c r="R48" s="14">
        <v>12245</v>
      </c>
    </row>
    <row r="49" spans="1:18">
      <c r="A49" s="2" t="s">
        <v>101</v>
      </c>
      <c r="B49" s="1" t="s">
        <v>102</v>
      </c>
      <c r="C49" s="14">
        <v>2749.95</v>
      </c>
      <c r="D49" s="14">
        <v>6000</v>
      </c>
      <c r="E49" s="14">
        <v>0</v>
      </c>
      <c r="F49" s="14">
        <v>8749.9500000000007</v>
      </c>
      <c r="G49" s="14">
        <v>0</v>
      </c>
      <c r="H49" s="14">
        <v>0</v>
      </c>
      <c r="I49" s="14">
        <v>0</v>
      </c>
      <c r="J49" s="14">
        <v>1321.73</v>
      </c>
      <c r="K49" s="14">
        <v>169.33</v>
      </c>
      <c r="L49" s="14">
        <v>0</v>
      </c>
      <c r="M49" s="14">
        <v>0.09</v>
      </c>
      <c r="N49" s="14">
        <v>0</v>
      </c>
      <c r="O49" s="14">
        <v>0</v>
      </c>
      <c r="P49" s="14">
        <v>0</v>
      </c>
      <c r="Q49" s="14">
        <v>1491.15</v>
      </c>
      <c r="R49" s="14">
        <v>7258.8</v>
      </c>
    </row>
    <row r="50" spans="1:18">
      <c r="A50" s="2" t="s">
        <v>103</v>
      </c>
      <c r="B50" s="1" t="s">
        <v>104</v>
      </c>
      <c r="C50" s="14">
        <v>1600</v>
      </c>
      <c r="D50" s="14">
        <v>0</v>
      </c>
      <c r="E50" s="14">
        <v>0</v>
      </c>
      <c r="F50" s="14">
        <v>1600</v>
      </c>
      <c r="G50" s="14">
        <v>0</v>
      </c>
      <c r="H50" s="14">
        <v>0</v>
      </c>
      <c r="I50" s="15">
        <v>-109.2</v>
      </c>
      <c r="J50" s="14">
        <v>0</v>
      </c>
      <c r="K50" s="14">
        <v>42.78</v>
      </c>
      <c r="L50" s="14">
        <v>0</v>
      </c>
      <c r="M50" s="14">
        <v>0.02</v>
      </c>
      <c r="N50" s="14">
        <v>0</v>
      </c>
      <c r="O50" s="14">
        <v>0</v>
      </c>
      <c r="P50" s="14">
        <v>0</v>
      </c>
      <c r="Q50" s="14">
        <v>-66.400000000000006</v>
      </c>
      <c r="R50" s="14">
        <v>1666.4</v>
      </c>
    </row>
    <row r="51" spans="1:18">
      <c r="A51" s="2" t="s">
        <v>105</v>
      </c>
      <c r="B51" s="1" t="s">
        <v>106</v>
      </c>
      <c r="C51" s="14">
        <v>7500</v>
      </c>
      <c r="D51" s="14">
        <v>9000</v>
      </c>
      <c r="E51" s="14">
        <v>0</v>
      </c>
      <c r="F51" s="14">
        <v>16500</v>
      </c>
      <c r="G51" s="14">
        <v>0</v>
      </c>
      <c r="H51" s="14">
        <v>0</v>
      </c>
      <c r="I51" s="14">
        <v>0</v>
      </c>
      <c r="J51" s="14">
        <v>3134.65</v>
      </c>
      <c r="K51" s="14">
        <v>203.95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3338.6</v>
      </c>
      <c r="R51" s="14">
        <v>13161.4</v>
      </c>
    </row>
    <row r="52" spans="1:18">
      <c r="A52" s="2" t="s">
        <v>107</v>
      </c>
      <c r="B52" s="1" t="s">
        <v>108</v>
      </c>
      <c r="C52" s="14">
        <v>6000</v>
      </c>
      <c r="D52" s="14">
        <v>14945.67</v>
      </c>
      <c r="E52" s="14">
        <v>0</v>
      </c>
      <c r="F52" s="14">
        <v>20945.669999999998</v>
      </c>
      <c r="G52" s="14">
        <v>0</v>
      </c>
      <c r="H52" s="14">
        <v>0</v>
      </c>
      <c r="I52" s="14">
        <v>0</v>
      </c>
      <c r="J52" s="14">
        <v>4468.3500000000004</v>
      </c>
      <c r="K52" s="14">
        <v>357.99</v>
      </c>
      <c r="L52" s="14">
        <v>0</v>
      </c>
      <c r="M52" s="14">
        <v>0.13</v>
      </c>
      <c r="N52" s="14">
        <v>0</v>
      </c>
      <c r="O52" s="14">
        <v>0</v>
      </c>
      <c r="P52" s="14">
        <v>0</v>
      </c>
      <c r="Q52" s="14">
        <v>4826.47</v>
      </c>
      <c r="R52" s="14">
        <v>16119.2</v>
      </c>
    </row>
    <row r="53" spans="1:18">
      <c r="A53" s="2" t="s">
        <v>109</v>
      </c>
      <c r="B53" s="1" t="s">
        <v>110</v>
      </c>
      <c r="C53" s="14">
        <v>2600</v>
      </c>
      <c r="D53" s="14">
        <v>4000</v>
      </c>
      <c r="E53" s="14">
        <v>0</v>
      </c>
      <c r="F53" s="14">
        <v>6600</v>
      </c>
      <c r="G53" s="14">
        <v>0</v>
      </c>
      <c r="H53" s="14">
        <v>0</v>
      </c>
      <c r="I53" s="14">
        <v>0</v>
      </c>
      <c r="J53" s="14">
        <v>862.5</v>
      </c>
      <c r="K53" s="14">
        <v>67.239999999999995</v>
      </c>
      <c r="L53" s="14">
        <v>0</v>
      </c>
      <c r="M53" s="15">
        <v>-0.14000000000000001</v>
      </c>
      <c r="N53" s="14">
        <v>0</v>
      </c>
      <c r="O53" s="14">
        <v>0</v>
      </c>
      <c r="P53" s="14">
        <v>0</v>
      </c>
      <c r="Q53" s="14">
        <v>929.6</v>
      </c>
      <c r="R53" s="14">
        <v>5670.4</v>
      </c>
    </row>
    <row r="54" spans="1:18">
      <c r="A54" s="2" t="s">
        <v>111</v>
      </c>
      <c r="B54" s="1" t="s">
        <v>112</v>
      </c>
      <c r="C54" s="14">
        <v>10000.049999999999</v>
      </c>
      <c r="D54" s="14">
        <v>45660.15</v>
      </c>
      <c r="E54" s="14">
        <v>0</v>
      </c>
      <c r="F54" s="14">
        <v>55660.2</v>
      </c>
      <c r="G54" s="14">
        <v>0</v>
      </c>
      <c r="H54" s="14">
        <v>0</v>
      </c>
      <c r="I54" s="14">
        <v>0</v>
      </c>
      <c r="J54" s="14">
        <v>15669.98</v>
      </c>
      <c r="K54" s="14">
        <v>573.47</v>
      </c>
      <c r="L54" s="14">
        <v>0</v>
      </c>
      <c r="M54" s="15">
        <v>-0.03</v>
      </c>
      <c r="N54" s="14">
        <v>0</v>
      </c>
      <c r="O54" s="14">
        <v>0</v>
      </c>
      <c r="P54" s="14">
        <v>807.18</v>
      </c>
      <c r="Q54" s="14">
        <v>17050.599999999999</v>
      </c>
      <c r="R54" s="14">
        <v>38609.599999999999</v>
      </c>
    </row>
    <row r="55" spans="1:18">
      <c r="A55" s="2" t="s">
        <v>113</v>
      </c>
      <c r="B55" s="1" t="s">
        <v>114</v>
      </c>
      <c r="C55" s="14">
        <v>3000</v>
      </c>
      <c r="D55" s="14">
        <v>1563.6</v>
      </c>
      <c r="E55" s="14">
        <v>0</v>
      </c>
      <c r="F55" s="14">
        <v>4563.6000000000004</v>
      </c>
      <c r="G55" s="14">
        <v>0</v>
      </c>
      <c r="H55" s="14">
        <v>0</v>
      </c>
      <c r="I55" s="14">
        <v>0</v>
      </c>
      <c r="J55" s="14">
        <v>445.34</v>
      </c>
      <c r="K55" s="14">
        <v>95.61</v>
      </c>
      <c r="L55" s="14">
        <v>0</v>
      </c>
      <c r="M55" s="14">
        <v>0.05</v>
      </c>
      <c r="N55" s="14">
        <v>0</v>
      </c>
      <c r="O55" s="14">
        <v>0</v>
      </c>
      <c r="P55" s="14">
        <v>0</v>
      </c>
      <c r="Q55" s="14">
        <v>541</v>
      </c>
      <c r="R55" s="14">
        <v>4022.6</v>
      </c>
    </row>
    <row r="56" spans="1:18">
      <c r="A56" s="2" t="s">
        <v>115</v>
      </c>
      <c r="B56" s="1" t="s">
        <v>116</v>
      </c>
      <c r="C56" s="14">
        <v>2400</v>
      </c>
      <c r="D56" s="14">
        <v>0</v>
      </c>
      <c r="E56" s="14">
        <v>0</v>
      </c>
      <c r="F56" s="14">
        <v>2400</v>
      </c>
      <c r="G56" s="14">
        <v>0</v>
      </c>
      <c r="H56" s="14">
        <v>0</v>
      </c>
      <c r="I56" s="15">
        <v>-3.22</v>
      </c>
      <c r="J56" s="14">
        <v>0</v>
      </c>
      <c r="K56" s="14">
        <v>121.33</v>
      </c>
      <c r="L56" s="14">
        <v>0</v>
      </c>
      <c r="M56" s="15">
        <v>-0.01</v>
      </c>
      <c r="N56" s="14">
        <v>66.099999999999994</v>
      </c>
      <c r="O56" s="14">
        <v>0</v>
      </c>
      <c r="P56" s="14">
        <v>0</v>
      </c>
      <c r="Q56" s="14">
        <v>184.2</v>
      </c>
      <c r="R56" s="14">
        <v>2215.8000000000002</v>
      </c>
    </row>
    <row r="57" spans="1:18">
      <c r="A57" s="2" t="s">
        <v>117</v>
      </c>
      <c r="B57" s="1" t="s">
        <v>118</v>
      </c>
      <c r="C57" s="14">
        <v>3249.9</v>
      </c>
      <c r="D57" s="14">
        <v>4340</v>
      </c>
      <c r="E57" s="14">
        <v>0</v>
      </c>
      <c r="F57" s="14">
        <v>7589.9</v>
      </c>
      <c r="G57" s="14">
        <v>0</v>
      </c>
      <c r="H57" s="14">
        <v>0</v>
      </c>
      <c r="I57" s="14">
        <v>0</v>
      </c>
      <c r="J57" s="14">
        <v>1073.94</v>
      </c>
      <c r="K57" s="14">
        <v>118.03</v>
      </c>
      <c r="L57" s="14">
        <v>0</v>
      </c>
      <c r="M57" s="15">
        <v>-7.0000000000000007E-2</v>
      </c>
      <c r="N57" s="14">
        <v>0</v>
      </c>
      <c r="O57" s="14">
        <v>0</v>
      </c>
      <c r="P57" s="14">
        <v>0</v>
      </c>
      <c r="Q57" s="14">
        <v>1191.9000000000001</v>
      </c>
      <c r="R57" s="14">
        <v>6398</v>
      </c>
    </row>
    <row r="58" spans="1:18">
      <c r="A58" s="2" t="s">
        <v>119</v>
      </c>
      <c r="B58" s="1" t="s">
        <v>120</v>
      </c>
      <c r="C58" s="14">
        <v>3266.62</v>
      </c>
      <c r="D58" s="14">
        <v>0</v>
      </c>
      <c r="E58" s="14">
        <v>0</v>
      </c>
      <c r="F58" s="14">
        <v>3266.62</v>
      </c>
      <c r="G58" s="14">
        <v>0</v>
      </c>
      <c r="H58" s="14">
        <v>0</v>
      </c>
      <c r="I58" s="14">
        <v>0</v>
      </c>
      <c r="J58" s="14">
        <v>126.27</v>
      </c>
      <c r="K58" s="14">
        <v>83.66</v>
      </c>
      <c r="L58" s="14">
        <v>0</v>
      </c>
      <c r="M58" s="14">
        <v>0.09</v>
      </c>
      <c r="N58" s="14">
        <v>0</v>
      </c>
      <c r="O58" s="14">
        <v>0</v>
      </c>
      <c r="P58" s="14">
        <v>0</v>
      </c>
      <c r="Q58" s="14">
        <v>210.02</v>
      </c>
      <c r="R58" s="14">
        <v>3056.6</v>
      </c>
    </row>
    <row r="59" spans="1:18">
      <c r="A59" s="2" t="s">
        <v>121</v>
      </c>
      <c r="B59" s="1" t="s">
        <v>122</v>
      </c>
      <c r="C59" s="14">
        <v>3999</v>
      </c>
      <c r="D59" s="14">
        <v>0</v>
      </c>
      <c r="E59" s="14">
        <v>0</v>
      </c>
      <c r="F59" s="14">
        <v>3999</v>
      </c>
      <c r="G59" s="14">
        <v>600</v>
      </c>
      <c r="H59" s="14">
        <v>0</v>
      </c>
      <c r="I59" s="14">
        <v>0</v>
      </c>
      <c r="J59" s="14">
        <v>348.87</v>
      </c>
      <c r="K59" s="14">
        <v>102.39</v>
      </c>
      <c r="L59" s="14">
        <v>0</v>
      </c>
      <c r="M59" s="15">
        <v>-0.06</v>
      </c>
      <c r="N59" s="14">
        <v>0</v>
      </c>
      <c r="O59" s="14">
        <v>0</v>
      </c>
      <c r="P59" s="14">
        <v>0</v>
      </c>
      <c r="Q59" s="14">
        <v>1051.2</v>
      </c>
      <c r="R59" s="14">
        <v>2947.8</v>
      </c>
    </row>
    <row r="60" spans="1:18">
      <c r="A60" s="2" t="s">
        <v>123</v>
      </c>
      <c r="B60" s="1" t="s">
        <v>124</v>
      </c>
      <c r="C60" s="14">
        <v>3249.9</v>
      </c>
      <c r="D60" s="14">
        <v>1800</v>
      </c>
      <c r="E60" s="14">
        <v>0</v>
      </c>
      <c r="F60" s="14">
        <v>5049.8999999999996</v>
      </c>
      <c r="G60" s="14">
        <v>0</v>
      </c>
      <c r="H60" s="14">
        <v>0</v>
      </c>
      <c r="I60" s="14">
        <v>0</v>
      </c>
      <c r="J60" s="14">
        <v>532.48</v>
      </c>
      <c r="K60" s="14">
        <v>152.05000000000001</v>
      </c>
      <c r="L60" s="14">
        <v>0</v>
      </c>
      <c r="M60" s="15">
        <v>-0.03</v>
      </c>
      <c r="N60" s="14">
        <v>0</v>
      </c>
      <c r="O60" s="14">
        <v>0</v>
      </c>
      <c r="P60" s="14">
        <v>0</v>
      </c>
      <c r="Q60" s="14">
        <v>684.5</v>
      </c>
      <c r="R60" s="14">
        <v>4365.3999999999996</v>
      </c>
    </row>
    <row r="61" spans="1:18">
      <c r="A61" s="2" t="s">
        <v>125</v>
      </c>
      <c r="B61" s="1" t="s">
        <v>126</v>
      </c>
      <c r="C61" s="14">
        <v>2000.1</v>
      </c>
      <c r="D61" s="14">
        <v>6267.28</v>
      </c>
      <c r="E61" s="14">
        <v>0</v>
      </c>
      <c r="F61" s="14">
        <v>8267.3799999999992</v>
      </c>
      <c r="G61" s="14">
        <v>0</v>
      </c>
      <c r="H61" s="14">
        <v>0</v>
      </c>
      <c r="I61" s="14">
        <v>0</v>
      </c>
      <c r="J61" s="14">
        <v>1218.6500000000001</v>
      </c>
      <c r="K61" s="14">
        <v>49.71</v>
      </c>
      <c r="L61" s="14">
        <v>0</v>
      </c>
      <c r="M61" s="14">
        <v>0.02</v>
      </c>
      <c r="N61" s="14">
        <v>0</v>
      </c>
      <c r="O61" s="14">
        <v>0</v>
      </c>
      <c r="P61" s="14">
        <v>0</v>
      </c>
      <c r="Q61" s="14">
        <v>1268.3800000000001</v>
      </c>
      <c r="R61" s="14">
        <v>6999</v>
      </c>
    </row>
    <row r="62" spans="1:18">
      <c r="A62" s="2" t="s">
        <v>127</v>
      </c>
      <c r="B62" s="1" t="s">
        <v>128</v>
      </c>
      <c r="C62" s="14">
        <v>3033.38</v>
      </c>
      <c r="D62" s="14">
        <v>0</v>
      </c>
      <c r="E62" s="14">
        <v>0</v>
      </c>
      <c r="F62" s="14">
        <v>3033.38</v>
      </c>
      <c r="G62" s="14">
        <v>1114.6600000000001</v>
      </c>
      <c r="H62" s="14">
        <v>0</v>
      </c>
      <c r="I62" s="14">
        <v>0</v>
      </c>
      <c r="J62" s="14">
        <v>80.62</v>
      </c>
      <c r="K62" s="14">
        <v>139.25</v>
      </c>
      <c r="L62" s="14">
        <v>0</v>
      </c>
      <c r="M62" s="14">
        <v>0.05</v>
      </c>
      <c r="N62" s="14">
        <v>0</v>
      </c>
      <c r="O62" s="14">
        <v>0</v>
      </c>
      <c r="P62" s="14">
        <v>0</v>
      </c>
      <c r="Q62" s="14">
        <v>1334.58</v>
      </c>
      <c r="R62" s="14">
        <v>1698.8</v>
      </c>
    </row>
    <row r="63" spans="1:18">
      <c r="A63" s="2" t="s">
        <v>129</v>
      </c>
      <c r="B63" s="1" t="s">
        <v>130</v>
      </c>
      <c r="C63" s="14">
        <v>3000</v>
      </c>
      <c r="D63" s="14">
        <v>0</v>
      </c>
      <c r="E63" s="14">
        <v>0</v>
      </c>
      <c r="F63" s="14">
        <v>3000</v>
      </c>
      <c r="G63" s="14">
        <v>350</v>
      </c>
      <c r="H63" s="14">
        <v>0</v>
      </c>
      <c r="I63" s="14">
        <v>0</v>
      </c>
      <c r="J63" s="14">
        <v>76.98</v>
      </c>
      <c r="K63" s="14">
        <v>74.48</v>
      </c>
      <c r="L63" s="14">
        <v>0</v>
      </c>
      <c r="M63" s="15">
        <v>-0.06</v>
      </c>
      <c r="N63" s="14">
        <v>0</v>
      </c>
      <c r="O63" s="14">
        <v>0</v>
      </c>
      <c r="P63" s="14">
        <v>0</v>
      </c>
      <c r="Q63" s="14">
        <v>501.4</v>
      </c>
      <c r="R63" s="14">
        <v>2498.6</v>
      </c>
    </row>
    <row r="64" spans="1:18">
      <c r="A64" s="2" t="s">
        <v>131</v>
      </c>
      <c r="B64" s="1" t="s">
        <v>132</v>
      </c>
      <c r="C64" s="14">
        <v>6000</v>
      </c>
      <c r="D64" s="14">
        <v>14557.51</v>
      </c>
      <c r="E64" s="14">
        <v>0</v>
      </c>
      <c r="F64" s="14">
        <v>20557.509999999998</v>
      </c>
      <c r="G64" s="14">
        <v>467.6</v>
      </c>
      <c r="H64" s="14">
        <v>0</v>
      </c>
      <c r="I64" s="14">
        <v>0</v>
      </c>
      <c r="J64" s="14">
        <v>4351.91</v>
      </c>
      <c r="K64" s="14">
        <v>303.87</v>
      </c>
      <c r="L64" s="14">
        <v>0</v>
      </c>
      <c r="M64" s="14">
        <v>0.13</v>
      </c>
      <c r="N64" s="14">
        <v>0</v>
      </c>
      <c r="O64" s="14">
        <v>0</v>
      </c>
      <c r="P64" s="14">
        <v>0</v>
      </c>
      <c r="Q64" s="14">
        <v>5123.51</v>
      </c>
      <c r="R64" s="14">
        <v>15434</v>
      </c>
    </row>
    <row r="65" spans="1:18">
      <c r="A65" s="2" t="s">
        <v>133</v>
      </c>
      <c r="B65" s="1" t="s">
        <v>134</v>
      </c>
      <c r="C65" s="14">
        <v>2749.95</v>
      </c>
      <c r="D65" s="14">
        <v>0</v>
      </c>
      <c r="E65" s="14">
        <v>0</v>
      </c>
      <c r="F65" s="14">
        <v>2749.95</v>
      </c>
      <c r="G65" s="14">
        <v>0</v>
      </c>
      <c r="H65" s="14">
        <v>0</v>
      </c>
      <c r="I65" s="14">
        <v>0</v>
      </c>
      <c r="J65" s="14">
        <v>49.78</v>
      </c>
      <c r="K65" s="14">
        <v>68.27</v>
      </c>
      <c r="L65" s="14">
        <v>0</v>
      </c>
      <c r="M65" s="14">
        <v>0.1</v>
      </c>
      <c r="N65" s="14">
        <v>0</v>
      </c>
      <c r="O65" s="14">
        <v>0</v>
      </c>
      <c r="P65" s="14">
        <v>0</v>
      </c>
      <c r="Q65" s="14">
        <v>118.15</v>
      </c>
      <c r="R65" s="14">
        <v>2631.8</v>
      </c>
    </row>
    <row r="66" spans="1:18">
      <c r="A66" s="2" t="s">
        <v>135</v>
      </c>
      <c r="B66" s="1" t="s">
        <v>136</v>
      </c>
      <c r="C66" s="14">
        <v>2749.95</v>
      </c>
      <c r="D66" s="14">
        <v>2000</v>
      </c>
      <c r="E66" s="14">
        <v>0</v>
      </c>
      <c r="F66" s="14">
        <v>4749.95</v>
      </c>
      <c r="G66" s="14">
        <v>0</v>
      </c>
      <c r="H66" s="14">
        <v>0</v>
      </c>
      <c r="I66" s="14">
        <v>0</v>
      </c>
      <c r="J66" s="14">
        <v>478.73</v>
      </c>
      <c r="K66" s="14">
        <v>100.3</v>
      </c>
      <c r="L66" s="14">
        <v>0</v>
      </c>
      <c r="M66" s="14">
        <v>0.12</v>
      </c>
      <c r="N66" s="14">
        <v>0</v>
      </c>
      <c r="O66" s="14">
        <v>0</v>
      </c>
      <c r="P66" s="14">
        <v>0</v>
      </c>
      <c r="Q66" s="14">
        <v>579.15</v>
      </c>
      <c r="R66" s="14">
        <v>4170.8</v>
      </c>
    </row>
    <row r="67" spans="1:18">
      <c r="A67" s="2" t="s">
        <v>137</v>
      </c>
      <c r="B67" s="1" t="s">
        <v>138</v>
      </c>
      <c r="C67" s="14">
        <v>3000</v>
      </c>
      <c r="D67" s="14">
        <v>16017.63</v>
      </c>
      <c r="E67" s="14">
        <v>0</v>
      </c>
      <c r="F67" s="14">
        <v>19017.63</v>
      </c>
      <c r="G67" s="14">
        <v>0</v>
      </c>
      <c r="H67" s="14">
        <v>0</v>
      </c>
      <c r="I67" s="14">
        <v>0</v>
      </c>
      <c r="J67" s="14">
        <v>3889.94</v>
      </c>
      <c r="K67" s="14">
        <v>290.47000000000003</v>
      </c>
      <c r="L67" s="14">
        <v>0</v>
      </c>
      <c r="M67" s="14">
        <v>0.02</v>
      </c>
      <c r="N67" s="14">
        <v>0</v>
      </c>
      <c r="O67" s="14">
        <v>800</v>
      </c>
      <c r="P67" s="14">
        <v>0</v>
      </c>
      <c r="Q67" s="14">
        <v>4980.43</v>
      </c>
      <c r="R67" s="14">
        <v>14037.2</v>
      </c>
    </row>
    <row r="68" spans="1:18">
      <c r="A68" s="2" t="s">
        <v>139</v>
      </c>
      <c r="B68" s="1" t="s">
        <v>140</v>
      </c>
      <c r="C68" s="14">
        <v>6000</v>
      </c>
      <c r="D68" s="14">
        <v>7818</v>
      </c>
      <c r="E68" s="14">
        <v>0</v>
      </c>
      <c r="F68" s="14">
        <v>13818</v>
      </c>
      <c r="G68" s="14">
        <v>0</v>
      </c>
      <c r="H68" s="14">
        <v>0</v>
      </c>
      <c r="I68" s="14">
        <v>0</v>
      </c>
      <c r="J68" s="14">
        <v>2481.36</v>
      </c>
      <c r="K68" s="14">
        <v>277.91000000000003</v>
      </c>
      <c r="L68" s="14">
        <v>0</v>
      </c>
      <c r="M68" s="15">
        <v>-7.0000000000000007E-2</v>
      </c>
      <c r="N68" s="14">
        <v>0</v>
      </c>
      <c r="O68" s="14">
        <v>0</v>
      </c>
      <c r="P68" s="14">
        <v>0</v>
      </c>
      <c r="Q68" s="14">
        <v>2759.2</v>
      </c>
      <c r="R68" s="14">
        <v>11058.8</v>
      </c>
    </row>
    <row r="69" spans="1:18">
      <c r="A69" s="2" t="s">
        <v>141</v>
      </c>
      <c r="B69" s="1" t="s">
        <v>142</v>
      </c>
      <c r="C69" s="14">
        <v>3249.9</v>
      </c>
      <c r="D69" s="14">
        <v>20700</v>
      </c>
      <c r="E69" s="14">
        <v>0</v>
      </c>
      <c r="F69" s="14">
        <v>23949.9</v>
      </c>
      <c r="G69" s="14">
        <v>0</v>
      </c>
      <c r="H69" s="14">
        <v>0</v>
      </c>
      <c r="I69" s="14">
        <v>0</v>
      </c>
      <c r="J69" s="14">
        <v>5369.62</v>
      </c>
      <c r="K69" s="14">
        <v>299.02999999999997</v>
      </c>
      <c r="L69" s="14">
        <v>0</v>
      </c>
      <c r="M69" s="15">
        <v>-0.15</v>
      </c>
      <c r="N69" s="14">
        <v>0</v>
      </c>
      <c r="O69" s="14">
        <v>0</v>
      </c>
      <c r="P69" s="14">
        <v>0</v>
      </c>
      <c r="Q69" s="14">
        <v>5668.5</v>
      </c>
      <c r="R69" s="14">
        <v>18281.400000000001</v>
      </c>
    </row>
    <row r="70" spans="1:18">
      <c r="A70" s="2" t="s">
        <v>143</v>
      </c>
      <c r="B70" s="1" t="s">
        <v>144</v>
      </c>
      <c r="C70" s="14">
        <v>7056</v>
      </c>
      <c r="D70" s="14">
        <v>0</v>
      </c>
      <c r="E70" s="14">
        <v>0</v>
      </c>
      <c r="F70" s="14">
        <v>7056</v>
      </c>
      <c r="G70" s="14">
        <v>0</v>
      </c>
      <c r="H70" s="14">
        <v>0</v>
      </c>
      <c r="I70" s="14">
        <v>0</v>
      </c>
      <c r="J70" s="14">
        <v>959.9</v>
      </c>
      <c r="K70" s="14">
        <v>191.61</v>
      </c>
      <c r="L70" s="14">
        <v>0</v>
      </c>
      <c r="M70" s="14">
        <v>0.09</v>
      </c>
      <c r="N70" s="14">
        <v>0</v>
      </c>
      <c r="O70" s="14">
        <v>0</v>
      </c>
      <c r="P70" s="14">
        <v>0</v>
      </c>
      <c r="Q70" s="14">
        <v>1151.5999999999999</v>
      </c>
      <c r="R70" s="14">
        <v>5904.4</v>
      </c>
    </row>
    <row r="71" spans="1:18">
      <c r="A71" s="2" t="s">
        <v>145</v>
      </c>
      <c r="B71" s="1" t="s">
        <v>146</v>
      </c>
      <c r="C71" s="14">
        <v>20000.099999999999</v>
      </c>
      <c r="D71" s="14">
        <v>69500</v>
      </c>
      <c r="E71" s="14">
        <v>0</v>
      </c>
      <c r="F71" s="14">
        <v>89500.1</v>
      </c>
      <c r="G71" s="14">
        <v>0</v>
      </c>
      <c r="H71" s="14">
        <v>0</v>
      </c>
      <c r="I71" s="14">
        <v>0</v>
      </c>
      <c r="J71" s="14">
        <v>27175.54</v>
      </c>
      <c r="K71" s="14">
        <v>771.98</v>
      </c>
      <c r="L71" s="14">
        <v>0</v>
      </c>
      <c r="M71" s="14">
        <v>0</v>
      </c>
      <c r="N71" s="14">
        <v>0</v>
      </c>
      <c r="O71" s="14">
        <v>1500</v>
      </c>
      <c r="P71" s="14">
        <v>827.58</v>
      </c>
      <c r="Q71" s="14">
        <v>30275.1</v>
      </c>
      <c r="R71" s="14">
        <v>59225</v>
      </c>
    </row>
    <row r="72" spans="1:18" s="7" customFormat="1">
      <c r="A72" s="17" t="s">
        <v>147</v>
      </c>
      <c r="C72" s="7" t="s">
        <v>148</v>
      </c>
      <c r="D72" s="7" t="s">
        <v>148</v>
      </c>
      <c r="E72" s="7" t="s">
        <v>148</v>
      </c>
      <c r="F72" s="7" t="s">
        <v>148</v>
      </c>
      <c r="G72" s="7" t="s">
        <v>148</v>
      </c>
      <c r="H72" s="7" t="s">
        <v>148</v>
      </c>
      <c r="I72" s="7" t="s">
        <v>148</v>
      </c>
      <c r="J72" s="7" t="s">
        <v>148</v>
      </c>
      <c r="K72" s="7" t="s">
        <v>148</v>
      </c>
      <c r="L72" s="7" t="s">
        <v>148</v>
      </c>
      <c r="M72" s="7" t="s">
        <v>148</v>
      </c>
      <c r="N72" s="7" t="s">
        <v>148</v>
      </c>
      <c r="O72" s="7" t="s">
        <v>148</v>
      </c>
      <c r="P72" s="7" t="s">
        <v>148</v>
      </c>
      <c r="Q72" s="7" t="s">
        <v>148</v>
      </c>
      <c r="R72" s="7" t="s">
        <v>148</v>
      </c>
    </row>
    <row r="73" spans="1:18">
      <c r="C73" s="19">
        <v>276813.57</v>
      </c>
      <c r="D73" s="19">
        <v>344363.05</v>
      </c>
      <c r="E73" s="19">
        <v>1200</v>
      </c>
      <c r="F73" s="19">
        <v>622376.62</v>
      </c>
      <c r="G73" s="19">
        <v>11351.76</v>
      </c>
      <c r="H73" s="19">
        <v>330.6</v>
      </c>
      <c r="I73" s="20">
        <v>-226.1</v>
      </c>
      <c r="J73" s="19">
        <v>117826.52</v>
      </c>
      <c r="K73" s="19">
        <v>11203.27</v>
      </c>
      <c r="L73" s="19">
        <v>500</v>
      </c>
      <c r="M73" s="19">
        <v>0.33</v>
      </c>
      <c r="N73" s="19">
        <v>66.099999999999994</v>
      </c>
      <c r="O73" s="19">
        <v>3800</v>
      </c>
      <c r="P73" s="19">
        <v>2441.94</v>
      </c>
      <c r="Q73" s="19">
        <v>147294.42000000001</v>
      </c>
      <c r="R73" s="19">
        <v>475082.2</v>
      </c>
    </row>
    <row r="75" spans="1:18">
      <c r="A75" s="12" t="s">
        <v>149</v>
      </c>
    </row>
    <row r="76" spans="1:18">
      <c r="A76" s="2" t="s">
        <v>150</v>
      </c>
      <c r="B76" s="1" t="s">
        <v>151</v>
      </c>
      <c r="C76" s="14">
        <v>3898.95</v>
      </c>
      <c r="D76" s="14">
        <v>0</v>
      </c>
      <c r="E76" s="14">
        <v>0</v>
      </c>
      <c r="F76" s="14">
        <v>3898.95</v>
      </c>
      <c r="G76" s="14">
        <v>0</v>
      </c>
      <c r="H76" s="14">
        <v>0</v>
      </c>
      <c r="I76" s="14">
        <v>0</v>
      </c>
      <c r="J76" s="14">
        <v>332.86</v>
      </c>
      <c r="K76" s="14">
        <v>99.8</v>
      </c>
      <c r="L76" s="14">
        <v>0</v>
      </c>
      <c r="M76" s="15">
        <v>-0.11</v>
      </c>
      <c r="N76" s="14">
        <v>0</v>
      </c>
      <c r="O76" s="14">
        <v>0</v>
      </c>
      <c r="P76" s="14">
        <v>0</v>
      </c>
      <c r="Q76" s="14">
        <v>432.55</v>
      </c>
      <c r="R76" s="14">
        <v>3466.4</v>
      </c>
    </row>
    <row r="77" spans="1:18">
      <c r="A77" s="2" t="s">
        <v>152</v>
      </c>
      <c r="B77" s="1" t="s">
        <v>153</v>
      </c>
      <c r="C77" s="14">
        <v>4834.05</v>
      </c>
      <c r="D77" s="14">
        <v>0</v>
      </c>
      <c r="E77" s="14">
        <v>0</v>
      </c>
      <c r="F77" s="14">
        <v>4834.05</v>
      </c>
      <c r="G77" s="14">
        <v>0</v>
      </c>
      <c r="H77" s="14">
        <v>0</v>
      </c>
      <c r="I77" s="14">
        <v>0</v>
      </c>
      <c r="J77" s="14">
        <v>493.8</v>
      </c>
      <c r="K77" s="14">
        <v>127.91</v>
      </c>
      <c r="L77" s="14">
        <v>1100</v>
      </c>
      <c r="M77" s="14">
        <v>0.14000000000000001</v>
      </c>
      <c r="N77" s="14">
        <v>0</v>
      </c>
      <c r="O77" s="14">
        <v>0</v>
      </c>
      <c r="P77" s="14">
        <v>0</v>
      </c>
      <c r="Q77" s="14">
        <v>1721.85</v>
      </c>
      <c r="R77" s="14">
        <v>3112.2</v>
      </c>
    </row>
    <row r="78" spans="1:18">
      <c r="A78" s="2" t="s">
        <v>154</v>
      </c>
      <c r="B78" s="1" t="s">
        <v>155</v>
      </c>
      <c r="C78" s="14">
        <v>2782.5</v>
      </c>
      <c r="D78" s="14">
        <v>0</v>
      </c>
      <c r="E78" s="14">
        <v>0</v>
      </c>
      <c r="F78" s="14">
        <v>2782.5</v>
      </c>
      <c r="G78" s="14">
        <v>0</v>
      </c>
      <c r="H78" s="14">
        <v>0</v>
      </c>
      <c r="I78" s="14">
        <v>0</v>
      </c>
      <c r="J78" s="14">
        <v>53.32</v>
      </c>
      <c r="K78" s="14">
        <v>77.12</v>
      </c>
      <c r="L78" s="14">
        <v>0</v>
      </c>
      <c r="M78" s="14">
        <v>0.06</v>
      </c>
      <c r="N78" s="14">
        <v>0</v>
      </c>
      <c r="O78" s="14">
        <v>0</v>
      </c>
      <c r="P78" s="14">
        <v>0</v>
      </c>
      <c r="Q78" s="14">
        <v>130.5</v>
      </c>
      <c r="R78" s="14">
        <v>2652</v>
      </c>
    </row>
    <row r="79" spans="1:18" s="7" customFormat="1">
      <c r="A79" s="17" t="s">
        <v>147</v>
      </c>
      <c r="C79" s="7" t="s">
        <v>148</v>
      </c>
      <c r="D79" s="7" t="s">
        <v>148</v>
      </c>
      <c r="E79" s="7" t="s">
        <v>148</v>
      </c>
      <c r="F79" s="7" t="s">
        <v>148</v>
      </c>
      <c r="G79" s="7" t="s">
        <v>148</v>
      </c>
      <c r="H79" s="7" t="s">
        <v>148</v>
      </c>
      <c r="I79" s="7" t="s">
        <v>148</v>
      </c>
      <c r="J79" s="7" t="s">
        <v>148</v>
      </c>
      <c r="K79" s="7" t="s">
        <v>148</v>
      </c>
      <c r="L79" s="7" t="s">
        <v>148</v>
      </c>
      <c r="M79" s="7" t="s">
        <v>148</v>
      </c>
      <c r="N79" s="7" t="s">
        <v>148</v>
      </c>
      <c r="O79" s="7" t="s">
        <v>148</v>
      </c>
      <c r="P79" s="7" t="s">
        <v>148</v>
      </c>
      <c r="Q79" s="7" t="s">
        <v>148</v>
      </c>
      <c r="R79" s="7" t="s">
        <v>148</v>
      </c>
    </row>
    <row r="80" spans="1:18">
      <c r="C80" s="19">
        <v>11515.5</v>
      </c>
      <c r="D80" s="19">
        <v>0</v>
      </c>
      <c r="E80" s="19">
        <v>0</v>
      </c>
      <c r="F80" s="19">
        <v>11515.5</v>
      </c>
      <c r="G80" s="19">
        <v>0</v>
      </c>
      <c r="H80" s="19">
        <v>0</v>
      </c>
      <c r="I80" s="19">
        <v>0</v>
      </c>
      <c r="J80" s="19">
        <v>879.98</v>
      </c>
      <c r="K80" s="19">
        <v>304.83</v>
      </c>
      <c r="L80" s="19">
        <v>1100</v>
      </c>
      <c r="M80" s="19">
        <v>0.09</v>
      </c>
      <c r="N80" s="19">
        <v>0</v>
      </c>
      <c r="O80" s="19">
        <v>0</v>
      </c>
      <c r="P80" s="19">
        <v>0</v>
      </c>
      <c r="Q80" s="19">
        <v>2284.9</v>
      </c>
      <c r="R80" s="19">
        <v>9230.6</v>
      </c>
    </row>
    <row r="82" spans="1:18" s="7" customFormat="1">
      <c r="A82" s="16"/>
      <c r="C82" s="7" t="s">
        <v>156</v>
      </c>
      <c r="D82" s="7" t="s">
        <v>156</v>
      </c>
      <c r="E82" s="7" t="s">
        <v>156</v>
      </c>
      <c r="F82" s="7" t="s">
        <v>156</v>
      </c>
      <c r="G82" s="7" t="s">
        <v>156</v>
      </c>
      <c r="H82" s="7" t="s">
        <v>156</v>
      </c>
      <c r="I82" s="7" t="s">
        <v>156</v>
      </c>
      <c r="J82" s="7" t="s">
        <v>156</v>
      </c>
      <c r="K82" s="7" t="s">
        <v>156</v>
      </c>
      <c r="L82" s="7" t="s">
        <v>156</v>
      </c>
      <c r="M82" s="7" t="s">
        <v>156</v>
      </c>
      <c r="N82" s="7" t="s">
        <v>156</v>
      </c>
      <c r="O82" s="7" t="s">
        <v>156</v>
      </c>
      <c r="P82" s="7" t="s">
        <v>156</v>
      </c>
      <c r="Q82" s="7" t="s">
        <v>156</v>
      </c>
      <c r="R82" s="7" t="s">
        <v>156</v>
      </c>
    </row>
    <row r="83" spans="1:18">
      <c r="A83" s="17" t="s">
        <v>157</v>
      </c>
      <c r="B83" s="1" t="s">
        <v>158</v>
      </c>
      <c r="C83" s="19">
        <v>288329.07</v>
      </c>
      <c r="D83" s="19">
        <v>344363.05</v>
      </c>
      <c r="E83" s="19">
        <v>1200</v>
      </c>
      <c r="F83" s="19">
        <v>633892.12</v>
      </c>
      <c r="G83" s="19">
        <v>11351.76</v>
      </c>
      <c r="H83" s="19">
        <v>330.6</v>
      </c>
      <c r="I83" s="20">
        <v>-226.1</v>
      </c>
      <c r="J83" s="19">
        <v>118706.5</v>
      </c>
      <c r="K83" s="19">
        <v>11508.1</v>
      </c>
      <c r="L83" s="19">
        <v>1600</v>
      </c>
      <c r="M83" s="19">
        <v>0.42</v>
      </c>
      <c r="N83" s="19">
        <v>66.099999999999994</v>
      </c>
      <c r="O83" s="19">
        <v>3800</v>
      </c>
      <c r="P83" s="19">
        <v>2441.94</v>
      </c>
      <c r="Q83" s="19">
        <v>149579.32</v>
      </c>
      <c r="R83" s="19">
        <v>484312.8</v>
      </c>
    </row>
    <row r="85" spans="1:18">
      <c r="C85" s="1" t="s">
        <v>158</v>
      </c>
      <c r="D85" s="1" t="s">
        <v>158</v>
      </c>
      <c r="E85" s="1" t="s">
        <v>158</v>
      </c>
      <c r="F85" s="1" t="s">
        <v>158</v>
      </c>
      <c r="G85" s="1" t="s">
        <v>158</v>
      </c>
      <c r="H85" s="1" t="s">
        <v>158</v>
      </c>
      <c r="I85" s="1" t="s">
        <v>158</v>
      </c>
      <c r="J85" s="1" t="s">
        <v>158</v>
      </c>
      <c r="K85" s="1" t="s">
        <v>158</v>
      </c>
      <c r="L85" s="1" t="s">
        <v>158</v>
      </c>
      <c r="M85" s="1" t="s">
        <v>158</v>
      </c>
      <c r="N85" s="1" t="s">
        <v>158</v>
      </c>
      <c r="O85" s="1" t="s">
        <v>158</v>
      </c>
      <c r="P85" s="1" t="s">
        <v>158</v>
      </c>
      <c r="Q85" s="1" t="s">
        <v>158</v>
      </c>
      <c r="R85" s="1" t="s">
        <v>158</v>
      </c>
    </row>
    <row r="86" spans="1:18">
      <c r="A86" s="2" t="s">
        <v>158</v>
      </c>
      <c r="B86" s="1" t="s">
        <v>158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1"/>
  <sheetViews>
    <sheetView tabSelected="1" workbookViewId="0">
      <selection activeCell="F14" sqref="F14"/>
    </sheetView>
  </sheetViews>
  <sheetFormatPr baseColWidth="10" defaultRowHeight="15"/>
  <cols>
    <col min="2" max="2" width="14.28515625" customWidth="1"/>
    <col min="3" max="3" width="20.7109375" customWidth="1"/>
    <col min="4" max="4" width="12.5703125" bestFit="1" customWidth="1"/>
    <col min="5" max="5" width="36" bestFit="1" customWidth="1"/>
  </cols>
  <sheetData>
    <row r="1" spans="1:10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30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9.5">
      <c r="A3" s="28" t="s">
        <v>2</v>
      </c>
      <c r="B3" s="28"/>
      <c r="C3" s="31"/>
      <c r="D3" s="28"/>
      <c r="E3" s="28"/>
      <c r="F3" s="28"/>
      <c r="G3" s="28"/>
      <c r="H3" s="28"/>
      <c r="I3" s="28"/>
      <c r="J3" s="28"/>
    </row>
    <row r="4" spans="1:10">
      <c r="A4" s="28" t="s">
        <v>159</v>
      </c>
      <c r="B4" s="28"/>
      <c r="C4" s="28"/>
      <c r="D4" s="28"/>
      <c r="E4" s="28"/>
      <c r="F4" s="28"/>
      <c r="G4" s="28"/>
      <c r="H4" s="28"/>
      <c r="I4" s="28"/>
      <c r="J4" s="28"/>
    </row>
    <row r="6" spans="1:10">
      <c r="A6" s="32"/>
      <c r="B6" s="32"/>
      <c r="C6" s="32"/>
      <c r="D6" s="32"/>
      <c r="E6" s="32"/>
      <c r="F6" s="32"/>
      <c r="G6" s="32"/>
      <c r="H6" s="32"/>
      <c r="I6" s="28"/>
      <c r="J6" s="28"/>
    </row>
    <row r="7" spans="1:10">
      <c r="A7" s="33"/>
      <c r="B7" s="33"/>
      <c r="C7" s="33"/>
      <c r="D7" s="33"/>
      <c r="E7" s="33"/>
      <c r="F7" s="33"/>
      <c r="G7" s="33"/>
      <c r="H7" s="33"/>
      <c r="I7" s="28"/>
      <c r="J7" s="28"/>
    </row>
    <row r="8" spans="1:10">
      <c r="A8" s="35" t="s">
        <v>160</v>
      </c>
      <c r="B8" s="35" t="s">
        <v>161</v>
      </c>
      <c r="C8" s="35" t="s">
        <v>162</v>
      </c>
      <c r="D8" s="36" t="s">
        <v>163</v>
      </c>
      <c r="E8" s="35" t="s">
        <v>164</v>
      </c>
      <c r="F8" s="34"/>
      <c r="G8" s="34"/>
      <c r="H8" s="34"/>
      <c r="I8" s="34"/>
      <c r="J8" s="34"/>
    </row>
    <row r="9" spans="1:10">
      <c r="A9" s="28">
        <v>9</v>
      </c>
      <c r="B9" s="28">
        <v>56708845299</v>
      </c>
      <c r="C9" s="28" t="s">
        <v>165</v>
      </c>
      <c r="D9" s="28">
        <v>12867.2</v>
      </c>
      <c r="E9" s="28" t="s">
        <v>34</v>
      </c>
      <c r="F9" s="28" t="s">
        <v>174</v>
      </c>
      <c r="G9" s="28"/>
      <c r="H9" s="28"/>
      <c r="I9" s="28"/>
      <c r="J9" s="28"/>
    </row>
    <row r="10" spans="1:10">
      <c r="A10" s="28">
        <v>43</v>
      </c>
      <c r="B10" s="28">
        <v>56708845362</v>
      </c>
      <c r="C10" s="28" t="s">
        <v>165</v>
      </c>
      <c r="D10" s="28">
        <v>15351.400000000001</v>
      </c>
      <c r="E10" s="28" t="s">
        <v>54</v>
      </c>
      <c r="F10" s="28" t="s">
        <v>174</v>
      </c>
      <c r="G10" s="28"/>
      <c r="H10" s="28"/>
      <c r="I10" s="28"/>
      <c r="J10" s="28"/>
    </row>
    <row r="11" spans="1:10">
      <c r="A11" s="28" t="s">
        <v>63</v>
      </c>
      <c r="B11" s="28">
        <v>56708845422</v>
      </c>
      <c r="C11" s="28" t="s">
        <v>165</v>
      </c>
      <c r="D11" s="28">
        <v>9943.6</v>
      </c>
      <c r="E11" s="28" t="s">
        <v>64</v>
      </c>
      <c r="F11" s="28" t="s">
        <v>174</v>
      </c>
      <c r="G11" s="28"/>
      <c r="H11" s="28"/>
      <c r="I11" s="28"/>
      <c r="J11" s="28"/>
    </row>
    <row r="12" spans="1:10">
      <c r="A12" s="28" t="s">
        <v>145</v>
      </c>
      <c r="B12" s="28">
        <v>56708845683</v>
      </c>
      <c r="C12" s="28" t="s">
        <v>165</v>
      </c>
      <c r="D12" s="28">
        <v>59225</v>
      </c>
      <c r="E12" s="28" t="s">
        <v>146</v>
      </c>
      <c r="F12" s="27" t="s">
        <v>174</v>
      </c>
      <c r="G12" s="28"/>
      <c r="H12" s="28"/>
      <c r="I12" s="28"/>
      <c r="J12" s="28"/>
    </row>
    <row r="13" spans="1:10">
      <c r="A13" s="28" t="s">
        <v>111</v>
      </c>
      <c r="B13" s="28">
        <v>56710784562</v>
      </c>
      <c r="C13" s="28" t="s">
        <v>165</v>
      </c>
      <c r="D13" s="28">
        <v>38609.599999999999</v>
      </c>
      <c r="E13" s="28" t="s">
        <v>112</v>
      </c>
      <c r="F13" s="27" t="s">
        <v>174</v>
      </c>
      <c r="G13" s="28"/>
      <c r="H13" s="28"/>
      <c r="I13" s="28"/>
      <c r="J13" s="28"/>
    </row>
    <row r="14" spans="1:10">
      <c r="A14" s="28"/>
      <c r="B14" s="28" t="s">
        <v>166</v>
      </c>
      <c r="C14" s="28"/>
      <c r="D14" s="37">
        <v>135996.79999999999</v>
      </c>
      <c r="E14" s="28" t="s">
        <v>167</v>
      </c>
      <c r="F14" s="28"/>
      <c r="G14" s="28"/>
      <c r="H14" s="28"/>
      <c r="I14" s="28"/>
      <c r="J14" s="28"/>
    </row>
    <row r="16" spans="1:10">
      <c r="A16" s="28">
        <v>2</v>
      </c>
      <c r="B16" s="28">
        <v>56708845328</v>
      </c>
      <c r="C16" s="28" t="s">
        <v>168</v>
      </c>
      <c r="D16" s="28">
        <v>1956</v>
      </c>
      <c r="E16" s="28" t="s">
        <v>46</v>
      </c>
      <c r="F16" s="28"/>
      <c r="G16" s="28"/>
      <c r="H16" s="28"/>
      <c r="I16" s="28"/>
      <c r="J16" s="28"/>
    </row>
    <row r="17" spans="1:5">
      <c r="A17" s="28" t="s">
        <v>51</v>
      </c>
      <c r="B17" s="28">
        <v>56708845345</v>
      </c>
      <c r="C17" s="28" t="s">
        <v>168</v>
      </c>
      <c r="D17" s="28">
        <v>8732.6</v>
      </c>
      <c r="E17" s="28" t="s">
        <v>52</v>
      </c>
    </row>
    <row r="18" spans="1:5">
      <c r="A18" s="28" t="s">
        <v>91</v>
      </c>
      <c r="B18" s="28">
        <v>56708881687</v>
      </c>
      <c r="C18" s="28" t="s">
        <v>168</v>
      </c>
      <c r="D18" s="28">
        <v>4748.2</v>
      </c>
      <c r="E18" s="28" t="s">
        <v>92</v>
      </c>
    </row>
    <row r="19" spans="1:5">
      <c r="A19" s="28" t="s">
        <v>93</v>
      </c>
      <c r="B19" s="28">
        <v>56708881690</v>
      </c>
      <c r="C19" s="28" t="s">
        <v>168</v>
      </c>
      <c r="D19" s="28">
        <v>3966</v>
      </c>
      <c r="E19" s="28" t="s">
        <v>94</v>
      </c>
    </row>
    <row r="20" spans="1:5">
      <c r="A20" s="28" t="s">
        <v>131</v>
      </c>
      <c r="B20" s="28">
        <v>56708845635</v>
      </c>
      <c r="C20" s="28" t="s">
        <v>168</v>
      </c>
      <c r="D20" s="28">
        <v>15434</v>
      </c>
      <c r="E20" s="28" t="s">
        <v>132</v>
      </c>
    </row>
    <row r="21" spans="1:5">
      <c r="A21" s="28" t="s">
        <v>139</v>
      </c>
      <c r="B21" s="28">
        <v>56708881750</v>
      </c>
      <c r="C21" s="28" t="s">
        <v>168</v>
      </c>
      <c r="D21" s="28">
        <v>11058.800000000001</v>
      </c>
      <c r="E21" s="28" t="s">
        <v>140</v>
      </c>
    </row>
    <row r="22" spans="1:5">
      <c r="A22" s="28" t="s">
        <v>97</v>
      </c>
      <c r="B22" s="28">
        <v>56708845513</v>
      </c>
      <c r="C22" s="28" t="s">
        <v>168</v>
      </c>
      <c r="D22" s="28">
        <v>1605.6000000000001</v>
      </c>
      <c r="E22" s="28" t="s">
        <v>98</v>
      </c>
    </row>
    <row r="23" spans="1:5">
      <c r="A23" s="28" t="s">
        <v>95</v>
      </c>
      <c r="B23" s="28">
        <v>56708881534</v>
      </c>
      <c r="C23" s="28" t="s">
        <v>168</v>
      </c>
      <c r="D23" s="28">
        <v>4943</v>
      </c>
      <c r="E23" s="28" t="s">
        <v>96</v>
      </c>
    </row>
    <row r="24" spans="1:5">
      <c r="A24" s="28" t="s">
        <v>75</v>
      </c>
      <c r="B24" s="28">
        <v>56708845146</v>
      </c>
      <c r="C24" s="28" t="s">
        <v>168</v>
      </c>
      <c r="D24" s="28">
        <v>4584</v>
      </c>
      <c r="E24" s="28" t="s">
        <v>76</v>
      </c>
    </row>
    <row r="25" spans="1:5">
      <c r="A25" s="28" t="s">
        <v>77</v>
      </c>
      <c r="B25" s="28">
        <v>56708845470</v>
      </c>
      <c r="C25" s="28" t="s">
        <v>168</v>
      </c>
      <c r="D25" s="28">
        <v>2397</v>
      </c>
      <c r="E25" s="28" t="s">
        <v>78</v>
      </c>
    </row>
    <row r="26" spans="1:5">
      <c r="A26" s="28" t="s">
        <v>87</v>
      </c>
      <c r="B26" s="28">
        <v>56708845498</v>
      </c>
      <c r="C26" s="28" t="s">
        <v>168</v>
      </c>
      <c r="D26" s="28">
        <v>6454.4000000000005</v>
      </c>
      <c r="E26" s="28" t="s">
        <v>88</v>
      </c>
    </row>
    <row r="27" spans="1:5">
      <c r="A27" s="28" t="s">
        <v>89</v>
      </c>
      <c r="B27" s="28">
        <v>56708881673</v>
      </c>
      <c r="C27" s="28" t="s">
        <v>168</v>
      </c>
      <c r="D27" s="28">
        <v>6386.6</v>
      </c>
      <c r="E27" s="28" t="s">
        <v>90</v>
      </c>
    </row>
    <row r="28" spans="1:5">
      <c r="A28" s="28" t="s">
        <v>127</v>
      </c>
      <c r="B28" s="28">
        <v>56708881733</v>
      </c>
      <c r="C28" s="28" t="s">
        <v>168</v>
      </c>
      <c r="D28" s="28">
        <v>1698.8000000000002</v>
      </c>
      <c r="E28" s="28" t="s">
        <v>128</v>
      </c>
    </row>
    <row r="29" spans="1:5">
      <c r="A29" s="28" t="s">
        <v>47</v>
      </c>
      <c r="B29" s="28">
        <v>56708881639</v>
      </c>
      <c r="C29" s="28" t="s">
        <v>168</v>
      </c>
      <c r="D29" s="28">
        <v>5904.8</v>
      </c>
      <c r="E29" s="28" t="s">
        <v>48</v>
      </c>
    </row>
    <row r="30" spans="1:5">
      <c r="A30" s="28" t="s">
        <v>67</v>
      </c>
      <c r="B30" s="28">
        <v>56708845436</v>
      </c>
      <c r="C30" s="28" t="s">
        <v>168</v>
      </c>
      <c r="D30" s="28">
        <v>6293.6</v>
      </c>
      <c r="E30" s="28" t="s">
        <v>68</v>
      </c>
    </row>
    <row r="31" spans="1:5">
      <c r="A31" s="28" t="s">
        <v>109</v>
      </c>
      <c r="B31" s="28">
        <v>56708881702</v>
      </c>
      <c r="C31" s="28" t="s">
        <v>168</v>
      </c>
      <c r="D31" s="28">
        <v>5670.4000000000005</v>
      </c>
      <c r="E31" s="28" t="s">
        <v>110</v>
      </c>
    </row>
    <row r="32" spans="1:5">
      <c r="A32" s="28" t="s">
        <v>41</v>
      </c>
      <c r="B32" s="28">
        <v>56708881625</v>
      </c>
      <c r="C32" s="28" t="s">
        <v>168</v>
      </c>
      <c r="D32" s="28">
        <v>3809.8</v>
      </c>
      <c r="E32" s="28" t="s">
        <v>42</v>
      </c>
    </row>
    <row r="33" spans="1:5">
      <c r="A33" s="28" t="s">
        <v>143</v>
      </c>
      <c r="B33" s="28">
        <v>56708881781</v>
      </c>
      <c r="C33" s="28" t="s">
        <v>168</v>
      </c>
      <c r="D33" s="28">
        <v>5904.4000000000005</v>
      </c>
      <c r="E33" s="28" t="s">
        <v>144</v>
      </c>
    </row>
    <row r="34" spans="1:5">
      <c r="A34" s="28" t="s">
        <v>35</v>
      </c>
      <c r="B34" s="28">
        <v>56708845300</v>
      </c>
      <c r="C34" s="28" t="s">
        <v>168</v>
      </c>
      <c r="D34" s="28">
        <v>2848.4</v>
      </c>
      <c r="E34" s="28" t="s">
        <v>36</v>
      </c>
    </row>
    <row r="35" spans="1:5">
      <c r="A35" s="28" t="s">
        <v>125</v>
      </c>
      <c r="B35" s="28">
        <v>56708845618</v>
      </c>
      <c r="C35" s="28" t="s">
        <v>168</v>
      </c>
      <c r="D35" s="28">
        <v>6999</v>
      </c>
      <c r="E35" s="28" t="s">
        <v>126</v>
      </c>
    </row>
    <row r="36" spans="1:5">
      <c r="A36" s="28" t="s">
        <v>55</v>
      </c>
      <c r="B36" s="28">
        <v>56708845393</v>
      </c>
      <c r="C36" s="28" t="s">
        <v>168</v>
      </c>
      <c r="D36" s="28">
        <v>7991.6</v>
      </c>
      <c r="E36" s="28" t="s">
        <v>56</v>
      </c>
    </row>
    <row r="37" spans="1:5">
      <c r="A37" s="28" t="s">
        <v>99</v>
      </c>
      <c r="B37" s="28">
        <v>56708845177</v>
      </c>
      <c r="C37" s="28" t="s">
        <v>168</v>
      </c>
      <c r="D37" s="28">
        <v>12245</v>
      </c>
      <c r="E37" s="28" t="s">
        <v>100</v>
      </c>
    </row>
    <row r="38" spans="1:5">
      <c r="A38" s="28" t="s">
        <v>107</v>
      </c>
      <c r="B38" s="28">
        <v>56708845589</v>
      </c>
      <c r="C38" s="28" t="s">
        <v>168</v>
      </c>
      <c r="D38" s="28">
        <v>16119.2</v>
      </c>
      <c r="E38" s="28" t="s">
        <v>108</v>
      </c>
    </row>
    <row r="39" spans="1:5">
      <c r="A39" s="28" t="s">
        <v>137</v>
      </c>
      <c r="B39" s="28">
        <v>56708845649</v>
      </c>
      <c r="C39" s="28" t="s">
        <v>168</v>
      </c>
      <c r="D39" s="28">
        <v>14037.2</v>
      </c>
      <c r="E39" s="28" t="s">
        <v>138</v>
      </c>
    </row>
    <row r="40" spans="1:5">
      <c r="A40" s="28" t="s">
        <v>65</v>
      </c>
      <c r="B40" s="28">
        <v>56708881520</v>
      </c>
      <c r="C40" s="28" t="s">
        <v>168</v>
      </c>
      <c r="D40" s="28">
        <v>3640</v>
      </c>
      <c r="E40" s="28" t="s">
        <v>66</v>
      </c>
    </row>
    <row r="41" spans="1:5">
      <c r="A41" s="28" t="s">
        <v>150</v>
      </c>
      <c r="B41" s="28">
        <v>56708845314</v>
      </c>
      <c r="C41" s="28" t="s">
        <v>168</v>
      </c>
      <c r="D41" s="28">
        <v>3466.4</v>
      </c>
      <c r="E41" s="28" t="s">
        <v>151</v>
      </c>
    </row>
    <row r="42" spans="1:5">
      <c r="A42" s="28" t="s">
        <v>152</v>
      </c>
      <c r="B42" s="28">
        <v>56708845419</v>
      </c>
      <c r="C42" s="28" t="s">
        <v>168</v>
      </c>
      <c r="D42" s="28">
        <v>3112.2000000000003</v>
      </c>
      <c r="E42" s="28" t="s">
        <v>153</v>
      </c>
    </row>
    <row r="43" spans="1:5">
      <c r="A43" s="28" t="s">
        <v>154</v>
      </c>
      <c r="B43" s="28">
        <v>56708845558</v>
      </c>
      <c r="C43" s="28" t="s">
        <v>168</v>
      </c>
      <c r="D43" s="28">
        <v>2652</v>
      </c>
      <c r="E43" s="28" t="s">
        <v>155</v>
      </c>
    </row>
    <row r="44" spans="1:5">
      <c r="A44" s="28" t="s">
        <v>81</v>
      </c>
      <c r="B44" s="28">
        <v>56708845163</v>
      </c>
      <c r="C44" s="28" t="s">
        <v>168</v>
      </c>
      <c r="D44" s="28">
        <v>4021.4</v>
      </c>
      <c r="E44" s="28" t="s">
        <v>82</v>
      </c>
    </row>
    <row r="45" spans="1:5">
      <c r="A45" s="28" t="s">
        <v>59</v>
      </c>
      <c r="B45" s="28">
        <v>56708845132</v>
      </c>
      <c r="C45" s="28" t="s">
        <v>168</v>
      </c>
      <c r="D45" s="28">
        <v>2430.4</v>
      </c>
      <c r="E45" s="28" t="s">
        <v>60</v>
      </c>
    </row>
    <row r="46" spans="1:5">
      <c r="A46" s="28" t="s">
        <v>113</v>
      </c>
      <c r="B46" s="28">
        <v>56710773205</v>
      </c>
      <c r="C46" s="28" t="s">
        <v>168</v>
      </c>
      <c r="D46" s="28">
        <v>4022.6000000000004</v>
      </c>
      <c r="E46" s="28" t="s">
        <v>114</v>
      </c>
    </row>
    <row r="47" spans="1:5">
      <c r="A47" s="28" t="s">
        <v>27</v>
      </c>
      <c r="B47" s="28">
        <v>56710784500</v>
      </c>
      <c r="C47" s="28" t="s">
        <v>168</v>
      </c>
      <c r="D47" s="28">
        <v>5328</v>
      </c>
      <c r="E47" s="28" t="s">
        <v>28</v>
      </c>
    </row>
    <row r="48" spans="1:5">
      <c r="A48" s="28" t="s">
        <v>43</v>
      </c>
      <c r="B48" s="28">
        <v>56710773128</v>
      </c>
      <c r="C48" s="28" t="s">
        <v>168</v>
      </c>
      <c r="D48" s="28">
        <v>5386.2000000000007</v>
      </c>
      <c r="E48" s="28" t="s">
        <v>44</v>
      </c>
    </row>
    <row r="49" spans="1:5">
      <c r="A49" s="28" t="s">
        <v>61</v>
      </c>
      <c r="B49" s="28">
        <v>56710784531</v>
      </c>
      <c r="C49" s="28" t="s">
        <v>168</v>
      </c>
      <c r="D49" s="28">
        <v>4345</v>
      </c>
      <c r="E49" s="28" t="s">
        <v>62</v>
      </c>
    </row>
    <row r="50" spans="1:5">
      <c r="A50" s="28" t="s">
        <v>101</v>
      </c>
      <c r="B50" s="28">
        <v>56710773176</v>
      </c>
      <c r="C50" s="28" t="s">
        <v>168</v>
      </c>
      <c r="D50" s="28">
        <v>7258.8</v>
      </c>
      <c r="E50" s="28" t="s">
        <v>102</v>
      </c>
    </row>
    <row r="51" spans="1:5">
      <c r="A51" s="28" t="s">
        <v>79</v>
      </c>
      <c r="B51" s="28">
        <v>56710773159</v>
      </c>
      <c r="C51" s="28" t="s">
        <v>168</v>
      </c>
      <c r="D51" s="28">
        <v>13660.6</v>
      </c>
      <c r="E51" s="28" t="s">
        <v>80</v>
      </c>
    </row>
    <row r="52" spans="1:5">
      <c r="A52" s="28" t="s">
        <v>85</v>
      </c>
      <c r="B52" s="28">
        <v>60590132940</v>
      </c>
      <c r="C52" s="28" t="s">
        <v>168</v>
      </c>
      <c r="D52" s="28">
        <v>5760</v>
      </c>
      <c r="E52" s="28" t="s">
        <v>86</v>
      </c>
    </row>
    <row r="53" spans="1:5">
      <c r="A53" s="28" t="s">
        <v>71</v>
      </c>
      <c r="B53" s="28">
        <v>60590300763</v>
      </c>
      <c r="C53" s="28" t="s">
        <v>168</v>
      </c>
      <c r="D53" s="28">
        <v>4077.6000000000004</v>
      </c>
      <c r="E53" s="28" t="s">
        <v>72</v>
      </c>
    </row>
    <row r="54" spans="1:5">
      <c r="A54" s="28" t="s">
        <v>123</v>
      </c>
      <c r="B54" s="28">
        <v>60590328665</v>
      </c>
      <c r="C54" s="28" t="s">
        <v>168</v>
      </c>
      <c r="D54" s="28">
        <v>4365.4000000000005</v>
      </c>
      <c r="E54" s="28" t="s">
        <v>124</v>
      </c>
    </row>
    <row r="55" spans="1:5">
      <c r="A55" s="28" t="s">
        <v>141</v>
      </c>
      <c r="B55" s="28">
        <v>56697346708</v>
      </c>
      <c r="C55" s="28" t="s">
        <v>168</v>
      </c>
      <c r="D55" s="28">
        <v>18281.400000000001</v>
      </c>
      <c r="E55" s="28" t="s">
        <v>142</v>
      </c>
    </row>
    <row r="56" spans="1:5">
      <c r="A56" s="28" t="s">
        <v>29</v>
      </c>
      <c r="B56" s="28">
        <v>56708844902</v>
      </c>
      <c r="C56" s="28" t="s">
        <v>168</v>
      </c>
      <c r="D56" s="28">
        <v>9260.4</v>
      </c>
      <c r="E56" s="28" t="s">
        <v>30</v>
      </c>
    </row>
    <row r="57" spans="1:5">
      <c r="A57" s="28" t="s">
        <v>117</v>
      </c>
      <c r="B57" s="28">
        <v>60589598602</v>
      </c>
      <c r="C57" s="28" t="s">
        <v>168</v>
      </c>
      <c r="D57" s="28">
        <v>6398</v>
      </c>
      <c r="E57" s="28" t="s">
        <v>118</v>
      </c>
    </row>
    <row r="58" spans="1:5">
      <c r="A58" s="28" t="s">
        <v>57</v>
      </c>
      <c r="B58" s="28">
        <v>60589595992</v>
      </c>
      <c r="C58" s="28" t="s">
        <v>168</v>
      </c>
      <c r="D58" s="28">
        <v>4744.4000000000005</v>
      </c>
      <c r="E58" s="28" t="s">
        <v>58</v>
      </c>
    </row>
    <row r="59" spans="1:5">
      <c r="A59" s="28" t="s">
        <v>135</v>
      </c>
      <c r="B59" s="28">
        <v>60589794758</v>
      </c>
      <c r="C59" s="28" t="s">
        <v>168</v>
      </c>
      <c r="D59" s="28">
        <v>4170.8</v>
      </c>
      <c r="E59" s="28" t="s">
        <v>136</v>
      </c>
    </row>
    <row r="60" spans="1:5">
      <c r="A60" s="28" t="s">
        <v>133</v>
      </c>
      <c r="B60" s="28">
        <v>56656751489</v>
      </c>
      <c r="C60" s="28" t="s">
        <v>168</v>
      </c>
      <c r="D60" s="28">
        <v>2631.8</v>
      </c>
      <c r="E60" s="28" t="s">
        <v>134</v>
      </c>
    </row>
    <row r="61" spans="1:5">
      <c r="A61" s="28" t="s">
        <v>39</v>
      </c>
      <c r="B61" s="28">
        <v>56656751080</v>
      </c>
      <c r="C61" s="28" t="s">
        <v>168</v>
      </c>
      <c r="D61" s="28">
        <v>2632</v>
      </c>
      <c r="E61" s="28" t="s">
        <v>40</v>
      </c>
    </row>
    <row r="62" spans="1:5">
      <c r="A62" s="28" t="s">
        <v>37</v>
      </c>
      <c r="B62" s="28">
        <v>60589904019</v>
      </c>
      <c r="C62" s="28" t="s">
        <v>168</v>
      </c>
      <c r="D62" s="28">
        <v>9979.6</v>
      </c>
      <c r="E62" s="28" t="s">
        <v>38</v>
      </c>
    </row>
    <row r="63" spans="1:5">
      <c r="A63" s="28" t="s">
        <v>129</v>
      </c>
      <c r="B63" s="28">
        <v>60589949562</v>
      </c>
      <c r="C63" s="28" t="s">
        <v>168</v>
      </c>
      <c r="D63" s="28">
        <v>2498.6000000000004</v>
      </c>
      <c r="E63" s="28" t="s">
        <v>130</v>
      </c>
    </row>
    <row r="64" spans="1:5">
      <c r="A64" s="28" t="s">
        <v>119</v>
      </c>
      <c r="B64" s="28">
        <v>56708250735</v>
      </c>
      <c r="C64" s="28" t="s">
        <v>168</v>
      </c>
      <c r="D64" s="28">
        <v>3056.6000000000004</v>
      </c>
      <c r="E64" s="28" t="s">
        <v>120</v>
      </c>
    </row>
    <row r="65" spans="1:5">
      <c r="A65" s="28" t="s">
        <v>73</v>
      </c>
      <c r="B65" s="28">
        <v>60580946150</v>
      </c>
      <c r="C65" s="28" t="s">
        <v>168</v>
      </c>
      <c r="D65" s="28">
        <v>6237.8</v>
      </c>
      <c r="E65" s="28" t="s">
        <v>74</v>
      </c>
    </row>
    <row r="66" spans="1:5">
      <c r="A66" s="28" t="s">
        <v>105</v>
      </c>
      <c r="B66" s="28">
        <v>60590592306</v>
      </c>
      <c r="C66" s="28" t="s">
        <v>168</v>
      </c>
      <c r="D66" s="28">
        <v>13161.400000000001</v>
      </c>
      <c r="E66" s="28" t="s">
        <v>106</v>
      </c>
    </row>
    <row r="67" spans="1:5">
      <c r="A67" s="28" t="s">
        <v>49</v>
      </c>
      <c r="B67" s="28">
        <v>60591141279</v>
      </c>
      <c r="C67" s="28" t="s">
        <v>168</v>
      </c>
      <c r="D67" s="28">
        <v>1571.8000000000002</v>
      </c>
      <c r="E67" s="28" t="s">
        <v>50</v>
      </c>
    </row>
    <row r="68" spans="1:5">
      <c r="A68" s="28" t="s">
        <v>83</v>
      </c>
      <c r="B68" s="28">
        <v>56656750071</v>
      </c>
      <c r="C68" s="28" t="s">
        <v>168</v>
      </c>
      <c r="D68" s="28">
        <v>2848.6000000000004</v>
      </c>
      <c r="E68" s="28" t="s">
        <v>84</v>
      </c>
    </row>
    <row r="69" spans="1:5">
      <c r="A69" s="28" t="s">
        <v>31</v>
      </c>
      <c r="B69" s="28">
        <v>60591455859</v>
      </c>
      <c r="C69" s="28" t="s">
        <v>168</v>
      </c>
      <c r="D69" s="28">
        <v>3991.6000000000004</v>
      </c>
      <c r="E69" s="28" t="s">
        <v>32</v>
      </c>
    </row>
    <row r="70" spans="1:5">
      <c r="A70" s="28" t="s">
        <v>103</v>
      </c>
      <c r="B70" s="28">
        <v>60591980169</v>
      </c>
      <c r="C70" s="28" t="s">
        <v>168</v>
      </c>
      <c r="D70" s="28">
        <v>1666.4</v>
      </c>
      <c r="E70" s="28" t="s">
        <v>104</v>
      </c>
    </row>
    <row r="71" spans="1:5">
      <c r="A71" s="28"/>
      <c r="B71" s="28" t="s">
        <v>169</v>
      </c>
      <c r="C71" s="28"/>
      <c r="D71" s="37">
        <v>328446.2</v>
      </c>
      <c r="E71" s="28" t="s">
        <v>170</v>
      </c>
    </row>
    <row r="73" spans="1:5">
      <c r="A73" s="28" t="s">
        <v>69</v>
      </c>
      <c r="B73" s="28">
        <v>2945821312</v>
      </c>
      <c r="C73" s="28" t="s">
        <v>171</v>
      </c>
      <c r="D73" s="28">
        <v>14706.2</v>
      </c>
      <c r="E73" s="28" t="s">
        <v>70</v>
      </c>
    </row>
    <row r="74" spans="1:5">
      <c r="A74" s="28" t="s">
        <v>115</v>
      </c>
      <c r="B74" s="28">
        <v>2894923057</v>
      </c>
      <c r="C74" s="28" t="s">
        <v>171</v>
      </c>
      <c r="D74" s="28">
        <v>2215.8000000000002</v>
      </c>
      <c r="E74" s="28" t="s">
        <v>116</v>
      </c>
    </row>
    <row r="75" spans="1:5">
      <c r="A75" s="28" t="s">
        <v>121</v>
      </c>
      <c r="B75" s="28">
        <v>1140709425</v>
      </c>
      <c r="C75" s="28" t="s">
        <v>171</v>
      </c>
      <c r="D75" s="28">
        <v>2947.8</v>
      </c>
      <c r="E75" s="28" t="s">
        <v>122</v>
      </c>
    </row>
    <row r="76" spans="1:5">
      <c r="A76" s="28"/>
      <c r="B76" s="28" t="s">
        <v>172</v>
      </c>
      <c r="C76" s="28"/>
      <c r="D76" s="37">
        <v>19869.8</v>
      </c>
      <c r="E76" s="28" t="s">
        <v>173</v>
      </c>
    </row>
    <row r="78" spans="1:5">
      <c r="A78" s="28"/>
      <c r="B78" s="38" t="s">
        <v>166</v>
      </c>
      <c r="C78" s="38"/>
      <c r="D78" s="39">
        <v>135996.79999999999</v>
      </c>
      <c r="E78" s="38" t="s">
        <v>167</v>
      </c>
    </row>
    <row r="79" spans="1:5">
      <c r="A79" s="28"/>
      <c r="B79" s="38" t="s">
        <v>169</v>
      </c>
      <c r="C79" s="38"/>
      <c r="D79" s="39">
        <v>328446.2</v>
      </c>
      <c r="E79" s="38" t="s">
        <v>170</v>
      </c>
    </row>
    <row r="80" spans="1:5">
      <c r="A80" s="28"/>
      <c r="B80" s="38" t="s">
        <v>172</v>
      </c>
      <c r="C80" s="38"/>
      <c r="D80" s="39">
        <v>19869.8</v>
      </c>
      <c r="E80" s="38" t="s">
        <v>173</v>
      </c>
    </row>
    <row r="81" spans="2:5">
      <c r="B81" s="38"/>
      <c r="C81" s="38"/>
      <c r="D81" s="39">
        <v>484312.8</v>
      </c>
      <c r="E81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16" sqref="B16"/>
    </sheetView>
  </sheetViews>
  <sheetFormatPr baseColWidth="10" defaultRowHeight="15"/>
  <cols>
    <col min="2" max="2" width="11.5703125" bestFit="1" customWidth="1"/>
  </cols>
  <sheetData>
    <row r="1" spans="1:6">
      <c r="A1" s="46" t="s">
        <v>181</v>
      </c>
      <c r="B1" s="47"/>
      <c r="C1" s="47"/>
      <c r="D1" s="47"/>
      <c r="E1" s="47"/>
      <c r="F1" s="47"/>
    </row>
    <row r="2" spans="1:6">
      <c r="A2" s="46" t="s">
        <v>182</v>
      </c>
      <c r="B2" s="47"/>
      <c r="C2" s="47"/>
      <c r="D2" s="47"/>
      <c r="E2" s="47"/>
      <c r="F2" s="47"/>
    </row>
    <row r="3" spans="1:6">
      <c r="A3" s="47"/>
      <c r="B3" s="47"/>
      <c r="C3" s="47"/>
      <c r="D3" s="47"/>
      <c r="E3" s="47"/>
      <c r="F3" s="47"/>
    </row>
    <row r="4" spans="1:6">
      <c r="A4" s="47" t="s">
        <v>183</v>
      </c>
      <c r="B4" s="48" t="s">
        <v>188</v>
      </c>
      <c r="C4" s="47"/>
      <c r="D4" s="47"/>
      <c r="E4" s="47"/>
      <c r="F4" s="47"/>
    </row>
    <row r="5" spans="1:6">
      <c r="A5" s="47" t="s">
        <v>187</v>
      </c>
      <c r="B5" s="47"/>
      <c r="C5" s="47"/>
      <c r="D5" s="47"/>
      <c r="E5" s="47"/>
      <c r="F5" s="47"/>
    </row>
    <row r="6" spans="1:6">
      <c r="A6" s="47"/>
      <c r="B6" s="47"/>
      <c r="C6" s="47"/>
      <c r="D6" s="47"/>
      <c r="E6" s="47"/>
      <c r="F6" s="47"/>
    </row>
    <row r="7" spans="1:6">
      <c r="A7" s="49" t="s">
        <v>184</v>
      </c>
      <c r="B7" s="49" t="s">
        <v>185</v>
      </c>
      <c r="C7" s="47"/>
      <c r="D7" s="47"/>
      <c r="E7" s="47"/>
      <c r="F7" s="47"/>
    </row>
    <row r="8" spans="1:6">
      <c r="A8" s="50">
        <v>700070</v>
      </c>
      <c r="B8" s="51">
        <v>122470.03</v>
      </c>
      <c r="C8" s="47"/>
      <c r="D8" s="47"/>
      <c r="E8" s="47"/>
      <c r="F8" s="47"/>
    </row>
    <row r="9" spans="1:6">
      <c r="A9" s="50">
        <v>701070</v>
      </c>
      <c r="B9" s="51">
        <v>26225.14</v>
      </c>
      <c r="C9" s="47"/>
      <c r="D9" s="47"/>
      <c r="E9" s="47"/>
      <c r="F9" s="47"/>
    </row>
    <row r="10" spans="1:6">
      <c r="A10" s="50">
        <v>702070</v>
      </c>
      <c r="B10" s="51">
        <v>41429.61</v>
      </c>
      <c r="C10" s="47"/>
      <c r="D10" s="47"/>
      <c r="E10" s="47"/>
      <c r="F10" s="47"/>
    </row>
    <row r="11" spans="1:6">
      <c r="A11" s="50">
        <v>703070</v>
      </c>
      <c r="B11" s="51">
        <v>221904.59</v>
      </c>
      <c r="C11" s="47"/>
      <c r="D11" s="47"/>
      <c r="E11" s="47"/>
      <c r="F11" s="47"/>
    </row>
    <row r="12" spans="1:6">
      <c r="A12" s="50">
        <v>704070</v>
      </c>
      <c r="B12" s="51">
        <v>48234.74</v>
      </c>
      <c r="C12" s="47"/>
      <c r="D12" s="47"/>
      <c r="E12" s="47"/>
      <c r="F12" s="47"/>
    </row>
    <row r="13" spans="1:6">
      <c r="A13" s="50">
        <v>705070</v>
      </c>
      <c r="B13" s="51">
        <v>203521</v>
      </c>
      <c r="C13" s="47"/>
      <c r="D13" s="47"/>
      <c r="E13" s="47"/>
      <c r="F13" s="47"/>
    </row>
    <row r="14" spans="1:6">
      <c r="A14" s="50">
        <v>706070</v>
      </c>
      <c r="B14" s="52">
        <v>0</v>
      </c>
      <c r="C14" s="47"/>
      <c r="D14" s="47"/>
      <c r="E14" s="47"/>
      <c r="F14" s="47"/>
    </row>
    <row r="15" spans="1:6" ht="15.75" thickBot="1">
      <c r="A15" s="47" t="s">
        <v>186</v>
      </c>
      <c r="B15" s="53">
        <v>30326.76</v>
      </c>
      <c r="C15" s="47"/>
      <c r="D15" s="47"/>
      <c r="E15" s="47"/>
      <c r="F15" s="47"/>
    </row>
    <row r="16" spans="1:6">
      <c r="A16" s="47"/>
      <c r="B16" s="54">
        <f>SUM(B8:B15)</f>
        <v>694111.87</v>
      </c>
      <c r="C16" s="47"/>
      <c r="D16" s="47"/>
      <c r="E16" s="47"/>
      <c r="F16" s="47"/>
    </row>
    <row r="17" spans="1:6" ht="15.75" thickBot="1">
      <c r="A17" s="47"/>
      <c r="B17" s="53">
        <f>B16*0.16</f>
        <v>111057.8992</v>
      </c>
      <c r="C17" s="47"/>
      <c r="D17" s="47"/>
      <c r="E17" s="47"/>
      <c r="F17" s="47"/>
    </row>
    <row r="18" spans="1:6" ht="15.75" thickBot="1">
      <c r="A18" s="47"/>
      <c r="B18" s="55">
        <f>+B16+B17</f>
        <v>805169.76919999998</v>
      </c>
      <c r="C18" s="47"/>
      <c r="D18" s="47"/>
      <c r="E18" s="47"/>
      <c r="F18" s="47"/>
    </row>
    <row r="19" spans="1:6" ht="15.75" thickTop="1">
      <c r="A19" s="47"/>
      <c r="B19" s="54">
        <v>805169.77</v>
      </c>
      <c r="C19" s="47"/>
      <c r="D19" s="47"/>
      <c r="E19" s="47"/>
      <c r="F19" s="47"/>
    </row>
    <row r="20" spans="1:6">
      <c r="A20" s="47"/>
      <c r="B20" s="51">
        <f>B18-B19</f>
        <v>-8.0000003799796104E-4</v>
      </c>
      <c r="C20" s="47"/>
      <c r="D20" s="47"/>
      <c r="E20" s="47"/>
      <c r="F20" s="47"/>
    </row>
    <row r="21" spans="1:6">
      <c r="A21" s="47"/>
      <c r="B21" s="51"/>
      <c r="C21" s="47"/>
      <c r="D21" s="47"/>
      <c r="E21" s="47"/>
      <c r="F21" s="47"/>
    </row>
    <row r="22" spans="1:6">
      <c r="A22" s="47"/>
      <c r="B22" s="47"/>
      <c r="C22" s="47"/>
      <c r="D22" s="47"/>
      <c r="E22" s="47"/>
      <c r="F22" s="4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2017-06-16T22:21:36Z</cp:lastPrinted>
  <dcterms:created xsi:type="dcterms:W3CDTF">2017-06-13T22:19:25Z</dcterms:created>
  <dcterms:modified xsi:type="dcterms:W3CDTF">2017-06-30T21:10:14Z</dcterms:modified>
</cp:coreProperties>
</file>