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3" r:id="rId1"/>
    <sheet name="INGENIERIA" sheetId="1" r:id="rId2"/>
    <sheet name="BANCOS" sheetId="4" r:id="rId3"/>
    <sheet name="POLIZA" sheetId="5" r:id="rId4"/>
  </sheets>
  <definedNames>
    <definedName name="_xlnm._FilterDatabase" localSheetId="0" hidden="1">FACTURACION!$A$11:$M$70</definedName>
  </definedNames>
  <calcPr calcId="124519"/>
</workbook>
</file>

<file path=xl/calcChain.xml><?xml version="1.0" encoding="utf-8"?>
<calcChain xmlns="http://schemas.openxmlformats.org/spreadsheetml/2006/main">
  <c r="B16" i="5"/>
  <c r="B17" s="1"/>
  <c r="B18" l="1"/>
  <c r="B20" s="1"/>
  <c r="K77" i="3" l="1"/>
  <c r="J77"/>
  <c r="I77"/>
  <c r="H77"/>
  <c r="G77"/>
  <c r="F77"/>
  <c r="F74"/>
  <c r="G74" s="1"/>
  <c r="F75"/>
  <c r="H75" s="1"/>
  <c r="K73"/>
  <c r="J73"/>
  <c r="I73"/>
  <c r="H73"/>
  <c r="G73"/>
  <c r="F73"/>
  <c r="F13"/>
  <c r="H13" s="1"/>
  <c r="F14"/>
  <c r="G14" s="1"/>
  <c r="F15"/>
  <c r="H15" s="1"/>
  <c r="F16"/>
  <c r="G16" s="1"/>
  <c r="F17"/>
  <c r="H17" s="1"/>
  <c r="F18"/>
  <c r="H18" s="1"/>
  <c r="F19"/>
  <c r="H19" s="1"/>
  <c r="F20"/>
  <c r="G20" s="1"/>
  <c r="F21"/>
  <c r="H21" s="1"/>
  <c r="F22"/>
  <c r="H22" s="1"/>
  <c r="F23"/>
  <c r="H23" s="1"/>
  <c r="F24"/>
  <c r="G24" s="1"/>
  <c r="F25"/>
  <c r="H25" s="1"/>
  <c r="F26"/>
  <c r="H26" s="1"/>
  <c r="F27"/>
  <c r="H27" s="1"/>
  <c r="F28"/>
  <c r="G28" s="1"/>
  <c r="F29"/>
  <c r="H29" s="1"/>
  <c r="F30"/>
  <c r="G30" s="1"/>
  <c r="F31"/>
  <c r="H31" s="1"/>
  <c r="F32"/>
  <c r="G32" s="1"/>
  <c r="F33"/>
  <c r="H33" s="1"/>
  <c r="F34"/>
  <c r="H34" s="1"/>
  <c r="F35"/>
  <c r="H35" s="1"/>
  <c r="F36"/>
  <c r="G36" s="1"/>
  <c r="F37"/>
  <c r="H37" s="1"/>
  <c r="F38"/>
  <c r="H38" s="1"/>
  <c r="F39"/>
  <c r="H39" s="1"/>
  <c r="F40"/>
  <c r="G40" s="1"/>
  <c r="F41"/>
  <c r="H41" s="1"/>
  <c r="F42"/>
  <c r="H42" s="1"/>
  <c r="F43"/>
  <c r="H43" s="1"/>
  <c r="F44"/>
  <c r="G44" s="1"/>
  <c r="F45"/>
  <c r="H45" s="1"/>
  <c r="F46"/>
  <c r="G46" s="1"/>
  <c r="F47"/>
  <c r="H47" s="1"/>
  <c r="F48"/>
  <c r="G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G63" s="1"/>
  <c r="F64"/>
  <c r="H64" s="1"/>
  <c r="F65"/>
  <c r="H65" s="1"/>
  <c r="F66"/>
  <c r="H66" s="1"/>
  <c r="F67"/>
  <c r="G67" s="1"/>
  <c r="F68"/>
  <c r="H68" s="1"/>
  <c r="F12"/>
  <c r="H12" s="1"/>
  <c r="H28" l="1"/>
  <c r="G42"/>
  <c r="I28"/>
  <c r="J28" s="1"/>
  <c r="K28" s="1"/>
  <c r="G26"/>
  <c r="I26" s="1"/>
  <c r="J26" s="1"/>
  <c r="K26" s="1"/>
  <c r="H46"/>
  <c r="I46" s="1"/>
  <c r="J46" s="1"/>
  <c r="K46" s="1"/>
  <c r="G12"/>
  <c r="G33"/>
  <c r="I33" s="1"/>
  <c r="J33" s="1"/>
  <c r="K33" s="1"/>
  <c r="H30"/>
  <c r="G17"/>
  <c r="I17" s="1"/>
  <c r="J17" s="1"/>
  <c r="K17" s="1"/>
  <c r="H14"/>
  <c r="I14" s="1"/>
  <c r="J14" s="1"/>
  <c r="K14" s="1"/>
  <c r="G49"/>
  <c r="I49" s="1"/>
  <c r="J49" s="1"/>
  <c r="K49" s="1"/>
  <c r="I30"/>
  <c r="J30" s="1"/>
  <c r="K30" s="1"/>
  <c r="G56"/>
  <c r="I56" s="1"/>
  <c r="J56" s="1"/>
  <c r="G54"/>
  <c r="I54" s="1"/>
  <c r="J54" s="1"/>
  <c r="G38"/>
  <c r="I38" s="1"/>
  <c r="J38" s="1"/>
  <c r="K38" s="1"/>
  <c r="H36"/>
  <c r="G22"/>
  <c r="I22" s="1"/>
  <c r="J22" s="1"/>
  <c r="K22" s="1"/>
  <c r="G13"/>
  <c r="I13" s="1"/>
  <c r="J13" s="1"/>
  <c r="K13" s="1"/>
  <c r="G50"/>
  <c r="I50" s="1"/>
  <c r="J50" s="1"/>
  <c r="K50" s="1"/>
  <c r="G41"/>
  <c r="I41" s="1"/>
  <c r="J41" s="1"/>
  <c r="K41" s="1"/>
  <c r="G34"/>
  <c r="I34" s="1"/>
  <c r="J34" s="1"/>
  <c r="K34" s="1"/>
  <c r="G25"/>
  <c r="I25" s="1"/>
  <c r="G18"/>
  <c r="I18" s="1"/>
  <c r="J18" s="1"/>
  <c r="K18" s="1"/>
  <c r="I36"/>
  <c r="J36" s="1"/>
  <c r="K36" s="1"/>
  <c r="G45"/>
  <c r="I45" s="1"/>
  <c r="J45" s="1"/>
  <c r="K45" s="1"/>
  <c r="G29"/>
  <c r="I29" s="1"/>
  <c r="J29" s="1"/>
  <c r="K29" s="1"/>
  <c r="H20"/>
  <c r="I20" s="1"/>
  <c r="G57"/>
  <c r="I57" s="1"/>
  <c r="J57" s="1"/>
  <c r="K57" s="1"/>
  <c r="G55"/>
  <c r="I55" s="1"/>
  <c r="J55" s="1"/>
  <c r="K55" s="1"/>
  <c r="G53"/>
  <c r="I53" s="1"/>
  <c r="H44"/>
  <c r="I44" s="1"/>
  <c r="J44" s="1"/>
  <c r="K44" s="1"/>
  <c r="G37"/>
  <c r="I37" s="1"/>
  <c r="J37" s="1"/>
  <c r="G21"/>
  <c r="I21" s="1"/>
  <c r="I12"/>
  <c r="H67"/>
  <c r="I67" s="1"/>
  <c r="J67" s="1"/>
  <c r="H63"/>
  <c r="I63" s="1"/>
  <c r="J63" s="1"/>
  <c r="K63" s="1"/>
  <c r="H48"/>
  <c r="I48" s="1"/>
  <c r="J48" s="1"/>
  <c r="K48" s="1"/>
  <c r="I42"/>
  <c r="J42" s="1"/>
  <c r="K42" s="1"/>
  <c r="H40"/>
  <c r="I40" s="1"/>
  <c r="J40" s="1"/>
  <c r="K40" s="1"/>
  <c r="H32"/>
  <c r="I32" s="1"/>
  <c r="J32" s="1"/>
  <c r="K32" s="1"/>
  <c r="H24"/>
  <c r="I24" s="1"/>
  <c r="J24" s="1"/>
  <c r="K24" s="1"/>
  <c r="H16"/>
  <c r="I16" s="1"/>
  <c r="J16" s="1"/>
  <c r="K16" s="1"/>
  <c r="G66"/>
  <c r="I66" s="1"/>
  <c r="G65"/>
  <c r="I65" s="1"/>
  <c r="G62"/>
  <c r="I62" s="1"/>
  <c r="G61"/>
  <c r="I61" s="1"/>
  <c r="J61" s="1"/>
  <c r="K61" s="1"/>
  <c r="G59"/>
  <c r="I59" s="1"/>
  <c r="G52"/>
  <c r="I52" s="1"/>
  <c r="J52" s="1"/>
  <c r="G47"/>
  <c r="I47" s="1"/>
  <c r="G39"/>
  <c r="I39" s="1"/>
  <c r="J39" s="1"/>
  <c r="G31"/>
  <c r="I31" s="1"/>
  <c r="G23"/>
  <c r="I23" s="1"/>
  <c r="G15"/>
  <c r="I15" s="1"/>
  <c r="F70"/>
  <c r="F80" s="1"/>
  <c r="G68"/>
  <c r="I68" s="1"/>
  <c r="J68" s="1"/>
  <c r="G64"/>
  <c r="I64" s="1"/>
  <c r="J64" s="1"/>
  <c r="G60"/>
  <c r="I60" s="1"/>
  <c r="J60" s="1"/>
  <c r="G58"/>
  <c r="I58" s="1"/>
  <c r="G51"/>
  <c r="I51" s="1"/>
  <c r="J51" s="1"/>
  <c r="K51" s="1"/>
  <c r="G43"/>
  <c r="I43" s="1"/>
  <c r="G35"/>
  <c r="I35" s="1"/>
  <c r="G27"/>
  <c r="I27" s="1"/>
  <c r="G19"/>
  <c r="I19" s="1"/>
  <c r="G75"/>
  <c r="H74"/>
  <c r="I74" s="1"/>
  <c r="I75"/>
  <c r="K64"/>
  <c r="K56" l="1"/>
  <c r="K60"/>
  <c r="J20"/>
  <c r="K20" s="1"/>
  <c r="J21"/>
  <c r="K21" s="1"/>
  <c r="J27"/>
  <c r="K27" s="1"/>
  <c r="J43"/>
  <c r="K43" s="1"/>
  <c r="J53"/>
  <c r="K53" s="1"/>
  <c r="J25"/>
  <c r="K25" s="1"/>
  <c r="K54"/>
  <c r="K37"/>
  <c r="K67"/>
  <c r="K39"/>
  <c r="K68"/>
  <c r="K52"/>
  <c r="J65"/>
  <c r="K65" s="1"/>
  <c r="J15"/>
  <c r="K15" s="1"/>
  <c r="J31"/>
  <c r="K31"/>
  <c r="J47"/>
  <c r="K47" s="1"/>
  <c r="J59"/>
  <c r="K59" s="1"/>
  <c r="J19"/>
  <c r="K19" s="1"/>
  <c r="J35"/>
  <c r="K35" s="1"/>
  <c r="J23"/>
  <c r="K23" s="1"/>
  <c r="G70"/>
  <c r="G80" s="1"/>
  <c r="H70"/>
  <c r="H80" s="1"/>
  <c r="I70"/>
  <c r="I80" s="1"/>
  <c r="J12"/>
  <c r="J74"/>
  <c r="K74" s="1"/>
  <c r="J75"/>
  <c r="K75" s="1"/>
  <c r="J62"/>
  <c r="K62" s="1"/>
  <c r="J66"/>
  <c r="K66" s="1"/>
  <c r="J58"/>
  <c r="K58" s="1"/>
  <c r="J70" l="1"/>
  <c r="J80" s="1"/>
  <c r="K12"/>
  <c r="K70" s="1"/>
  <c r="K80" s="1"/>
</calcChain>
</file>

<file path=xl/sharedStrings.xml><?xml version="1.0" encoding="utf-8"?>
<sst xmlns="http://schemas.openxmlformats.org/spreadsheetml/2006/main" count="656" uniqueCount="192">
  <si>
    <t>CONTPAQ i</t>
  </si>
  <si>
    <t xml:space="preserve">      NÓMINAS</t>
  </si>
  <si>
    <t>011 INGENIERIA FISCAL LABORAL SC</t>
  </si>
  <si>
    <t>Lista de Raya (forma tabular)</t>
  </si>
  <si>
    <t>Periodo 3 al 3 Quincenal del 01/02/2017 al 15/02/2017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</si>
  <si>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</si>
  <si>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</si>
  <si>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</si>
  <si>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</si>
  <si>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</si>
  <si>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</si>
  <si>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</si>
  <si>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</si>
  <si>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quiant</t>
  </si>
  <si>
    <t>*TOTAL* *PERCEPCIONES*</t>
  </si>
  <si>
    <t>I.S.R. (sp)</t>
  </si>
  <si>
    <t>I.M.S.S.</t>
  </si>
  <si>
    <t>Préstamo Infonavit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</si>
  <si>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</si>
  <si>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</si>
  <si>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</si>
  <si>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</si>
  <si>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</si>
  <si>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</si>
  <si>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</si>
  <si>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</si>
  <si>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</si>
  <si>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</si>
  <si>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</si>
  <si>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</si>
  <si>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</si>
  <si>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</si>
  <si>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</si>
  <si>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</si>
  <si>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</si>
  <si>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</si>
  <si>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CLE27</t>
  </si>
  <si>
    <t>Carrillo Lopez Emiliano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</si>
  <si>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</si>
  <si>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</si>
  <si>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</si>
  <si>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</si>
  <si>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</si>
  <si>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</si>
  <si>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</si>
  <si>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</si>
  <si>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0DM01</t>
  </si>
  <si>
    <t>Damian Melchor Magaly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</si>
  <si>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</si>
  <si>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</si>
  <si>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</si>
  <si>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</si>
  <si>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</si>
  <si>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</si>
  <si>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GLM06</t>
  </si>
  <si>
    <t>Garcia Lino Martha Guadalupe</t>
  </si>
  <si>
    <t>GLG22</t>
  </si>
  <si>
    <t>Garcia Lozano Gabriela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</si>
  <si>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</si>
  <si>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</si>
  <si>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</si>
  <si>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</si>
  <si>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</si>
  <si>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</si>
  <si>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</si>
  <si>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</si>
  <si>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</si>
  <si>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</si>
  <si>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</si>
  <si>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</si>
  <si>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</si>
  <si>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</si>
  <si>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</si>
  <si>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</si>
  <si>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</si>
  <si>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</si>
  <si>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</si>
  <si>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</si>
  <si>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</si>
  <si>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</si>
  <si>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</si>
  <si>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</si>
  <si>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</si>
  <si>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</si>
  <si>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</si>
  <si>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</si>
  <si>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</si>
  <si>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</si>
  <si>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</si>
  <si>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</si>
  <si>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</si>
  <si>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</si>
  <si>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MGO</t>
  </si>
  <si>
    <t>Martinez Gonzalez Omar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</si>
  <si>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</si>
  <si>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</si>
  <si>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</si>
  <si>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</si>
  <si>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</si>
  <si>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</si>
  <si>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OG214</t>
  </si>
  <si>
    <t>Olvera Gonzalez Carlos Alberto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</si>
  <si>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</si>
  <si>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</si>
  <si>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</si>
  <si>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</si>
  <si>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</si>
  <si>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</si>
  <si>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</si>
  <si>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</si>
  <si>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</si>
  <si>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</si>
  <si>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</si>
  <si>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</si>
  <si>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</si>
  <si>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</si>
  <si>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</si>
  <si>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</si>
  <si>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</si>
  <si>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</si>
  <si>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REA03</t>
  </si>
  <si>
    <t>Ruiz Encarnacion Anabel</t>
  </si>
  <si>
    <t>0SM19</t>
  </si>
  <si>
    <t>Sanchez Morales Idalid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</si>
  <si>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</si>
  <si>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</si>
  <si>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</si>
  <si>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</si>
  <si>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</si>
  <si>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</si>
  <si>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</si>
  <si>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</si>
  <si>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USA27</t>
  </si>
  <si>
    <t>Urbina Sierra Angelica Noemi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</si>
  <si>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</si>
  <si>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</si>
  <si>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</si>
  <si>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</si>
  <si>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</si>
  <si>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</si>
  <si>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</si>
  <si>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</si>
  <si>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</si>
  <si>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</si>
  <si>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</si>
  <si>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</si>
  <si>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</si>
  <si>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</si>
  <si>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</si>
  <si>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</si>
  <si>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</si>
  <si>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</si>
  <si>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</si>
  <si>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</si>
  <si>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</si>
  <si>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</si>
  <si>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</si>
  <si>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</si>
  <si>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Quincenal-3 del 2017-02-01 al 2017-02-15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</si>
  <si>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</si>
  <si>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</si>
  <si>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</si>
  <si>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</si>
  <si>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</si>
  <si>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</si>
  <si>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</si>
  <si>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03 Transferencia electrónica de fondos</t>
  </si>
  <si>
    <t>Total Transferencia electrónica de fondos</t>
  </si>
  <si>
    <t xml:space="preserve">01 Efectivo </t>
  </si>
  <si>
    <t>Efectivo</t>
  </si>
  <si>
    <t>Total Efectivo</t>
  </si>
  <si>
    <t>Total de movimientos 60</t>
  </si>
  <si>
    <t>BANORTE</t>
  </si>
  <si>
    <t>Total de movimientos 52</t>
  </si>
  <si>
    <t>BANAMEX</t>
  </si>
  <si>
    <t>Total de movimientos 3</t>
  </si>
  <si>
    <t>Total de movimientos 5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</si>
  <si>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</si>
  <si>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</si>
  <si>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</si>
  <si>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</si>
  <si>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</si>
  <si>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</si>
  <si>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DE FEB</t>
  </si>
  <si>
    <t>01/02/2017 AL 15/02/2017</t>
  </si>
  <si>
    <t>VENTAS</t>
  </si>
  <si>
    <t>SERVICIO</t>
  </si>
  <si>
    <t>ADMINISTRACION</t>
  </si>
  <si>
    <t>REFACCIONES</t>
  </si>
  <si>
    <t>SEMINUEVOS</t>
  </si>
  <si>
    <t>F&amp;I</t>
  </si>
  <si>
    <t>HOJALATERIA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</si>
</sst>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4" fontId="3" fillId="0" borderId="0" xfId="1" applyFont="1"/>
    <xf numFmtId="44" fontId="10" fillId="0" borderId="1" xfId="0" applyNumberFormat="1" applyFont="1" applyBorder="1"/>
    <xf numFmtId="44" fontId="10" fillId="0" borderId="0" xfId="0" applyNumberFormat="1" applyFont="1"/>
    <xf numFmtId="0" fontId="0" fillId="0" borderId="0" xfId="0"/>
    <xf numFmtId="0" fontId="15" fillId="0" borderId="0" xfId="0" applyFont="1"/>
    <xf numFmtId="0" fontId="16" fillId="0" borderId="0" xfId="0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Continuous"/>
    </xf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/>
    <xf numFmtId="0" fontId="21" fillId="0" borderId="3" xfId="0" applyFont="1" applyFill="1" applyBorder="1" applyAlignment="1">
      <alignment horizontal="centerContinuous"/>
    </xf>
    <xf numFmtId="165" fontId="21" fillId="0" borderId="3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3" fillId="0" borderId="0" xfId="0" applyFont="1"/>
    <xf numFmtId="165" fontId="23" fillId="0" borderId="0" xfId="0" applyNumberFormat="1" applyFont="1"/>
    <xf numFmtId="0" fontId="3" fillId="0" borderId="0" xfId="0" applyFont="1" applyAlignment="1"/>
    <xf numFmtId="0" fontId="2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" fillId="0" borderId="10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pane xSplit="2" ySplit="11" topLeftCell="C60" activePane="bottomRight" state="frozen"/>
      <selection pane="topRight" activeCell="C1" sqref="C1"/>
      <selection pane="bottomLeft" activeCell="A14" sqref="A14"/>
      <selection pane="bottomRight" activeCell="K85" sqref="K85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13" ht="18" customHeight="1">
      <c r="A1" s="3" t="s">
        <v>0</v>
      </c>
      <c r="B1" s="21" t="s">
        <v>151</v>
      </c>
    </row>
    <row r="2" spans="1:13" ht="24.95" customHeight="1">
      <c r="A2" s="4" t="s">
        <v>1</v>
      </c>
      <c r="B2" s="22" t="s">
        <v>2</v>
      </c>
    </row>
    <row r="3" spans="1:13" ht="15">
      <c r="B3" s="23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F7" s="51" t="s">
        <v>152</v>
      </c>
      <c r="G7" s="51"/>
      <c r="H7" s="51"/>
      <c r="I7" s="51"/>
      <c r="J7" s="51"/>
      <c r="K7" s="51"/>
    </row>
    <row r="8" spans="1:13" s="29" customFormat="1" ht="34.5" thickBot="1">
      <c r="A8" s="26" t="s">
        <v>7</v>
      </c>
      <c r="B8" s="27" t="s">
        <v>8</v>
      </c>
      <c r="C8" s="28" t="s">
        <v>14</v>
      </c>
      <c r="F8" s="30" t="s">
        <v>14</v>
      </c>
      <c r="G8" s="30" t="s">
        <v>153</v>
      </c>
      <c r="H8" s="30" t="s">
        <v>154</v>
      </c>
      <c r="I8" s="30" t="s">
        <v>155</v>
      </c>
      <c r="J8" s="30" t="s">
        <v>156</v>
      </c>
      <c r="K8" s="30" t="s">
        <v>157</v>
      </c>
    </row>
    <row r="9" spans="1:13" ht="12" thickTop="1">
      <c r="A9" s="13" t="s">
        <v>24</v>
      </c>
    </row>
    <row r="11" spans="1:13">
      <c r="A11" s="12" t="s">
        <v>25</v>
      </c>
    </row>
    <row r="12" spans="1:13">
      <c r="A12" s="2" t="s">
        <v>26</v>
      </c>
      <c r="B12" s="1" t="s">
        <v>27</v>
      </c>
      <c r="C12" s="14">
        <v>6742.4</v>
      </c>
      <c r="F12" s="31">
        <f>+C12</f>
        <v>6742.4</v>
      </c>
      <c r="G12" s="31">
        <f>+F12*2%</f>
        <v>134.84799999999998</v>
      </c>
      <c r="H12" s="31">
        <f>+F12*7.5%</f>
        <v>505.67999999999995</v>
      </c>
      <c r="I12" s="31">
        <f>SUM(F12:H12)</f>
        <v>7382.9279999999999</v>
      </c>
      <c r="J12" s="31">
        <f>+I12*0.16</f>
        <v>1181.26848</v>
      </c>
      <c r="K12" s="31">
        <f>+I12+J12</f>
        <v>8564.1964800000005</v>
      </c>
      <c r="M12" s="1" t="s">
        <v>185</v>
      </c>
    </row>
    <row r="13" spans="1:13">
      <c r="A13" s="2" t="s">
        <v>28</v>
      </c>
      <c r="B13" s="1" t="s">
        <v>29</v>
      </c>
      <c r="C13" s="14">
        <v>5825.36</v>
      </c>
      <c r="F13" s="31">
        <f t="shared" ref="F13:F68" si="0">+C13</f>
        <v>5825.36</v>
      </c>
      <c r="G13" s="31">
        <f t="shared" ref="G13:G68" si="1">+F13*2%</f>
        <v>116.5072</v>
      </c>
      <c r="H13" s="31">
        <f t="shared" ref="H13:H68" si="2">+F13*7.5%</f>
        <v>436.90199999999999</v>
      </c>
      <c r="I13" s="31">
        <f t="shared" ref="I13:I68" si="3">SUM(F13:H13)</f>
        <v>6378.7691999999997</v>
      </c>
      <c r="J13" s="31">
        <f t="shared" ref="J13:J68" si="4">+I13*0.16</f>
        <v>1020.603072</v>
      </c>
      <c r="K13" s="31">
        <f t="shared" ref="K13:K68" si="5">+I13+J13</f>
        <v>7399.3722719999996</v>
      </c>
      <c r="M13" s="1" t="s">
        <v>186</v>
      </c>
    </row>
    <row r="14" spans="1:13">
      <c r="A14" s="2" t="s">
        <v>30</v>
      </c>
      <c r="B14" s="1" t="s">
        <v>31</v>
      </c>
      <c r="C14" s="14">
        <v>16500</v>
      </c>
      <c r="F14" s="31">
        <f t="shared" si="0"/>
        <v>16500</v>
      </c>
      <c r="G14" s="31">
        <f t="shared" si="1"/>
        <v>330</v>
      </c>
      <c r="H14" s="31">
        <f t="shared" si="2"/>
        <v>1237.5</v>
      </c>
      <c r="I14" s="31">
        <f t="shared" si="3"/>
        <v>18067.5</v>
      </c>
      <c r="J14" s="31">
        <f t="shared" si="4"/>
        <v>2890.8</v>
      </c>
      <c r="K14" s="31">
        <f t="shared" si="5"/>
        <v>20958.3</v>
      </c>
      <c r="M14" s="1" t="s">
        <v>187</v>
      </c>
    </row>
    <row r="15" spans="1:13">
      <c r="A15" s="2" t="s">
        <v>32</v>
      </c>
      <c r="B15" s="1" t="s">
        <v>33</v>
      </c>
      <c r="C15" s="14">
        <v>12750</v>
      </c>
      <c r="F15" s="31">
        <f t="shared" si="0"/>
        <v>12750</v>
      </c>
      <c r="G15" s="31">
        <f t="shared" si="1"/>
        <v>255</v>
      </c>
      <c r="H15" s="31">
        <f t="shared" si="2"/>
        <v>956.25</v>
      </c>
      <c r="I15" s="31">
        <f t="shared" si="3"/>
        <v>13961.25</v>
      </c>
      <c r="J15" s="31">
        <f t="shared" si="4"/>
        <v>2233.8000000000002</v>
      </c>
      <c r="K15" s="31">
        <f t="shared" si="5"/>
        <v>16195.05</v>
      </c>
      <c r="M15" s="1" t="s">
        <v>187</v>
      </c>
    </row>
    <row r="16" spans="1:13">
      <c r="A16" s="2" t="s">
        <v>34</v>
      </c>
      <c r="B16" s="1" t="s">
        <v>35</v>
      </c>
      <c r="C16" s="14">
        <v>3800</v>
      </c>
      <c r="F16" s="31">
        <f t="shared" si="0"/>
        <v>3800</v>
      </c>
      <c r="G16" s="31">
        <f t="shared" si="1"/>
        <v>76</v>
      </c>
      <c r="H16" s="31">
        <f t="shared" si="2"/>
        <v>285</v>
      </c>
      <c r="I16" s="31">
        <f t="shared" si="3"/>
        <v>4161</v>
      </c>
      <c r="J16" s="31">
        <f t="shared" si="4"/>
        <v>665.76</v>
      </c>
      <c r="K16" s="31">
        <f t="shared" si="5"/>
        <v>4826.76</v>
      </c>
      <c r="M16" s="1" t="s">
        <v>185</v>
      </c>
    </row>
    <row r="17" spans="1:13">
      <c r="A17" s="2" t="s">
        <v>36</v>
      </c>
      <c r="B17" s="1" t="s">
        <v>37</v>
      </c>
      <c r="C17" s="14">
        <v>3666.6</v>
      </c>
      <c r="F17" s="31">
        <f t="shared" si="0"/>
        <v>3666.6</v>
      </c>
      <c r="G17" s="31">
        <f t="shared" si="1"/>
        <v>73.331999999999994</v>
      </c>
      <c r="H17" s="31">
        <f t="shared" si="2"/>
        <v>274.995</v>
      </c>
      <c r="I17" s="31">
        <f t="shared" si="3"/>
        <v>4014.9269999999997</v>
      </c>
      <c r="J17" s="31">
        <f t="shared" si="4"/>
        <v>642.38831999999991</v>
      </c>
      <c r="K17" s="31">
        <f t="shared" si="5"/>
        <v>4657.3153199999997</v>
      </c>
      <c r="M17" s="1" t="s">
        <v>188</v>
      </c>
    </row>
    <row r="18" spans="1:13">
      <c r="A18" s="2" t="s">
        <v>38</v>
      </c>
      <c r="B18" s="1" t="s">
        <v>39</v>
      </c>
      <c r="C18" s="14">
        <v>5000.1000000000004</v>
      </c>
      <c r="F18" s="31">
        <f t="shared" si="0"/>
        <v>5000.1000000000004</v>
      </c>
      <c r="G18" s="31">
        <f t="shared" si="1"/>
        <v>100.00200000000001</v>
      </c>
      <c r="H18" s="31">
        <f t="shared" si="2"/>
        <v>375.00749999999999</v>
      </c>
      <c r="I18" s="31">
        <f t="shared" si="3"/>
        <v>5475.1095000000005</v>
      </c>
      <c r="J18" s="31">
        <f t="shared" si="4"/>
        <v>876.0175200000001</v>
      </c>
      <c r="K18" s="31">
        <f t="shared" si="5"/>
        <v>6351.1270200000008</v>
      </c>
      <c r="M18" s="1" t="s">
        <v>187</v>
      </c>
    </row>
    <row r="19" spans="1:13">
      <c r="A19" s="2" t="s">
        <v>40</v>
      </c>
      <c r="B19" s="1" t="s">
        <v>41</v>
      </c>
      <c r="C19" s="14">
        <v>6500</v>
      </c>
      <c r="F19" s="31">
        <f t="shared" si="0"/>
        <v>6500</v>
      </c>
      <c r="G19" s="31">
        <f t="shared" si="1"/>
        <v>130</v>
      </c>
      <c r="H19" s="31">
        <f t="shared" si="2"/>
        <v>487.5</v>
      </c>
      <c r="I19" s="31">
        <f t="shared" si="3"/>
        <v>7117.5</v>
      </c>
      <c r="J19" s="31">
        <f t="shared" si="4"/>
        <v>1138.8</v>
      </c>
      <c r="K19" s="31">
        <f t="shared" si="5"/>
        <v>8256.2999999999993</v>
      </c>
      <c r="M19" s="1" t="s">
        <v>185</v>
      </c>
    </row>
    <row r="20" spans="1:13">
      <c r="A20" s="2" t="s">
        <v>42</v>
      </c>
      <c r="B20" s="1" t="s">
        <v>43</v>
      </c>
      <c r="C20" s="14">
        <v>2530.0500000000002</v>
      </c>
      <c r="F20" s="31">
        <f t="shared" si="0"/>
        <v>2530.0500000000002</v>
      </c>
      <c r="G20" s="31">
        <f t="shared" si="1"/>
        <v>50.601000000000006</v>
      </c>
      <c r="H20" s="31">
        <f t="shared" si="2"/>
        <v>189.75375</v>
      </c>
      <c r="I20" s="31">
        <f t="shared" si="3"/>
        <v>2770.4047500000001</v>
      </c>
      <c r="J20" s="31">
        <f t="shared" si="4"/>
        <v>443.26476000000002</v>
      </c>
      <c r="K20" s="31">
        <f t="shared" si="5"/>
        <v>3213.6695100000002</v>
      </c>
      <c r="M20" s="1" t="s">
        <v>185</v>
      </c>
    </row>
    <row r="21" spans="1:13">
      <c r="A21" s="2" t="s">
        <v>44</v>
      </c>
      <c r="B21" s="1" t="s">
        <v>45</v>
      </c>
      <c r="C21" s="14">
        <v>7056</v>
      </c>
      <c r="F21" s="31">
        <f t="shared" si="0"/>
        <v>7056</v>
      </c>
      <c r="G21" s="31">
        <f t="shared" si="1"/>
        <v>141.12</v>
      </c>
      <c r="H21" s="31">
        <f t="shared" si="2"/>
        <v>529.19999999999993</v>
      </c>
      <c r="I21" s="31">
        <f t="shared" si="3"/>
        <v>7726.32</v>
      </c>
      <c r="J21" s="31">
        <f t="shared" si="4"/>
        <v>1236.2112</v>
      </c>
      <c r="K21" s="31">
        <f t="shared" si="5"/>
        <v>8962.5311999999994</v>
      </c>
      <c r="M21" s="1" t="s">
        <v>187</v>
      </c>
    </row>
    <row r="22" spans="1:13">
      <c r="A22" s="2" t="s">
        <v>46</v>
      </c>
      <c r="B22" s="1" t="s">
        <v>47</v>
      </c>
      <c r="C22" s="14">
        <v>4000.05</v>
      </c>
      <c r="F22" s="31">
        <f t="shared" si="0"/>
        <v>4000.05</v>
      </c>
      <c r="G22" s="31">
        <f t="shared" si="1"/>
        <v>80.001000000000005</v>
      </c>
      <c r="H22" s="31">
        <f t="shared" si="2"/>
        <v>300.00375000000003</v>
      </c>
      <c r="I22" s="31">
        <f t="shared" si="3"/>
        <v>4380.0547500000002</v>
      </c>
      <c r="J22" s="31">
        <f t="shared" si="4"/>
        <v>700.80876000000001</v>
      </c>
      <c r="K22" s="31">
        <f t="shared" si="5"/>
        <v>5080.8635100000001</v>
      </c>
      <c r="M22" s="1" t="s">
        <v>187</v>
      </c>
    </row>
    <row r="23" spans="1:13">
      <c r="A23" s="2" t="s">
        <v>48</v>
      </c>
      <c r="B23" s="1" t="s">
        <v>49</v>
      </c>
      <c r="C23" s="14">
        <v>11388.44</v>
      </c>
      <c r="F23" s="31">
        <f t="shared" si="0"/>
        <v>11388.44</v>
      </c>
      <c r="G23" s="31">
        <f t="shared" si="1"/>
        <v>227.76880000000003</v>
      </c>
      <c r="H23" s="31">
        <f t="shared" si="2"/>
        <v>854.13300000000004</v>
      </c>
      <c r="I23" s="31">
        <f t="shared" si="3"/>
        <v>12470.3418</v>
      </c>
      <c r="J23" s="31">
        <f t="shared" si="4"/>
        <v>1995.254688</v>
      </c>
      <c r="K23" s="31">
        <f t="shared" si="5"/>
        <v>14465.596487999999</v>
      </c>
      <c r="M23" s="1" t="s">
        <v>186</v>
      </c>
    </row>
    <row r="24" spans="1:13">
      <c r="A24" s="2" t="s">
        <v>50</v>
      </c>
      <c r="B24" s="1" t="s">
        <v>51</v>
      </c>
      <c r="C24" s="14">
        <v>37942.94</v>
      </c>
      <c r="F24" s="31">
        <f t="shared" si="0"/>
        <v>37942.94</v>
      </c>
      <c r="G24" s="31">
        <f t="shared" si="1"/>
        <v>758.85880000000009</v>
      </c>
      <c r="H24" s="31">
        <f t="shared" si="2"/>
        <v>2845.7204999999999</v>
      </c>
      <c r="I24" s="31">
        <f t="shared" si="3"/>
        <v>41547.519300000007</v>
      </c>
      <c r="J24" s="31">
        <f t="shared" si="4"/>
        <v>6647.6030880000017</v>
      </c>
      <c r="K24" s="31">
        <f t="shared" si="5"/>
        <v>48195.122388000011</v>
      </c>
      <c r="M24" s="1" t="s">
        <v>186</v>
      </c>
    </row>
    <row r="25" spans="1:13">
      <c r="A25" s="2" t="s">
        <v>52</v>
      </c>
      <c r="B25" s="1" t="s">
        <v>53</v>
      </c>
      <c r="C25" s="14">
        <v>8614.18</v>
      </c>
      <c r="F25" s="31">
        <f t="shared" si="0"/>
        <v>8614.18</v>
      </c>
      <c r="G25" s="31">
        <f t="shared" si="1"/>
        <v>172.28360000000001</v>
      </c>
      <c r="H25" s="31">
        <f t="shared" si="2"/>
        <v>646.06349999999998</v>
      </c>
      <c r="I25" s="31">
        <f t="shared" si="3"/>
        <v>9432.5271000000012</v>
      </c>
      <c r="J25" s="31">
        <f t="shared" si="4"/>
        <v>1509.2043360000002</v>
      </c>
      <c r="K25" s="31">
        <f t="shared" si="5"/>
        <v>10941.731436000002</v>
      </c>
      <c r="M25" s="1" t="s">
        <v>186</v>
      </c>
    </row>
    <row r="26" spans="1:13">
      <c r="A26" s="2" t="s">
        <v>54</v>
      </c>
      <c r="B26" s="1" t="s">
        <v>55</v>
      </c>
      <c r="C26" s="14">
        <v>2500.0500000000002</v>
      </c>
      <c r="F26" s="31">
        <f t="shared" si="0"/>
        <v>2500.0500000000002</v>
      </c>
      <c r="G26" s="31">
        <f t="shared" si="1"/>
        <v>50.001000000000005</v>
      </c>
      <c r="H26" s="31">
        <f t="shared" si="2"/>
        <v>187.50375</v>
      </c>
      <c r="I26" s="31">
        <f t="shared" si="3"/>
        <v>2737.5547500000002</v>
      </c>
      <c r="J26" s="31">
        <f t="shared" si="4"/>
        <v>438.00876000000005</v>
      </c>
      <c r="K26" s="31">
        <f t="shared" si="5"/>
        <v>3175.5635100000004</v>
      </c>
      <c r="M26" s="1" t="s">
        <v>187</v>
      </c>
    </row>
    <row r="27" spans="1:13">
      <c r="A27" s="2" t="s">
        <v>56</v>
      </c>
      <c r="B27" s="1" t="s">
        <v>57</v>
      </c>
      <c r="C27" s="14">
        <v>4999.95</v>
      </c>
      <c r="F27" s="31">
        <f t="shared" si="0"/>
        <v>4999.95</v>
      </c>
      <c r="G27" s="31">
        <f t="shared" si="1"/>
        <v>99.998999999999995</v>
      </c>
      <c r="H27" s="31">
        <f t="shared" si="2"/>
        <v>374.99624999999997</v>
      </c>
      <c r="I27" s="31">
        <f t="shared" si="3"/>
        <v>5474.9452499999998</v>
      </c>
      <c r="J27" s="31">
        <f t="shared" si="4"/>
        <v>875.99123999999995</v>
      </c>
      <c r="K27" s="31">
        <f t="shared" si="5"/>
        <v>6350.93649</v>
      </c>
      <c r="M27" s="1" t="s">
        <v>187</v>
      </c>
    </row>
    <row r="28" spans="1:13">
      <c r="A28" s="2" t="s">
        <v>58</v>
      </c>
      <c r="B28" s="1" t="s">
        <v>59</v>
      </c>
      <c r="C28" s="14">
        <v>12499.95</v>
      </c>
      <c r="F28" s="31">
        <f t="shared" si="0"/>
        <v>12499.95</v>
      </c>
      <c r="G28" s="31">
        <f t="shared" si="1"/>
        <v>249.99900000000002</v>
      </c>
      <c r="H28" s="31">
        <f t="shared" si="2"/>
        <v>937.49625000000003</v>
      </c>
      <c r="I28" s="31">
        <f t="shared" si="3"/>
        <v>13687.445250000001</v>
      </c>
      <c r="J28" s="31">
        <f t="shared" si="4"/>
        <v>2189.9912400000003</v>
      </c>
      <c r="K28" s="31">
        <f t="shared" si="5"/>
        <v>15877.43649</v>
      </c>
      <c r="M28" s="1" t="s">
        <v>187</v>
      </c>
    </row>
    <row r="29" spans="1:13">
      <c r="A29" s="2" t="s">
        <v>60</v>
      </c>
      <c r="B29" s="1" t="s">
        <v>61</v>
      </c>
      <c r="C29" s="14">
        <v>3250.05</v>
      </c>
      <c r="F29" s="31">
        <f t="shared" si="0"/>
        <v>3250.05</v>
      </c>
      <c r="G29" s="31">
        <f t="shared" si="1"/>
        <v>65.001000000000005</v>
      </c>
      <c r="H29" s="31">
        <f t="shared" si="2"/>
        <v>243.75375</v>
      </c>
      <c r="I29" s="31">
        <f t="shared" si="3"/>
        <v>3558.8047500000002</v>
      </c>
      <c r="J29" s="31">
        <f t="shared" si="4"/>
        <v>569.40876000000003</v>
      </c>
      <c r="K29" s="31">
        <f t="shared" si="5"/>
        <v>4128.2135100000005</v>
      </c>
      <c r="M29" s="1" t="s">
        <v>189</v>
      </c>
    </row>
    <row r="30" spans="1:13">
      <c r="A30" s="2" t="s">
        <v>62</v>
      </c>
      <c r="B30" s="1" t="s">
        <v>63</v>
      </c>
      <c r="C30" s="14">
        <v>6000</v>
      </c>
      <c r="F30" s="31">
        <f t="shared" si="0"/>
        <v>6000</v>
      </c>
      <c r="G30" s="31">
        <f t="shared" si="1"/>
        <v>120</v>
      </c>
      <c r="H30" s="31">
        <f t="shared" si="2"/>
        <v>450</v>
      </c>
      <c r="I30" s="31">
        <f t="shared" si="3"/>
        <v>6570</v>
      </c>
      <c r="J30" s="31">
        <f t="shared" si="4"/>
        <v>1051.2</v>
      </c>
      <c r="K30" s="31">
        <f t="shared" si="5"/>
        <v>7621.2</v>
      </c>
      <c r="M30" s="1" t="s">
        <v>187</v>
      </c>
    </row>
    <row r="31" spans="1:13">
      <c r="A31" s="2" t="s">
        <v>64</v>
      </c>
      <c r="B31" s="1" t="s">
        <v>65</v>
      </c>
      <c r="C31" s="14">
        <v>10300</v>
      </c>
      <c r="F31" s="31">
        <f t="shared" si="0"/>
        <v>10300</v>
      </c>
      <c r="G31" s="31">
        <f t="shared" si="1"/>
        <v>206</v>
      </c>
      <c r="H31" s="31">
        <f t="shared" si="2"/>
        <v>772.5</v>
      </c>
      <c r="I31" s="31">
        <f t="shared" si="3"/>
        <v>11278.5</v>
      </c>
      <c r="J31" s="31">
        <f t="shared" si="4"/>
        <v>1804.56</v>
      </c>
      <c r="K31" s="31">
        <f t="shared" si="5"/>
        <v>13083.06</v>
      </c>
      <c r="M31" s="1" t="s">
        <v>186</v>
      </c>
    </row>
    <row r="32" spans="1:13">
      <c r="A32" s="2" t="s">
        <v>66</v>
      </c>
      <c r="B32" s="1" t="s">
        <v>67</v>
      </c>
      <c r="C32" s="14">
        <v>21748.400000000001</v>
      </c>
      <c r="F32" s="31">
        <f t="shared" si="0"/>
        <v>21748.400000000001</v>
      </c>
      <c r="G32" s="31">
        <f t="shared" si="1"/>
        <v>434.96800000000002</v>
      </c>
      <c r="H32" s="31">
        <f t="shared" si="2"/>
        <v>1631.13</v>
      </c>
      <c r="I32" s="31">
        <f t="shared" si="3"/>
        <v>23814.498000000003</v>
      </c>
      <c r="J32" s="31">
        <f t="shared" si="4"/>
        <v>3810.3196800000005</v>
      </c>
      <c r="K32" s="31">
        <f t="shared" si="5"/>
        <v>27624.817680000004</v>
      </c>
      <c r="M32" s="1" t="s">
        <v>190</v>
      </c>
    </row>
    <row r="33" spans="1:13">
      <c r="A33" s="2" t="s">
        <v>68</v>
      </c>
      <c r="B33" s="1" t="s">
        <v>69</v>
      </c>
      <c r="C33" s="14">
        <v>4999.95</v>
      </c>
      <c r="F33" s="31">
        <f t="shared" si="0"/>
        <v>4999.95</v>
      </c>
      <c r="G33" s="31">
        <f t="shared" si="1"/>
        <v>99.998999999999995</v>
      </c>
      <c r="H33" s="31">
        <f t="shared" si="2"/>
        <v>374.99624999999997</v>
      </c>
      <c r="I33" s="31">
        <f t="shared" si="3"/>
        <v>5474.9452499999998</v>
      </c>
      <c r="J33" s="31">
        <f t="shared" si="4"/>
        <v>875.99123999999995</v>
      </c>
      <c r="K33" s="31">
        <f t="shared" si="5"/>
        <v>6350.93649</v>
      </c>
      <c r="M33" s="1" t="s">
        <v>187</v>
      </c>
    </row>
    <row r="34" spans="1:13">
      <c r="A34" s="2" t="s">
        <v>70</v>
      </c>
      <c r="B34" s="1" t="s">
        <v>71</v>
      </c>
      <c r="C34" s="14">
        <v>4750.1000000000004</v>
      </c>
      <c r="F34" s="31">
        <f t="shared" si="0"/>
        <v>4750.1000000000004</v>
      </c>
      <c r="G34" s="31">
        <f t="shared" si="1"/>
        <v>95.00200000000001</v>
      </c>
      <c r="H34" s="31">
        <f t="shared" si="2"/>
        <v>356.25749999999999</v>
      </c>
      <c r="I34" s="31">
        <f t="shared" si="3"/>
        <v>5201.3595000000005</v>
      </c>
      <c r="J34" s="31">
        <f t="shared" si="4"/>
        <v>832.21752000000015</v>
      </c>
      <c r="K34" s="31">
        <f t="shared" si="5"/>
        <v>6033.5770200000006</v>
      </c>
      <c r="M34" s="1" t="s">
        <v>188</v>
      </c>
    </row>
    <row r="35" spans="1:13">
      <c r="A35" s="2" t="s">
        <v>72</v>
      </c>
      <c r="B35" s="1" t="s">
        <v>73</v>
      </c>
      <c r="C35" s="14">
        <v>5000.05</v>
      </c>
      <c r="F35" s="31">
        <f t="shared" si="0"/>
        <v>5000.05</v>
      </c>
      <c r="G35" s="31">
        <f t="shared" si="1"/>
        <v>100.001</v>
      </c>
      <c r="H35" s="31">
        <f t="shared" si="2"/>
        <v>375.00375000000003</v>
      </c>
      <c r="I35" s="31">
        <f t="shared" si="3"/>
        <v>5475.0547500000002</v>
      </c>
      <c r="J35" s="31">
        <f t="shared" si="4"/>
        <v>876.00876000000005</v>
      </c>
      <c r="K35" s="31">
        <f t="shared" si="5"/>
        <v>6351.06351</v>
      </c>
      <c r="M35" s="1" t="s">
        <v>187</v>
      </c>
    </row>
    <row r="36" spans="1:13">
      <c r="A36" s="2" t="s">
        <v>74</v>
      </c>
      <c r="B36" s="1" t="s">
        <v>75</v>
      </c>
      <c r="C36" s="14">
        <v>6624.95</v>
      </c>
      <c r="F36" s="31">
        <f t="shared" si="0"/>
        <v>6624.95</v>
      </c>
      <c r="G36" s="31">
        <f t="shared" si="1"/>
        <v>132.499</v>
      </c>
      <c r="H36" s="31">
        <f t="shared" si="2"/>
        <v>496.87124999999997</v>
      </c>
      <c r="I36" s="31">
        <f t="shared" si="3"/>
        <v>7254.3202499999998</v>
      </c>
      <c r="J36" s="31">
        <f t="shared" si="4"/>
        <v>1160.6912399999999</v>
      </c>
      <c r="K36" s="31">
        <f t="shared" si="5"/>
        <v>8415.011489999999</v>
      </c>
      <c r="M36" s="1" t="s">
        <v>185</v>
      </c>
    </row>
    <row r="37" spans="1:13">
      <c r="A37" s="2" t="s">
        <v>76</v>
      </c>
      <c r="B37" s="1" t="s">
        <v>77</v>
      </c>
      <c r="C37" s="14">
        <v>5252</v>
      </c>
      <c r="F37" s="31">
        <f t="shared" si="0"/>
        <v>5252</v>
      </c>
      <c r="G37" s="31">
        <f t="shared" si="1"/>
        <v>105.04</v>
      </c>
      <c r="H37" s="31">
        <f t="shared" si="2"/>
        <v>393.9</v>
      </c>
      <c r="I37" s="31">
        <f t="shared" si="3"/>
        <v>5750.94</v>
      </c>
      <c r="J37" s="31">
        <f t="shared" si="4"/>
        <v>920.15039999999999</v>
      </c>
      <c r="K37" s="31">
        <f t="shared" si="5"/>
        <v>6671.0903999999991</v>
      </c>
      <c r="M37" s="1" t="s">
        <v>185</v>
      </c>
    </row>
    <row r="38" spans="1:13">
      <c r="A38" s="2" t="s">
        <v>78</v>
      </c>
      <c r="B38" s="1" t="s">
        <v>79</v>
      </c>
      <c r="C38" s="14">
        <v>3750</v>
      </c>
      <c r="F38" s="31">
        <f t="shared" si="0"/>
        <v>3750</v>
      </c>
      <c r="G38" s="31">
        <f t="shared" si="1"/>
        <v>75</v>
      </c>
      <c r="H38" s="31">
        <f t="shared" si="2"/>
        <v>281.25</v>
      </c>
      <c r="I38" s="31">
        <f t="shared" si="3"/>
        <v>4106.25</v>
      </c>
      <c r="J38" s="31">
        <f t="shared" si="4"/>
        <v>657</v>
      </c>
      <c r="K38" s="31">
        <f t="shared" si="5"/>
        <v>4763.25</v>
      </c>
      <c r="M38" s="1" t="s">
        <v>191</v>
      </c>
    </row>
    <row r="39" spans="1:13">
      <c r="A39" s="2" t="s">
        <v>80</v>
      </c>
      <c r="B39" s="1" t="s">
        <v>81</v>
      </c>
      <c r="C39" s="14">
        <v>11156.76</v>
      </c>
      <c r="F39" s="31">
        <f t="shared" si="0"/>
        <v>11156.76</v>
      </c>
      <c r="G39" s="31">
        <f t="shared" si="1"/>
        <v>223.1352</v>
      </c>
      <c r="H39" s="31">
        <f t="shared" si="2"/>
        <v>836.75699999999995</v>
      </c>
      <c r="I39" s="31">
        <f t="shared" si="3"/>
        <v>12216.6522</v>
      </c>
      <c r="J39" s="31">
        <f t="shared" si="4"/>
        <v>1954.664352</v>
      </c>
      <c r="K39" s="31">
        <f t="shared" si="5"/>
        <v>14171.316552</v>
      </c>
      <c r="M39" s="1" t="s">
        <v>186</v>
      </c>
    </row>
    <row r="40" spans="1:13">
      <c r="A40" s="2" t="s">
        <v>82</v>
      </c>
      <c r="B40" s="1" t="s">
        <v>83</v>
      </c>
      <c r="C40" s="14">
        <v>7700.05</v>
      </c>
      <c r="F40" s="31">
        <f t="shared" si="0"/>
        <v>7700.05</v>
      </c>
      <c r="G40" s="31">
        <f t="shared" si="1"/>
        <v>154.001</v>
      </c>
      <c r="H40" s="31">
        <f t="shared" si="2"/>
        <v>577.50374999999997</v>
      </c>
      <c r="I40" s="31">
        <f t="shared" si="3"/>
        <v>8431.5547500000011</v>
      </c>
      <c r="J40" s="31">
        <f t="shared" si="4"/>
        <v>1349.0487600000001</v>
      </c>
      <c r="K40" s="31">
        <f t="shared" si="5"/>
        <v>9780.6035100000008</v>
      </c>
      <c r="M40" s="1" t="s">
        <v>185</v>
      </c>
    </row>
    <row r="41" spans="1:13">
      <c r="A41" s="2" t="s">
        <v>84</v>
      </c>
      <c r="B41" s="1" t="s">
        <v>85</v>
      </c>
      <c r="C41" s="14">
        <v>8925</v>
      </c>
      <c r="F41" s="31">
        <f t="shared" si="0"/>
        <v>8925</v>
      </c>
      <c r="G41" s="31">
        <f t="shared" si="1"/>
        <v>178.5</v>
      </c>
      <c r="H41" s="31">
        <f t="shared" si="2"/>
        <v>669.375</v>
      </c>
      <c r="I41" s="31">
        <f t="shared" si="3"/>
        <v>9772.875</v>
      </c>
      <c r="J41" s="31">
        <f t="shared" si="4"/>
        <v>1563.66</v>
      </c>
      <c r="K41" s="31">
        <f t="shared" si="5"/>
        <v>11336.535</v>
      </c>
      <c r="M41" s="1" t="s">
        <v>187</v>
      </c>
    </row>
    <row r="42" spans="1:13">
      <c r="A42" s="2" t="s">
        <v>86</v>
      </c>
      <c r="B42" s="1" t="s">
        <v>87</v>
      </c>
      <c r="C42" s="14">
        <v>5225.1000000000004</v>
      </c>
      <c r="F42" s="31">
        <f t="shared" si="0"/>
        <v>5225.1000000000004</v>
      </c>
      <c r="G42" s="31">
        <f t="shared" si="1"/>
        <v>104.50200000000001</v>
      </c>
      <c r="H42" s="31">
        <f t="shared" si="2"/>
        <v>391.88249999999999</v>
      </c>
      <c r="I42" s="31">
        <f t="shared" si="3"/>
        <v>5721.4845000000005</v>
      </c>
      <c r="J42" s="31">
        <f t="shared" si="4"/>
        <v>915.43752000000006</v>
      </c>
      <c r="K42" s="31">
        <f t="shared" si="5"/>
        <v>6636.9220200000009</v>
      </c>
      <c r="M42" s="1" t="s">
        <v>188</v>
      </c>
    </row>
    <row r="43" spans="1:13">
      <c r="A43" s="2" t="s">
        <v>88</v>
      </c>
      <c r="B43" s="1" t="s">
        <v>89</v>
      </c>
      <c r="C43" s="14">
        <v>5230.78</v>
      </c>
      <c r="F43" s="31">
        <f t="shared" si="0"/>
        <v>5230.78</v>
      </c>
      <c r="G43" s="31">
        <f t="shared" si="1"/>
        <v>104.6156</v>
      </c>
      <c r="H43" s="31">
        <f t="shared" si="2"/>
        <v>392.30849999999998</v>
      </c>
      <c r="I43" s="31">
        <f t="shared" si="3"/>
        <v>5727.7040999999999</v>
      </c>
      <c r="J43" s="31">
        <f t="shared" si="4"/>
        <v>916.43265599999995</v>
      </c>
      <c r="K43" s="31">
        <f t="shared" si="5"/>
        <v>6644.1367559999999</v>
      </c>
      <c r="M43" s="1" t="s">
        <v>186</v>
      </c>
    </row>
    <row r="44" spans="1:13">
      <c r="A44" s="2" t="s">
        <v>90</v>
      </c>
      <c r="B44" s="1" t="s">
        <v>91</v>
      </c>
      <c r="C44" s="14">
        <v>2550</v>
      </c>
      <c r="F44" s="31">
        <f t="shared" si="0"/>
        <v>2550</v>
      </c>
      <c r="G44" s="31">
        <f t="shared" si="1"/>
        <v>51</v>
      </c>
      <c r="H44" s="31">
        <f t="shared" si="2"/>
        <v>191.25</v>
      </c>
      <c r="I44" s="31">
        <f t="shared" si="3"/>
        <v>2792.25</v>
      </c>
      <c r="J44" s="31">
        <f t="shared" si="4"/>
        <v>446.76</v>
      </c>
      <c r="K44" s="31">
        <f t="shared" si="5"/>
        <v>3239.01</v>
      </c>
      <c r="M44" s="1" t="s">
        <v>185</v>
      </c>
    </row>
    <row r="45" spans="1:13">
      <c r="A45" s="2" t="s">
        <v>92</v>
      </c>
      <c r="B45" s="1" t="s">
        <v>93</v>
      </c>
      <c r="C45" s="14">
        <v>3499.95</v>
      </c>
      <c r="F45" s="31">
        <f t="shared" si="0"/>
        <v>3499.95</v>
      </c>
      <c r="G45" s="31">
        <f t="shared" si="1"/>
        <v>69.998999999999995</v>
      </c>
      <c r="H45" s="31">
        <f t="shared" si="2"/>
        <v>262.49624999999997</v>
      </c>
      <c r="I45" s="31">
        <f t="shared" si="3"/>
        <v>3832.4452499999998</v>
      </c>
      <c r="J45" s="31">
        <f t="shared" si="4"/>
        <v>613.19123999999999</v>
      </c>
      <c r="K45" s="31">
        <f t="shared" si="5"/>
        <v>4445.6364899999999</v>
      </c>
      <c r="M45" s="1" t="s">
        <v>185</v>
      </c>
    </row>
    <row r="46" spans="1:13">
      <c r="A46" s="2" t="s">
        <v>94</v>
      </c>
      <c r="B46" s="1" t="s">
        <v>95</v>
      </c>
      <c r="C46" s="14">
        <v>19889.900000000001</v>
      </c>
      <c r="F46" s="31">
        <f t="shared" si="0"/>
        <v>19889.900000000001</v>
      </c>
      <c r="G46" s="31">
        <f t="shared" si="1"/>
        <v>397.79800000000006</v>
      </c>
      <c r="H46" s="31">
        <f t="shared" si="2"/>
        <v>1491.7425000000001</v>
      </c>
      <c r="I46" s="31">
        <f t="shared" si="3"/>
        <v>21779.440500000001</v>
      </c>
      <c r="J46" s="31">
        <f t="shared" si="4"/>
        <v>3484.7104800000002</v>
      </c>
      <c r="K46" s="31">
        <f t="shared" si="5"/>
        <v>25264.150980000002</v>
      </c>
      <c r="M46" s="1" t="s">
        <v>186</v>
      </c>
    </row>
    <row r="47" spans="1:13">
      <c r="A47" s="2" t="s">
        <v>96</v>
      </c>
      <c r="B47" s="1" t="s">
        <v>97</v>
      </c>
      <c r="C47" s="14">
        <v>14009.95</v>
      </c>
      <c r="F47" s="31">
        <f t="shared" si="0"/>
        <v>14009.95</v>
      </c>
      <c r="G47" s="31">
        <f t="shared" si="1"/>
        <v>280.19900000000001</v>
      </c>
      <c r="H47" s="31">
        <f t="shared" si="2"/>
        <v>1050.7462499999999</v>
      </c>
      <c r="I47" s="31">
        <f t="shared" si="3"/>
        <v>15340.895250000001</v>
      </c>
      <c r="J47" s="31">
        <f t="shared" si="4"/>
        <v>2454.5432400000004</v>
      </c>
      <c r="K47" s="31">
        <f t="shared" si="5"/>
        <v>17795.43849</v>
      </c>
      <c r="M47" s="1" t="s">
        <v>185</v>
      </c>
    </row>
    <row r="48" spans="1:13">
      <c r="A48" s="2" t="s">
        <v>98</v>
      </c>
      <c r="B48" s="1" t="s">
        <v>99</v>
      </c>
      <c r="C48" s="14">
        <v>4333.3</v>
      </c>
      <c r="F48" s="31">
        <f t="shared" si="0"/>
        <v>4333.3</v>
      </c>
      <c r="G48" s="31">
        <f t="shared" si="1"/>
        <v>86.666000000000011</v>
      </c>
      <c r="H48" s="31">
        <f t="shared" si="2"/>
        <v>324.9975</v>
      </c>
      <c r="I48" s="31">
        <f t="shared" si="3"/>
        <v>4744.9635000000007</v>
      </c>
      <c r="J48" s="31">
        <f t="shared" si="4"/>
        <v>759.19416000000012</v>
      </c>
      <c r="K48" s="31">
        <f t="shared" si="5"/>
        <v>5504.1576600000008</v>
      </c>
      <c r="M48" s="1" t="s">
        <v>187</v>
      </c>
    </row>
    <row r="49" spans="1:13">
      <c r="A49" s="2" t="s">
        <v>100</v>
      </c>
      <c r="B49" s="1" t="s">
        <v>101</v>
      </c>
      <c r="C49" s="14">
        <v>11656.71</v>
      </c>
      <c r="F49" s="31">
        <f t="shared" si="0"/>
        <v>11656.71</v>
      </c>
      <c r="G49" s="31">
        <f t="shared" si="1"/>
        <v>233.13419999999999</v>
      </c>
      <c r="H49" s="31">
        <f t="shared" si="2"/>
        <v>874.25324999999987</v>
      </c>
      <c r="I49" s="31">
        <f t="shared" si="3"/>
        <v>12764.097449999999</v>
      </c>
      <c r="J49" s="31">
        <f t="shared" si="4"/>
        <v>2042.255592</v>
      </c>
      <c r="K49" s="31">
        <f t="shared" si="5"/>
        <v>14806.353041999999</v>
      </c>
      <c r="M49" s="1" t="s">
        <v>186</v>
      </c>
    </row>
    <row r="50" spans="1:13">
      <c r="A50" s="2" t="s">
        <v>102</v>
      </c>
      <c r="B50" s="1" t="s">
        <v>103</v>
      </c>
      <c r="C50" s="14">
        <v>21662.19</v>
      </c>
      <c r="F50" s="31">
        <f t="shared" si="0"/>
        <v>21662.19</v>
      </c>
      <c r="G50" s="31">
        <f t="shared" si="1"/>
        <v>433.24379999999996</v>
      </c>
      <c r="H50" s="31">
        <f t="shared" si="2"/>
        <v>1624.6642499999998</v>
      </c>
      <c r="I50" s="31">
        <f t="shared" si="3"/>
        <v>23720.098050000001</v>
      </c>
      <c r="J50" s="31">
        <f t="shared" si="4"/>
        <v>3795.2156880000002</v>
      </c>
      <c r="K50" s="31">
        <f t="shared" si="5"/>
        <v>27515.313738000001</v>
      </c>
      <c r="M50" s="1" t="s">
        <v>191</v>
      </c>
    </row>
    <row r="51" spans="1:13">
      <c r="A51" s="2" t="s">
        <v>104</v>
      </c>
      <c r="B51" s="1" t="s">
        <v>105</v>
      </c>
      <c r="C51" s="14">
        <v>4500</v>
      </c>
      <c r="F51" s="31">
        <f t="shared" si="0"/>
        <v>4500</v>
      </c>
      <c r="G51" s="31">
        <f t="shared" si="1"/>
        <v>90</v>
      </c>
      <c r="H51" s="31">
        <f t="shared" si="2"/>
        <v>337.5</v>
      </c>
      <c r="I51" s="31">
        <f t="shared" si="3"/>
        <v>4927.5</v>
      </c>
      <c r="J51" s="31">
        <f t="shared" si="4"/>
        <v>788.4</v>
      </c>
      <c r="K51" s="31">
        <f t="shared" si="5"/>
        <v>5715.9</v>
      </c>
      <c r="M51" s="1" t="s">
        <v>185</v>
      </c>
    </row>
    <row r="52" spans="1:13">
      <c r="A52" s="2" t="s">
        <v>106</v>
      </c>
      <c r="B52" s="1" t="s">
        <v>107</v>
      </c>
      <c r="C52" s="14">
        <v>31099.03</v>
      </c>
      <c r="F52" s="31">
        <f t="shared" si="0"/>
        <v>31099.03</v>
      </c>
      <c r="G52" s="31">
        <f t="shared" si="1"/>
        <v>621.98059999999998</v>
      </c>
      <c r="H52" s="31">
        <f t="shared" si="2"/>
        <v>2332.4272499999997</v>
      </c>
      <c r="I52" s="31">
        <f t="shared" si="3"/>
        <v>34053.437849999995</v>
      </c>
      <c r="J52" s="31">
        <f t="shared" si="4"/>
        <v>5448.5500559999991</v>
      </c>
      <c r="K52" s="31">
        <f t="shared" si="5"/>
        <v>39501.987905999995</v>
      </c>
      <c r="M52" s="1" t="s">
        <v>186</v>
      </c>
    </row>
    <row r="53" spans="1:13">
      <c r="A53" s="2" t="s">
        <v>108</v>
      </c>
      <c r="B53" s="1" t="s">
        <v>109</v>
      </c>
      <c r="C53" s="14">
        <v>5252</v>
      </c>
      <c r="F53" s="31">
        <f t="shared" si="0"/>
        <v>5252</v>
      </c>
      <c r="G53" s="31">
        <f t="shared" si="1"/>
        <v>105.04</v>
      </c>
      <c r="H53" s="31">
        <f t="shared" si="2"/>
        <v>393.9</v>
      </c>
      <c r="I53" s="31">
        <f t="shared" si="3"/>
        <v>5750.94</v>
      </c>
      <c r="J53" s="31">
        <f t="shared" si="4"/>
        <v>920.15039999999999</v>
      </c>
      <c r="K53" s="31">
        <f t="shared" si="5"/>
        <v>6671.0903999999991</v>
      </c>
      <c r="M53" s="1" t="s">
        <v>185</v>
      </c>
    </row>
    <row r="54" spans="1:13">
      <c r="A54" s="2" t="s">
        <v>110</v>
      </c>
      <c r="B54" s="1" t="s">
        <v>111</v>
      </c>
      <c r="C54" s="14">
        <v>10300</v>
      </c>
      <c r="F54" s="31">
        <f t="shared" si="0"/>
        <v>10300</v>
      </c>
      <c r="G54" s="31">
        <f t="shared" si="1"/>
        <v>206</v>
      </c>
      <c r="H54" s="31">
        <f t="shared" si="2"/>
        <v>772.5</v>
      </c>
      <c r="I54" s="31">
        <f t="shared" si="3"/>
        <v>11278.5</v>
      </c>
      <c r="J54" s="31">
        <f t="shared" si="4"/>
        <v>1804.56</v>
      </c>
      <c r="K54" s="31">
        <f t="shared" si="5"/>
        <v>13083.06</v>
      </c>
      <c r="M54" s="1" t="s">
        <v>185</v>
      </c>
    </row>
    <row r="55" spans="1:13">
      <c r="A55" s="2" t="s">
        <v>112</v>
      </c>
      <c r="B55" s="1" t="s">
        <v>113</v>
      </c>
      <c r="C55" s="14">
        <v>5266.53</v>
      </c>
      <c r="F55" s="31">
        <f t="shared" si="0"/>
        <v>5266.53</v>
      </c>
      <c r="G55" s="31">
        <f t="shared" si="1"/>
        <v>105.3306</v>
      </c>
      <c r="H55" s="31">
        <f t="shared" si="2"/>
        <v>394.98974999999996</v>
      </c>
      <c r="I55" s="31">
        <f t="shared" si="3"/>
        <v>5766.8503499999997</v>
      </c>
      <c r="J55" s="31">
        <f t="shared" si="4"/>
        <v>922.696056</v>
      </c>
      <c r="K55" s="31">
        <f t="shared" si="5"/>
        <v>6689.5464059999995</v>
      </c>
      <c r="M55" s="1" t="s">
        <v>186</v>
      </c>
    </row>
    <row r="56" spans="1:13">
      <c r="A56" s="2" t="s">
        <v>114</v>
      </c>
      <c r="B56" s="1" t="s">
        <v>115</v>
      </c>
      <c r="C56" s="14">
        <v>7349.9</v>
      </c>
      <c r="F56" s="31">
        <f t="shared" si="0"/>
        <v>7349.9</v>
      </c>
      <c r="G56" s="31">
        <f t="shared" si="1"/>
        <v>146.99799999999999</v>
      </c>
      <c r="H56" s="31">
        <f t="shared" si="2"/>
        <v>551.24249999999995</v>
      </c>
      <c r="I56" s="31">
        <f t="shared" si="3"/>
        <v>8048.1404999999995</v>
      </c>
      <c r="J56" s="31">
        <f t="shared" si="4"/>
        <v>1287.7024799999999</v>
      </c>
      <c r="K56" s="31">
        <f t="shared" si="5"/>
        <v>9335.8429799999994</v>
      </c>
      <c r="M56" s="1" t="s">
        <v>185</v>
      </c>
    </row>
    <row r="57" spans="1:13">
      <c r="A57" s="2" t="s">
        <v>116</v>
      </c>
      <c r="B57" s="1" t="s">
        <v>117</v>
      </c>
      <c r="C57" s="14">
        <v>5918.56</v>
      </c>
      <c r="F57" s="31">
        <f t="shared" si="0"/>
        <v>5918.56</v>
      </c>
      <c r="G57" s="31">
        <f t="shared" si="1"/>
        <v>118.37120000000002</v>
      </c>
      <c r="H57" s="31">
        <f t="shared" si="2"/>
        <v>443.892</v>
      </c>
      <c r="I57" s="31">
        <f t="shared" si="3"/>
        <v>6480.8231999999998</v>
      </c>
      <c r="J57" s="31">
        <f t="shared" si="4"/>
        <v>1036.9317120000001</v>
      </c>
      <c r="K57" s="31">
        <f t="shared" si="5"/>
        <v>7517.7549120000003</v>
      </c>
      <c r="M57" s="1" t="s">
        <v>188</v>
      </c>
    </row>
    <row r="58" spans="1:13">
      <c r="A58" s="2" t="s">
        <v>118</v>
      </c>
      <c r="B58" s="1" t="s">
        <v>119</v>
      </c>
      <c r="C58" s="14">
        <v>12250.05</v>
      </c>
      <c r="F58" s="31">
        <f t="shared" si="0"/>
        <v>12250.05</v>
      </c>
      <c r="G58" s="31">
        <f t="shared" si="1"/>
        <v>245.00099999999998</v>
      </c>
      <c r="H58" s="31">
        <f t="shared" si="2"/>
        <v>918.75374999999997</v>
      </c>
      <c r="I58" s="31">
        <f t="shared" si="3"/>
        <v>13413.804749999999</v>
      </c>
      <c r="J58" s="31">
        <f t="shared" si="4"/>
        <v>2146.20876</v>
      </c>
      <c r="K58" s="31">
        <f t="shared" si="5"/>
        <v>15560.013509999999</v>
      </c>
      <c r="M58" s="1" t="s">
        <v>185</v>
      </c>
    </row>
    <row r="59" spans="1:13">
      <c r="A59" s="2" t="s">
        <v>120</v>
      </c>
      <c r="B59" s="1" t="s">
        <v>121</v>
      </c>
      <c r="C59" s="14">
        <v>6700.05</v>
      </c>
      <c r="F59" s="31">
        <f t="shared" si="0"/>
        <v>6700.05</v>
      </c>
      <c r="G59" s="31">
        <f t="shared" si="1"/>
        <v>134.001</v>
      </c>
      <c r="H59" s="31">
        <f t="shared" si="2"/>
        <v>502.50374999999997</v>
      </c>
      <c r="I59" s="31">
        <f t="shared" si="3"/>
        <v>7336.5547500000002</v>
      </c>
      <c r="J59" s="31">
        <f t="shared" si="4"/>
        <v>1173.8487600000001</v>
      </c>
      <c r="K59" s="31">
        <f t="shared" si="5"/>
        <v>8510.4035100000001</v>
      </c>
      <c r="M59" s="1" t="s">
        <v>185</v>
      </c>
    </row>
    <row r="60" spans="1:13">
      <c r="A60" s="2" t="s">
        <v>122</v>
      </c>
      <c r="B60" s="1" t="s">
        <v>123</v>
      </c>
      <c r="C60" s="14">
        <v>14833.77</v>
      </c>
      <c r="F60" s="31">
        <f t="shared" si="0"/>
        <v>14833.77</v>
      </c>
      <c r="G60" s="31">
        <f t="shared" si="1"/>
        <v>296.67540000000002</v>
      </c>
      <c r="H60" s="31">
        <f t="shared" si="2"/>
        <v>1112.5327500000001</v>
      </c>
      <c r="I60" s="31">
        <f t="shared" si="3"/>
        <v>16242.978150000001</v>
      </c>
      <c r="J60" s="31">
        <f t="shared" si="4"/>
        <v>2598.8765040000003</v>
      </c>
      <c r="K60" s="31">
        <f t="shared" si="5"/>
        <v>18841.854654000002</v>
      </c>
      <c r="M60" s="1" t="s">
        <v>188</v>
      </c>
    </row>
    <row r="61" spans="1:13">
      <c r="A61" s="2" t="s">
        <v>124</v>
      </c>
      <c r="B61" s="1" t="s">
        <v>125</v>
      </c>
      <c r="C61" s="14">
        <v>21748.400000000001</v>
      </c>
      <c r="F61" s="31">
        <f t="shared" si="0"/>
        <v>21748.400000000001</v>
      </c>
      <c r="G61" s="31">
        <f t="shared" si="1"/>
        <v>434.96800000000002</v>
      </c>
      <c r="H61" s="31">
        <f t="shared" si="2"/>
        <v>1631.13</v>
      </c>
      <c r="I61" s="31">
        <f t="shared" si="3"/>
        <v>23814.498000000003</v>
      </c>
      <c r="J61" s="31">
        <f t="shared" si="4"/>
        <v>3810.3196800000005</v>
      </c>
      <c r="K61" s="31">
        <f t="shared" si="5"/>
        <v>27624.817680000004</v>
      </c>
      <c r="M61" s="1" t="s">
        <v>190</v>
      </c>
    </row>
    <row r="62" spans="1:13">
      <c r="A62" s="2" t="s">
        <v>126</v>
      </c>
      <c r="B62" s="1" t="s">
        <v>127</v>
      </c>
      <c r="C62" s="14">
        <v>17260</v>
      </c>
      <c r="F62" s="31">
        <f t="shared" si="0"/>
        <v>17260</v>
      </c>
      <c r="G62" s="31">
        <f t="shared" si="1"/>
        <v>345.2</v>
      </c>
      <c r="H62" s="31">
        <f t="shared" si="2"/>
        <v>1294.5</v>
      </c>
      <c r="I62" s="31">
        <f t="shared" si="3"/>
        <v>18899.7</v>
      </c>
      <c r="J62" s="31">
        <f t="shared" si="4"/>
        <v>3023.9520000000002</v>
      </c>
      <c r="K62" s="31">
        <f t="shared" si="5"/>
        <v>21923.652000000002</v>
      </c>
      <c r="M62" s="1" t="s">
        <v>185</v>
      </c>
    </row>
    <row r="63" spans="1:13">
      <c r="A63" s="2" t="s">
        <v>128</v>
      </c>
      <c r="B63" s="1" t="s">
        <v>129</v>
      </c>
      <c r="C63" s="14">
        <v>14249.9</v>
      </c>
      <c r="F63" s="31">
        <f t="shared" si="0"/>
        <v>14249.9</v>
      </c>
      <c r="G63" s="31">
        <f t="shared" si="1"/>
        <v>284.99799999999999</v>
      </c>
      <c r="H63" s="31">
        <f t="shared" si="2"/>
        <v>1068.7424999999998</v>
      </c>
      <c r="I63" s="31">
        <f t="shared" si="3"/>
        <v>15603.6405</v>
      </c>
      <c r="J63" s="31">
        <f t="shared" si="4"/>
        <v>2496.58248</v>
      </c>
      <c r="K63" s="31">
        <f t="shared" si="5"/>
        <v>18100.222979999999</v>
      </c>
      <c r="M63" s="1" t="s">
        <v>189</v>
      </c>
    </row>
    <row r="64" spans="1:13">
      <c r="A64" s="2" t="s">
        <v>130</v>
      </c>
      <c r="B64" s="1" t="s">
        <v>131</v>
      </c>
      <c r="C64" s="14">
        <v>4000.05</v>
      </c>
      <c r="F64" s="31">
        <f t="shared" si="0"/>
        <v>4000.05</v>
      </c>
      <c r="G64" s="31">
        <f t="shared" si="1"/>
        <v>80.001000000000005</v>
      </c>
      <c r="H64" s="31">
        <f t="shared" si="2"/>
        <v>300.00375000000003</v>
      </c>
      <c r="I64" s="31">
        <f t="shared" si="3"/>
        <v>4380.0547500000002</v>
      </c>
      <c r="J64" s="31">
        <f t="shared" si="4"/>
        <v>700.80876000000001</v>
      </c>
      <c r="K64" s="31">
        <f t="shared" si="5"/>
        <v>5080.8635100000001</v>
      </c>
      <c r="M64" s="1" t="s">
        <v>187</v>
      </c>
    </row>
    <row r="65" spans="1:13">
      <c r="A65" s="2" t="s">
        <v>132</v>
      </c>
      <c r="B65" s="1" t="s">
        <v>133</v>
      </c>
      <c r="C65" s="14">
        <v>3666.6</v>
      </c>
      <c r="F65" s="31">
        <f t="shared" si="0"/>
        <v>3666.6</v>
      </c>
      <c r="G65" s="31">
        <f t="shared" si="1"/>
        <v>73.331999999999994</v>
      </c>
      <c r="H65" s="31">
        <f t="shared" si="2"/>
        <v>274.995</v>
      </c>
      <c r="I65" s="31">
        <f t="shared" si="3"/>
        <v>4014.9269999999997</v>
      </c>
      <c r="J65" s="31">
        <f t="shared" si="4"/>
        <v>642.38831999999991</v>
      </c>
      <c r="K65" s="31">
        <f t="shared" si="5"/>
        <v>4657.3153199999997</v>
      </c>
      <c r="M65" s="1" t="s">
        <v>185</v>
      </c>
    </row>
    <row r="66" spans="1:13">
      <c r="A66" s="2" t="s">
        <v>134</v>
      </c>
      <c r="B66" s="1" t="s">
        <v>135</v>
      </c>
      <c r="C66" s="14">
        <v>7056</v>
      </c>
      <c r="F66" s="31">
        <f t="shared" si="0"/>
        <v>7056</v>
      </c>
      <c r="G66" s="31">
        <f t="shared" si="1"/>
        <v>141.12</v>
      </c>
      <c r="H66" s="31">
        <f t="shared" si="2"/>
        <v>529.19999999999993</v>
      </c>
      <c r="I66" s="31">
        <f t="shared" si="3"/>
        <v>7726.32</v>
      </c>
      <c r="J66" s="31">
        <f t="shared" si="4"/>
        <v>1236.2112</v>
      </c>
      <c r="K66" s="31">
        <f t="shared" si="5"/>
        <v>8962.5311999999994</v>
      </c>
      <c r="M66" s="1" t="s">
        <v>187</v>
      </c>
    </row>
    <row r="67" spans="1:13">
      <c r="A67" s="2" t="s">
        <v>136</v>
      </c>
      <c r="B67" s="1" t="s">
        <v>137</v>
      </c>
      <c r="C67" s="14">
        <v>3000</v>
      </c>
      <c r="F67" s="31">
        <f t="shared" si="0"/>
        <v>3000</v>
      </c>
      <c r="G67" s="31">
        <f t="shared" si="1"/>
        <v>60</v>
      </c>
      <c r="H67" s="31">
        <f t="shared" si="2"/>
        <v>225</v>
      </c>
      <c r="I67" s="31">
        <f t="shared" si="3"/>
        <v>3285</v>
      </c>
      <c r="J67" s="31">
        <f t="shared" si="4"/>
        <v>525.6</v>
      </c>
      <c r="K67" s="31">
        <f t="shared" si="5"/>
        <v>3810.6</v>
      </c>
      <c r="M67" s="1" t="s">
        <v>189</v>
      </c>
    </row>
    <row r="68" spans="1:13">
      <c r="A68" s="2" t="s">
        <v>138</v>
      </c>
      <c r="B68" s="1" t="s">
        <v>139</v>
      </c>
      <c r="C68" s="14">
        <v>173661.74</v>
      </c>
      <c r="F68" s="31">
        <f t="shared" si="0"/>
        <v>173661.74</v>
      </c>
      <c r="G68" s="31">
        <f t="shared" si="1"/>
        <v>3473.2347999999997</v>
      </c>
      <c r="H68" s="31">
        <f t="shared" si="2"/>
        <v>13024.630499999999</v>
      </c>
      <c r="I68" s="31">
        <f t="shared" si="3"/>
        <v>190159.6053</v>
      </c>
      <c r="J68" s="31">
        <f t="shared" si="4"/>
        <v>30425.536848</v>
      </c>
      <c r="K68" s="31">
        <f t="shared" si="5"/>
        <v>220585.14214799998</v>
      </c>
      <c r="M68" s="1" t="s">
        <v>187</v>
      </c>
    </row>
    <row r="69" spans="1:13" s="7" customFormat="1">
      <c r="A69" s="17" t="s">
        <v>140</v>
      </c>
      <c r="C69" s="7" t="s">
        <v>141</v>
      </c>
      <c r="F69" s="25" t="s">
        <v>141</v>
      </c>
      <c r="G69" s="25" t="s">
        <v>141</v>
      </c>
      <c r="H69" s="25" t="s">
        <v>141</v>
      </c>
      <c r="I69" s="25" t="s">
        <v>141</v>
      </c>
      <c r="J69" s="25" t="s">
        <v>141</v>
      </c>
      <c r="K69" s="25" t="s">
        <v>141</v>
      </c>
    </row>
    <row r="70" spans="1:13">
      <c r="C70" s="19">
        <v>687943.84</v>
      </c>
      <c r="F70" s="33">
        <f>SUM(F12:F68)</f>
        <v>687943.84000000008</v>
      </c>
      <c r="G70" s="33">
        <f t="shared" ref="G70:K70" si="6">SUM(G12:G68)</f>
        <v>13758.876800000002</v>
      </c>
      <c r="H70" s="33">
        <f t="shared" si="6"/>
        <v>51595.788000000008</v>
      </c>
      <c r="I70" s="33">
        <f t="shared" si="6"/>
        <v>753298.5048</v>
      </c>
      <c r="J70" s="33">
        <f t="shared" si="6"/>
        <v>120527.76076799999</v>
      </c>
      <c r="K70" s="33">
        <f t="shared" si="6"/>
        <v>873826.2655679998</v>
      </c>
    </row>
    <row r="72" spans="1:13">
      <c r="A72" s="12" t="s">
        <v>142</v>
      </c>
    </row>
    <row r="73" spans="1:13">
      <c r="A73" s="2" t="s">
        <v>143</v>
      </c>
      <c r="B73" s="1" t="s">
        <v>144</v>
      </c>
      <c r="C73" s="14">
        <v>8500.83</v>
      </c>
      <c r="F73" s="31">
        <f>+C73</f>
        <v>8500.83</v>
      </c>
      <c r="G73" s="31">
        <f>+F73*2%</f>
        <v>170.01660000000001</v>
      </c>
      <c r="H73" s="31">
        <f>+F73*7.5%</f>
        <v>637.56224999999995</v>
      </c>
      <c r="I73" s="31">
        <f>SUM(F73:H73)</f>
        <v>9308.4088499999998</v>
      </c>
      <c r="J73" s="31">
        <f>+I73*0.16</f>
        <v>1489.3454159999999</v>
      </c>
      <c r="K73" s="31">
        <f>+I73+J73</f>
        <v>10797.754266</v>
      </c>
      <c r="M73" s="1" t="s">
        <v>185</v>
      </c>
    </row>
    <row r="74" spans="1:13">
      <c r="A74" s="2" t="s">
        <v>145</v>
      </c>
      <c r="B74" s="1" t="s">
        <v>146</v>
      </c>
      <c r="C74" s="14">
        <v>4834.05</v>
      </c>
      <c r="F74" s="31">
        <f t="shared" ref="F74:F75" si="7">+C74</f>
        <v>4834.05</v>
      </c>
      <c r="G74" s="31">
        <f t="shared" ref="G74:G75" si="8">+F74*2%</f>
        <v>96.681000000000012</v>
      </c>
      <c r="H74" s="31">
        <f t="shared" ref="H74:H75" si="9">+F74*7.5%</f>
        <v>362.55374999999998</v>
      </c>
      <c r="I74" s="31">
        <f t="shared" ref="I74:I75" si="10">SUM(F74:H74)</f>
        <v>5293.2847499999998</v>
      </c>
      <c r="J74" s="31">
        <f t="shared" ref="J74:J75" si="11">+I74*0.16</f>
        <v>846.92556000000002</v>
      </c>
      <c r="K74" s="31">
        <f t="shared" ref="K74:K75" si="12">+I74+J74</f>
        <v>6140.2103099999995</v>
      </c>
      <c r="M74" s="1" t="s">
        <v>187</v>
      </c>
    </row>
    <row r="75" spans="1:13">
      <c r="A75" s="2" t="s">
        <v>147</v>
      </c>
      <c r="B75" s="1" t="s">
        <v>148</v>
      </c>
      <c r="C75" s="14">
        <v>2782.5</v>
      </c>
      <c r="F75" s="31">
        <f t="shared" si="7"/>
        <v>2782.5</v>
      </c>
      <c r="G75" s="31">
        <f t="shared" si="8"/>
        <v>55.65</v>
      </c>
      <c r="H75" s="31">
        <f t="shared" si="9"/>
        <v>208.6875</v>
      </c>
      <c r="I75" s="31">
        <f t="shared" si="10"/>
        <v>3046.8375000000001</v>
      </c>
      <c r="J75" s="31">
        <f t="shared" si="11"/>
        <v>487.49400000000003</v>
      </c>
      <c r="K75" s="31">
        <f t="shared" si="12"/>
        <v>3534.3315000000002</v>
      </c>
      <c r="M75" s="1" t="s">
        <v>187</v>
      </c>
    </row>
    <row r="76" spans="1:13" s="7" customFormat="1">
      <c r="A76" s="17" t="s">
        <v>140</v>
      </c>
      <c r="C76" s="7" t="s">
        <v>141</v>
      </c>
      <c r="F76" s="25" t="s">
        <v>141</v>
      </c>
      <c r="G76" s="25" t="s">
        <v>141</v>
      </c>
      <c r="H76" s="25" t="s">
        <v>141</v>
      </c>
      <c r="I76" s="25" t="s">
        <v>141</v>
      </c>
      <c r="J76" s="25" t="s">
        <v>141</v>
      </c>
      <c r="K76" s="25" t="s">
        <v>141</v>
      </c>
    </row>
    <row r="77" spans="1:13">
      <c r="C77" s="19">
        <v>16117.38</v>
      </c>
      <c r="F77" s="33">
        <f>SUM(F73:F75)</f>
        <v>16117.380000000001</v>
      </c>
      <c r="G77" s="33">
        <f t="shared" ref="G77:K77" si="13">SUM(G73:G75)</f>
        <v>322.3476</v>
      </c>
      <c r="H77" s="33">
        <f t="shared" si="13"/>
        <v>1208.8035</v>
      </c>
      <c r="I77" s="33">
        <f t="shared" si="13"/>
        <v>17648.5311</v>
      </c>
      <c r="J77" s="33">
        <f t="shared" si="13"/>
        <v>2823.7649759999999</v>
      </c>
      <c r="K77" s="33">
        <f t="shared" si="13"/>
        <v>20472.296075999999</v>
      </c>
    </row>
    <row r="79" spans="1:13" s="7" customFormat="1">
      <c r="A79" s="16"/>
      <c r="C79" s="7" t="s">
        <v>149</v>
      </c>
      <c r="F79" s="25" t="s">
        <v>149</v>
      </c>
      <c r="G79" s="25" t="s">
        <v>149</v>
      </c>
      <c r="H79" s="25" t="s">
        <v>149</v>
      </c>
      <c r="I79" s="25" t="s">
        <v>149</v>
      </c>
      <c r="J79" s="25" t="s">
        <v>149</v>
      </c>
      <c r="K79" s="25" t="s">
        <v>149</v>
      </c>
    </row>
    <row r="80" spans="1:13" ht="12" thickBot="1">
      <c r="A80" s="17" t="s">
        <v>150</v>
      </c>
      <c r="B80" s="1" t="s">
        <v>151</v>
      </c>
      <c r="C80" s="19">
        <v>704061.22</v>
      </c>
      <c r="F80" s="32">
        <f>+F70+F77</f>
        <v>704061.22000000009</v>
      </c>
      <c r="G80" s="32">
        <f t="shared" ref="G80:K80" si="14">+G70+G77</f>
        <v>14081.224400000001</v>
      </c>
      <c r="H80" s="32">
        <f t="shared" si="14"/>
        <v>52804.59150000001</v>
      </c>
      <c r="I80" s="32">
        <f t="shared" si="14"/>
        <v>770947.03590000002</v>
      </c>
      <c r="J80" s="32">
        <f t="shared" si="14"/>
        <v>123351.525744</v>
      </c>
      <c r="K80" s="32">
        <f t="shared" si="14"/>
        <v>894298.56164399977</v>
      </c>
    </row>
    <row r="81" spans="1:3" ht="12" thickTop="1"/>
    <row r="82" spans="1:3">
      <c r="C82" s="1" t="s">
        <v>151</v>
      </c>
    </row>
    <row r="83" spans="1:3">
      <c r="A83" s="2" t="s">
        <v>151</v>
      </c>
      <c r="B83" s="1" t="s">
        <v>151</v>
      </c>
      <c r="C83" s="18"/>
    </row>
  </sheetData>
  <autoFilter ref="A11:M70"/>
  <mergeCells count="1">
    <mergeCell ref="F7:K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2" sqref="B2:D2"/>
    </sheetView>
  </sheetViews>
  <sheetFormatPr baseColWidth="10" defaultRowHeight="11.25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>
      <c r="A1" s="3" t="s">
        <v>0</v>
      </c>
      <c r="B1" s="52" t="s">
        <v>151</v>
      </c>
      <c r="C1" s="53"/>
    </row>
    <row r="2" spans="1:17" ht="24.95" customHeight="1">
      <c r="A2" s="4" t="s">
        <v>1</v>
      </c>
      <c r="B2" s="54" t="s">
        <v>2</v>
      </c>
      <c r="C2" s="54"/>
      <c r="D2" s="54"/>
    </row>
    <row r="3" spans="1:17" ht="15.75" customHeight="1">
      <c r="B3" s="55" t="s">
        <v>3</v>
      </c>
      <c r="C3" s="55"/>
      <c r="D3" s="55"/>
    </row>
    <row r="4" spans="1:17" ht="15" customHeight="1">
      <c r="B4" s="56" t="s">
        <v>4</v>
      </c>
      <c r="C4" s="56"/>
      <c r="D4" s="56"/>
    </row>
    <row r="5" spans="1:17">
      <c r="B5" s="50" t="s">
        <v>5</v>
      </c>
      <c r="C5" s="50"/>
      <c r="D5" s="50"/>
    </row>
    <row r="6" spans="1:17">
      <c r="B6" s="6" t="s">
        <v>6</v>
      </c>
    </row>
    <row r="8" spans="1:17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3" t="s">
        <v>24</v>
      </c>
    </row>
    <row r="11" spans="1:17">
      <c r="A11" s="12" t="s">
        <v>25</v>
      </c>
    </row>
    <row r="12" spans="1:17">
      <c r="A12" s="2" t="s">
        <v>26</v>
      </c>
      <c r="B12" s="1" t="s">
        <v>27</v>
      </c>
      <c r="C12" s="14">
        <v>3242.4</v>
      </c>
      <c r="D12" s="14">
        <v>3500</v>
      </c>
      <c r="E12" s="14">
        <v>0</v>
      </c>
      <c r="F12" s="14">
        <v>0</v>
      </c>
      <c r="G12" s="14">
        <v>0</v>
      </c>
      <c r="H12" s="14">
        <v>6742.4</v>
      </c>
      <c r="I12" s="14">
        <v>892.91</v>
      </c>
      <c r="J12" s="14">
        <v>80.489999999999995</v>
      </c>
      <c r="K12" s="14">
        <v>0</v>
      </c>
      <c r="L12" s="14">
        <v>0</v>
      </c>
      <c r="M12" s="14">
        <v>0</v>
      </c>
      <c r="N12" s="14">
        <v>0</v>
      </c>
      <c r="O12" s="14">
        <v>400</v>
      </c>
      <c r="P12" s="14">
        <v>1373.4</v>
      </c>
      <c r="Q12" s="14">
        <v>5369</v>
      </c>
    </row>
    <row r="13" spans="1:17">
      <c r="A13" s="2" t="s">
        <v>28</v>
      </c>
      <c r="B13" s="1" t="s">
        <v>29</v>
      </c>
      <c r="C13" s="14">
        <v>1999.95</v>
      </c>
      <c r="D13" s="14">
        <v>3825.41</v>
      </c>
      <c r="E13" s="14">
        <v>0</v>
      </c>
      <c r="F13" s="14">
        <v>0</v>
      </c>
      <c r="G13" s="14">
        <v>0</v>
      </c>
      <c r="H13" s="14">
        <v>5825.36</v>
      </c>
      <c r="I13" s="14">
        <v>697.03</v>
      </c>
      <c r="J13" s="14">
        <v>49.71</v>
      </c>
      <c r="K13" s="14">
        <v>0</v>
      </c>
      <c r="L13" s="14">
        <v>0.12</v>
      </c>
      <c r="M13" s="14">
        <v>66.099999999999994</v>
      </c>
      <c r="N13" s="14">
        <v>0</v>
      </c>
      <c r="O13" s="14">
        <v>400</v>
      </c>
      <c r="P13" s="14">
        <v>1212.96</v>
      </c>
      <c r="Q13" s="14">
        <v>4612.3999999999996</v>
      </c>
    </row>
    <row r="14" spans="1:17">
      <c r="A14" s="2" t="s">
        <v>30</v>
      </c>
      <c r="B14" s="1" t="s">
        <v>31</v>
      </c>
      <c r="C14" s="14">
        <v>16500</v>
      </c>
      <c r="D14" s="14">
        <v>0</v>
      </c>
      <c r="E14" s="14">
        <v>0</v>
      </c>
      <c r="F14" s="14">
        <v>0</v>
      </c>
      <c r="G14" s="14">
        <v>0</v>
      </c>
      <c r="H14" s="14">
        <v>16500</v>
      </c>
      <c r="I14" s="14">
        <v>3134.65</v>
      </c>
      <c r="J14" s="14">
        <v>467.31</v>
      </c>
      <c r="K14" s="14">
        <v>0</v>
      </c>
      <c r="L14" s="15">
        <v>-0.06</v>
      </c>
      <c r="M14" s="14">
        <v>108.1</v>
      </c>
      <c r="N14" s="14">
        <v>1500</v>
      </c>
      <c r="O14" s="14">
        <v>0</v>
      </c>
      <c r="P14" s="14">
        <v>5210</v>
      </c>
      <c r="Q14" s="14">
        <v>11290</v>
      </c>
    </row>
    <row r="15" spans="1:17">
      <c r="A15" s="2" t="s">
        <v>32</v>
      </c>
      <c r="B15" s="1" t="s">
        <v>33</v>
      </c>
      <c r="C15" s="14">
        <v>6000</v>
      </c>
      <c r="D15" s="14">
        <v>6750</v>
      </c>
      <c r="E15" s="14">
        <v>0</v>
      </c>
      <c r="F15" s="14">
        <v>0</v>
      </c>
      <c r="G15" s="14">
        <v>0</v>
      </c>
      <c r="H15" s="14">
        <v>12750</v>
      </c>
      <c r="I15" s="14">
        <v>2230.17</v>
      </c>
      <c r="J15" s="14">
        <v>159.63</v>
      </c>
      <c r="K15" s="14">
        <v>1216.44</v>
      </c>
      <c r="L15" s="15">
        <v>-0.04</v>
      </c>
      <c r="M15" s="14">
        <v>0</v>
      </c>
      <c r="N15" s="14">
        <v>0</v>
      </c>
      <c r="O15" s="14">
        <v>0</v>
      </c>
      <c r="P15" s="14">
        <v>3606.2</v>
      </c>
      <c r="Q15" s="14">
        <v>9143.7999999999993</v>
      </c>
    </row>
    <row r="16" spans="1:17">
      <c r="A16" s="2" t="s">
        <v>34</v>
      </c>
      <c r="B16" s="1" t="s">
        <v>35</v>
      </c>
      <c r="C16" s="14">
        <v>2800</v>
      </c>
      <c r="D16" s="14">
        <v>1000</v>
      </c>
      <c r="E16" s="14">
        <v>0</v>
      </c>
      <c r="F16" s="14">
        <v>0</v>
      </c>
      <c r="G16" s="14">
        <v>0</v>
      </c>
      <c r="H16" s="14">
        <v>3800</v>
      </c>
      <c r="I16" s="14">
        <v>317.02999999999997</v>
      </c>
      <c r="J16" s="14">
        <v>70.81</v>
      </c>
      <c r="K16" s="14">
        <v>0</v>
      </c>
      <c r="L16" s="14">
        <v>0.06</v>
      </c>
      <c r="M16" s="14">
        <v>66.099999999999994</v>
      </c>
      <c r="N16" s="14">
        <v>0</v>
      </c>
      <c r="O16" s="14">
        <v>400</v>
      </c>
      <c r="P16" s="14">
        <v>854</v>
      </c>
      <c r="Q16" s="14">
        <v>2946</v>
      </c>
    </row>
    <row r="17" spans="1:17">
      <c r="A17" s="2" t="s">
        <v>36</v>
      </c>
      <c r="B17" s="1" t="s">
        <v>37</v>
      </c>
      <c r="C17" s="14">
        <v>2749.95</v>
      </c>
      <c r="D17" s="14">
        <v>0</v>
      </c>
      <c r="E17" s="14">
        <v>0</v>
      </c>
      <c r="F17" s="14">
        <v>0</v>
      </c>
      <c r="G17" s="14">
        <v>916.65</v>
      </c>
      <c r="H17" s="14">
        <v>3666.6</v>
      </c>
      <c r="I17" s="14">
        <v>295.69</v>
      </c>
      <c r="J17" s="14">
        <v>68.27</v>
      </c>
      <c r="K17" s="14">
        <v>0</v>
      </c>
      <c r="L17" s="14">
        <v>0.04</v>
      </c>
      <c r="M17" s="14">
        <v>0</v>
      </c>
      <c r="N17" s="14">
        <v>0</v>
      </c>
      <c r="O17" s="14">
        <v>0</v>
      </c>
      <c r="P17" s="14">
        <v>364</v>
      </c>
      <c r="Q17" s="14">
        <v>3302.6</v>
      </c>
    </row>
    <row r="18" spans="1:17">
      <c r="A18" s="2" t="s">
        <v>38</v>
      </c>
      <c r="B18" s="1" t="s">
        <v>39</v>
      </c>
      <c r="C18" s="14">
        <v>5000.1000000000004</v>
      </c>
      <c r="D18" s="14">
        <v>0</v>
      </c>
      <c r="E18" s="14">
        <v>0</v>
      </c>
      <c r="F18" s="14">
        <v>0</v>
      </c>
      <c r="G18" s="14">
        <v>0</v>
      </c>
      <c r="H18" s="14">
        <v>5000.1000000000004</v>
      </c>
      <c r="I18" s="14">
        <v>523.55999999999995</v>
      </c>
      <c r="J18" s="14">
        <v>130.62</v>
      </c>
      <c r="K18" s="14">
        <v>0</v>
      </c>
      <c r="L18" s="14">
        <v>0.02</v>
      </c>
      <c r="M18" s="14">
        <v>66.099999999999994</v>
      </c>
      <c r="N18" s="14">
        <v>0</v>
      </c>
      <c r="O18" s="14">
        <v>0</v>
      </c>
      <c r="P18" s="14">
        <v>720.3</v>
      </c>
      <c r="Q18" s="14">
        <v>4279.8</v>
      </c>
    </row>
    <row r="19" spans="1:17">
      <c r="A19" s="2" t="s">
        <v>40</v>
      </c>
      <c r="B19" s="1" t="s">
        <v>41</v>
      </c>
      <c r="C19" s="14">
        <v>3000</v>
      </c>
      <c r="D19" s="14">
        <v>3500</v>
      </c>
      <c r="E19" s="14">
        <v>0</v>
      </c>
      <c r="F19" s="14">
        <v>0</v>
      </c>
      <c r="G19" s="14">
        <v>0</v>
      </c>
      <c r="H19" s="14">
        <v>6500</v>
      </c>
      <c r="I19" s="14">
        <v>841.14</v>
      </c>
      <c r="J19" s="14">
        <v>74.48</v>
      </c>
      <c r="K19" s="14">
        <v>0</v>
      </c>
      <c r="L19" s="15">
        <v>-0.02</v>
      </c>
      <c r="M19" s="14">
        <v>0</v>
      </c>
      <c r="N19" s="14">
        <v>0</v>
      </c>
      <c r="O19" s="14">
        <v>0</v>
      </c>
      <c r="P19" s="14">
        <v>915.6</v>
      </c>
      <c r="Q19" s="14">
        <v>5584.4</v>
      </c>
    </row>
    <row r="20" spans="1:17">
      <c r="A20" s="2" t="s">
        <v>42</v>
      </c>
      <c r="B20" s="1" t="s">
        <v>43</v>
      </c>
      <c r="C20" s="14">
        <v>2530.0500000000002</v>
      </c>
      <c r="D20" s="14">
        <v>0</v>
      </c>
      <c r="E20" s="14">
        <v>0</v>
      </c>
      <c r="F20" s="14">
        <v>0</v>
      </c>
      <c r="G20" s="14">
        <v>0</v>
      </c>
      <c r="H20" s="14">
        <v>2530.0500000000002</v>
      </c>
      <c r="I20" s="14">
        <v>10.93</v>
      </c>
      <c r="J20" s="14">
        <v>63.14</v>
      </c>
      <c r="K20" s="14">
        <v>680</v>
      </c>
      <c r="L20" s="15">
        <v>-0.02</v>
      </c>
      <c r="M20" s="14">
        <v>0</v>
      </c>
      <c r="N20" s="14">
        <v>0</v>
      </c>
      <c r="O20" s="14">
        <v>0</v>
      </c>
      <c r="P20" s="14">
        <v>754.05</v>
      </c>
      <c r="Q20" s="14">
        <v>1776</v>
      </c>
    </row>
    <row r="21" spans="1:17">
      <c r="A21" s="2" t="s">
        <v>44</v>
      </c>
      <c r="B21" s="1" t="s">
        <v>45</v>
      </c>
      <c r="C21" s="14">
        <v>7056</v>
      </c>
      <c r="D21" s="14">
        <v>0</v>
      </c>
      <c r="E21" s="14">
        <v>0</v>
      </c>
      <c r="F21" s="14">
        <v>0</v>
      </c>
      <c r="G21" s="14">
        <v>0</v>
      </c>
      <c r="H21" s="14">
        <v>7056</v>
      </c>
      <c r="I21" s="14">
        <v>959.9</v>
      </c>
      <c r="J21" s="14">
        <v>190.51</v>
      </c>
      <c r="K21" s="14">
        <v>0</v>
      </c>
      <c r="L21" s="15">
        <v>-0.01</v>
      </c>
      <c r="M21" s="14">
        <v>0</v>
      </c>
      <c r="N21" s="14">
        <v>0</v>
      </c>
      <c r="O21" s="14">
        <v>0</v>
      </c>
      <c r="P21" s="14">
        <v>1150.4000000000001</v>
      </c>
      <c r="Q21" s="14">
        <v>5905.6</v>
      </c>
    </row>
    <row r="22" spans="1:17">
      <c r="A22" s="2" t="s">
        <v>46</v>
      </c>
      <c r="B22" s="1" t="s">
        <v>47</v>
      </c>
      <c r="C22" s="14">
        <v>4000.05</v>
      </c>
      <c r="D22" s="14">
        <v>0</v>
      </c>
      <c r="E22" s="14">
        <v>0</v>
      </c>
      <c r="F22" s="14">
        <v>0</v>
      </c>
      <c r="G22" s="14">
        <v>0</v>
      </c>
      <c r="H22" s="14">
        <v>4000.05</v>
      </c>
      <c r="I22" s="14">
        <v>349.04</v>
      </c>
      <c r="J22" s="14">
        <v>101.77</v>
      </c>
      <c r="K22" s="14">
        <v>989.04</v>
      </c>
      <c r="L22" s="15">
        <v>-0.1</v>
      </c>
      <c r="M22" s="14">
        <v>66.099999999999994</v>
      </c>
      <c r="N22" s="14">
        <v>0</v>
      </c>
      <c r="O22" s="14">
        <v>500</v>
      </c>
      <c r="P22" s="14">
        <v>2005.85</v>
      </c>
      <c r="Q22" s="14">
        <v>1994.2</v>
      </c>
    </row>
    <row r="23" spans="1:17">
      <c r="A23" s="2" t="s">
        <v>48</v>
      </c>
      <c r="B23" s="1" t="s">
        <v>49</v>
      </c>
      <c r="C23" s="14">
        <v>3500.1</v>
      </c>
      <c r="D23" s="14">
        <v>7888.34</v>
      </c>
      <c r="E23" s="14">
        <v>0</v>
      </c>
      <c r="F23" s="14">
        <v>0</v>
      </c>
      <c r="G23" s="14">
        <v>0</v>
      </c>
      <c r="H23" s="14">
        <v>11388.44</v>
      </c>
      <c r="I23" s="14">
        <v>1909.93</v>
      </c>
      <c r="J23" s="14">
        <v>87.63</v>
      </c>
      <c r="K23" s="14">
        <v>345.24</v>
      </c>
      <c r="L23" s="14">
        <v>0.04</v>
      </c>
      <c r="M23" s="14">
        <v>0</v>
      </c>
      <c r="N23" s="14">
        <v>0</v>
      </c>
      <c r="O23" s="14">
        <v>425</v>
      </c>
      <c r="P23" s="14">
        <v>2767.84</v>
      </c>
      <c r="Q23" s="14">
        <v>8620.6</v>
      </c>
    </row>
    <row r="24" spans="1:17">
      <c r="A24" s="2" t="s">
        <v>50</v>
      </c>
      <c r="B24" s="1" t="s">
        <v>51</v>
      </c>
      <c r="C24" s="14">
        <v>10000.049999999999</v>
      </c>
      <c r="D24" s="14">
        <v>27942.89</v>
      </c>
      <c r="E24" s="14">
        <v>0</v>
      </c>
      <c r="F24" s="14">
        <v>0</v>
      </c>
      <c r="G24" s="14">
        <v>0</v>
      </c>
      <c r="H24" s="14">
        <v>37942.94</v>
      </c>
      <c r="I24" s="14">
        <v>9709.6200000000008</v>
      </c>
      <c r="J24" s="14">
        <v>278.31</v>
      </c>
      <c r="K24" s="14">
        <v>378.46</v>
      </c>
      <c r="L24" s="15">
        <v>-0.05</v>
      </c>
      <c r="M24" s="14">
        <v>0</v>
      </c>
      <c r="N24" s="14">
        <v>500</v>
      </c>
      <c r="O24" s="14">
        <v>0</v>
      </c>
      <c r="P24" s="14">
        <v>10866.34</v>
      </c>
      <c r="Q24" s="14">
        <v>27076.6</v>
      </c>
    </row>
    <row r="25" spans="1:17">
      <c r="A25" s="2" t="s">
        <v>52</v>
      </c>
      <c r="B25" s="1" t="s">
        <v>53</v>
      </c>
      <c r="C25" s="14">
        <v>2750.1</v>
      </c>
      <c r="D25" s="14">
        <v>5864.08</v>
      </c>
      <c r="E25" s="14">
        <v>0</v>
      </c>
      <c r="F25" s="14">
        <v>0</v>
      </c>
      <c r="G25" s="14">
        <v>0</v>
      </c>
      <c r="H25" s="14">
        <v>8614.18</v>
      </c>
      <c r="I25" s="14">
        <v>1292.73</v>
      </c>
      <c r="J25" s="14">
        <v>68.28</v>
      </c>
      <c r="K25" s="14">
        <v>0</v>
      </c>
      <c r="L25" s="15">
        <v>-0.03</v>
      </c>
      <c r="M25" s="14">
        <v>0</v>
      </c>
      <c r="N25" s="14">
        <v>0</v>
      </c>
      <c r="O25" s="14">
        <v>0</v>
      </c>
      <c r="P25" s="14">
        <v>1360.98</v>
      </c>
      <c r="Q25" s="14">
        <v>7253.2</v>
      </c>
    </row>
    <row r="26" spans="1:17">
      <c r="A26" s="2" t="s">
        <v>54</v>
      </c>
      <c r="B26" s="1" t="s">
        <v>55</v>
      </c>
      <c r="C26" s="14">
        <v>2500.0500000000002</v>
      </c>
      <c r="D26" s="14">
        <v>0</v>
      </c>
      <c r="E26" s="14">
        <v>0</v>
      </c>
      <c r="F26" s="14">
        <v>0</v>
      </c>
      <c r="G26" s="14">
        <v>0</v>
      </c>
      <c r="H26" s="14">
        <v>2500.0500000000002</v>
      </c>
      <c r="I26" s="14">
        <v>7.67</v>
      </c>
      <c r="J26" s="14">
        <v>62.06</v>
      </c>
      <c r="K26" s="14">
        <v>0</v>
      </c>
      <c r="L26" s="15">
        <v>-0.08</v>
      </c>
      <c r="M26" s="14">
        <v>0</v>
      </c>
      <c r="N26" s="14">
        <v>0</v>
      </c>
      <c r="O26" s="14">
        <v>0</v>
      </c>
      <c r="P26" s="14">
        <v>69.650000000000006</v>
      </c>
      <c r="Q26" s="14">
        <v>2430.4</v>
      </c>
    </row>
    <row r="27" spans="1:17">
      <c r="A27" s="2" t="s">
        <v>56</v>
      </c>
      <c r="B27" s="1" t="s">
        <v>57</v>
      </c>
      <c r="C27" s="14">
        <v>4999.95</v>
      </c>
      <c r="D27" s="14">
        <v>0</v>
      </c>
      <c r="E27" s="14">
        <v>0</v>
      </c>
      <c r="F27" s="14">
        <v>0</v>
      </c>
      <c r="G27" s="14">
        <v>0</v>
      </c>
      <c r="H27" s="14">
        <v>4999.95</v>
      </c>
      <c r="I27" s="14">
        <v>523.53</v>
      </c>
      <c r="J27" s="14">
        <v>130.61000000000001</v>
      </c>
      <c r="K27" s="14">
        <v>0</v>
      </c>
      <c r="L27" s="14">
        <v>0.01</v>
      </c>
      <c r="M27" s="14">
        <v>0</v>
      </c>
      <c r="N27" s="14">
        <v>0</v>
      </c>
      <c r="O27" s="14">
        <v>0</v>
      </c>
      <c r="P27" s="14">
        <v>654.15</v>
      </c>
      <c r="Q27" s="14">
        <v>4345.8</v>
      </c>
    </row>
    <row r="28" spans="1:17">
      <c r="A28" s="2" t="s">
        <v>58</v>
      </c>
      <c r="B28" s="1" t="s">
        <v>59</v>
      </c>
      <c r="C28" s="14">
        <v>12499.95</v>
      </c>
      <c r="D28" s="14">
        <v>0</v>
      </c>
      <c r="E28" s="14">
        <v>0</v>
      </c>
      <c r="F28" s="14">
        <v>0</v>
      </c>
      <c r="G28" s="14">
        <v>0</v>
      </c>
      <c r="H28" s="14">
        <v>12499.95</v>
      </c>
      <c r="I28" s="14">
        <v>2171.36</v>
      </c>
      <c r="J28" s="14">
        <v>350.04</v>
      </c>
      <c r="K28" s="14">
        <v>0</v>
      </c>
      <c r="L28" s="15">
        <v>-0.05</v>
      </c>
      <c r="M28" s="14">
        <v>0</v>
      </c>
      <c r="N28" s="14">
        <v>0</v>
      </c>
      <c r="O28" s="14">
        <v>0</v>
      </c>
      <c r="P28" s="14">
        <v>2521.35</v>
      </c>
      <c r="Q28" s="14">
        <v>9978.6</v>
      </c>
    </row>
    <row r="29" spans="1:17">
      <c r="A29" s="2" t="s">
        <v>60</v>
      </c>
      <c r="B29" s="1" t="s">
        <v>61</v>
      </c>
      <c r="C29" s="14">
        <v>3250.05</v>
      </c>
      <c r="D29" s="14">
        <v>0</v>
      </c>
      <c r="E29" s="14">
        <v>0</v>
      </c>
      <c r="F29" s="14">
        <v>0</v>
      </c>
      <c r="G29" s="14">
        <v>0</v>
      </c>
      <c r="H29" s="14">
        <v>3250.05</v>
      </c>
      <c r="I29" s="14">
        <v>124.46</v>
      </c>
      <c r="J29" s="14">
        <v>80.680000000000007</v>
      </c>
      <c r="K29" s="14">
        <v>0</v>
      </c>
      <c r="L29" s="14">
        <v>0.11</v>
      </c>
      <c r="M29" s="14">
        <v>0</v>
      </c>
      <c r="N29" s="14">
        <v>0</v>
      </c>
      <c r="O29" s="14">
        <v>400</v>
      </c>
      <c r="P29" s="14">
        <v>605.25</v>
      </c>
      <c r="Q29" s="14">
        <v>2644.8</v>
      </c>
    </row>
    <row r="30" spans="1:17">
      <c r="A30" s="2" t="s">
        <v>62</v>
      </c>
      <c r="B30" s="1" t="s">
        <v>63</v>
      </c>
      <c r="C30" s="14">
        <v>6000</v>
      </c>
      <c r="D30" s="14">
        <v>0</v>
      </c>
      <c r="E30" s="14">
        <v>0</v>
      </c>
      <c r="F30" s="14">
        <v>0</v>
      </c>
      <c r="G30" s="14">
        <v>0</v>
      </c>
      <c r="H30" s="14">
        <v>6000</v>
      </c>
      <c r="I30" s="14">
        <v>734.34</v>
      </c>
      <c r="J30" s="14">
        <v>159.63</v>
      </c>
      <c r="K30" s="14">
        <v>1597.51</v>
      </c>
      <c r="L30" s="15">
        <v>-0.08</v>
      </c>
      <c r="M30" s="14">
        <v>0</v>
      </c>
      <c r="N30" s="14">
        <v>0</v>
      </c>
      <c r="O30" s="14">
        <v>0</v>
      </c>
      <c r="P30" s="14">
        <v>2491.4</v>
      </c>
      <c r="Q30" s="14">
        <v>3508.6</v>
      </c>
    </row>
    <row r="31" spans="1:17">
      <c r="A31" s="2" t="s">
        <v>64</v>
      </c>
      <c r="B31" s="1" t="s">
        <v>65</v>
      </c>
      <c r="C31" s="14">
        <v>3000</v>
      </c>
      <c r="D31" s="14">
        <v>7300</v>
      </c>
      <c r="E31" s="14">
        <v>0</v>
      </c>
      <c r="F31" s="14">
        <v>0</v>
      </c>
      <c r="G31" s="14">
        <v>0</v>
      </c>
      <c r="H31" s="14">
        <v>10300</v>
      </c>
      <c r="I31" s="14">
        <v>1653.93</v>
      </c>
      <c r="J31" s="14">
        <v>74.56</v>
      </c>
      <c r="K31" s="14">
        <v>0</v>
      </c>
      <c r="L31" s="14">
        <v>0.01</v>
      </c>
      <c r="M31" s="14">
        <v>66.099999999999994</v>
      </c>
      <c r="N31" s="14">
        <v>500</v>
      </c>
      <c r="O31" s="14">
        <v>0</v>
      </c>
      <c r="P31" s="14">
        <v>2294.6</v>
      </c>
      <c r="Q31" s="14">
        <v>8005.4</v>
      </c>
    </row>
    <row r="32" spans="1:17">
      <c r="A32" s="2" t="s">
        <v>66</v>
      </c>
      <c r="B32" s="1" t="s">
        <v>67</v>
      </c>
      <c r="C32" s="14">
        <v>3000</v>
      </c>
      <c r="D32" s="14">
        <v>18748.400000000001</v>
      </c>
      <c r="E32" s="14">
        <v>0</v>
      </c>
      <c r="F32" s="14">
        <v>0</v>
      </c>
      <c r="G32" s="14">
        <v>0</v>
      </c>
      <c r="H32" s="14">
        <v>21748.400000000001</v>
      </c>
      <c r="I32" s="14">
        <v>4709.17</v>
      </c>
      <c r="J32" s="14">
        <v>74.56</v>
      </c>
      <c r="K32" s="14">
        <v>0</v>
      </c>
      <c r="L32" s="15">
        <v>-0.03</v>
      </c>
      <c r="M32" s="14">
        <v>66.099999999999994</v>
      </c>
      <c r="N32" s="14">
        <v>0</v>
      </c>
      <c r="O32" s="14">
        <v>0</v>
      </c>
      <c r="P32" s="14">
        <v>4849.8</v>
      </c>
      <c r="Q32" s="14">
        <v>16898.599999999999</v>
      </c>
    </row>
    <row r="33" spans="1:17">
      <c r="A33" s="2" t="s">
        <v>68</v>
      </c>
      <c r="B33" s="1" t="s">
        <v>69</v>
      </c>
      <c r="C33" s="14">
        <v>4999.95</v>
      </c>
      <c r="D33" s="14">
        <v>0</v>
      </c>
      <c r="E33" s="14">
        <v>0</v>
      </c>
      <c r="F33" s="14">
        <v>0</v>
      </c>
      <c r="G33" s="14">
        <v>0</v>
      </c>
      <c r="H33" s="14">
        <v>4999.95</v>
      </c>
      <c r="I33" s="14">
        <v>523.53</v>
      </c>
      <c r="J33" s="14">
        <v>130.61000000000001</v>
      </c>
      <c r="K33" s="14">
        <v>0</v>
      </c>
      <c r="L33" s="14">
        <v>0.01</v>
      </c>
      <c r="M33" s="14">
        <v>0</v>
      </c>
      <c r="N33" s="14">
        <v>0</v>
      </c>
      <c r="O33" s="14">
        <v>500</v>
      </c>
      <c r="P33" s="14">
        <v>1154.1500000000001</v>
      </c>
      <c r="Q33" s="14">
        <v>3845.8</v>
      </c>
    </row>
    <row r="34" spans="1:17">
      <c r="A34" s="2" t="s">
        <v>70</v>
      </c>
      <c r="B34" s="1" t="s">
        <v>71</v>
      </c>
      <c r="C34" s="14">
        <v>2750.1</v>
      </c>
      <c r="D34" s="14">
        <v>2000</v>
      </c>
      <c r="E34" s="14">
        <v>0</v>
      </c>
      <c r="F34" s="14">
        <v>0</v>
      </c>
      <c r="G34" s="14">
        <v>0</v>
      </c>
      <c r="H34" s="14">
        <v>4750.1000000000004</v>
      </c>
      <c r="I34" s="14">
        <v>478.76</v>
      </c>
      <c r="J34" s="14">
        <v>68.36</v>
      </c>
      <c r="K34" s="14">
        <v>0</v>
      </c>
      <c r="L34" s="15">
        <v>-0.02</v>
      </c>
      <c r="M34" s="14">
        <v>0</v>
      </c>
      <c r="N34" s="14">
        <v>0</v>
      </c>
      <c r="O34" s="14">
        <v>400</v>
      </c>
      <c r="P34" s="14">
        <v>947.1</v>
      </c>
      <c r="Q34" s="14">
        <v>3803</v>
      </c>
    </row>
    <row r="35" spans="1:17">
      <c r="A35" s="2" t="s">
        <v>72</v>
      </c>
      <c r="B35" s="1" t="s">
        <v>73</v>
      </c>
      <c r="C35" s="14">
        <v>4000.05</v>
      </c>
      <c r="D35" s="14">
        <v>1000</v>
      </c>
      <c r="E35" s="14">
        <v>0</v>
      </c>
      <c r="F35" s="14">
        <v>0</v>
      </c>
      <c r="G35" s="14">
        <v>0</v>
      </c>
      <c r="H35" s="14">
        <v>5000.05</v>
      </c>
      <c r="I35" s="14">
        <v>523.54999999999995</v>
      </c>
      <c r="J35" s="14">
        <v>101.77</v>
      </c>
      <c r="K35" s="14">
        <v>1252.02</v>
      </c>
      <c r="L35" s="14">
        <v>0.01</v>
      </c>
      <c r="M35" s="14">
        <v>66.099999999999994</v>
      </c>
      <c r="N35" s="14">
        <v>0</v>
      </c>
      <c r="O35" s="14">
        <v>0</v>
      </c>
      <c r="P35" s="14">
        <v>1943.45</v>
      </c>
      <c r="Q35" s="14">
        <v>3056.6</v>
      </c>
    </row>
    <row r="36" spans="1:17">
      <c r="A36" s="2" t="s">
        <v>74</v>
      </c>
      <c r="B36" s="1" t="s">
        <v>75</v>
      </c>
      <c r="C36" s="14">
        <v>3124.95</v>
      </c>
      <c r="D36" s="14">
        <v>3500</v>
      </c>
      <c r="E36" s="14">
        <v>0</v>
      </c>
      <c r="F36" s="14">
        <v>0</v>
      </c>
      <c r="G36" s="14">
        <v>0</v>
      </c>
      <c r="H36" s="14">
        <v>6624.95</v>
      </c>
      <c r="I36" s="14">
        <v>867.83</v>
      </c>
      <c r="J36" s="14">
        <v>77.569999999999993</v>
      </c>
      <c r="K36" s="14">
        <v>0</v>
      </c>
      <c r="L36" s="14">
        <v>0.15</v>
      </c>
      <c r="M36" s="14">
        <v>0</v>
      </c>
      <c r="N36" s="14">
        <v>0</v>
      </c>
      <c r="O36" s="14">
        <v>0</v>
      </c>
      <c r="P36" s="14">
        <v>945.55</v>
      </c>
      <c r="Q36" s="14">
        <v>5679.4</v>
      </c>
    </row>
    <row r="37" spans="1:17">
      <c r="A37" s="2" t="s">
        <v>76</v>
      </c>
      <c r="B37" s="1" t="s">
        <v>77</v>
      </c>
      <c r="C37" s="14">
        <v>3000</v>
      </c>
      <c r="D37" s="14">
        <v>2252</v>
      </c>
      <c r="E37" s="14">
        <v>0</v>
      </c>
      <c r="F37" s="14">
        <v>0</v>
      </c>
      <c r="G37" s="14">
        <v>0</v>
      </c>
      <c r="H37" s="14">
        <v>5252</v>
      </c>
      <c r="I37" s="14">
        <v>574.55999999999995</v>
      </c>
      <c r="J37" s="14">
        <v>74.48</v>
      </c>
      <c r="K37" s="14">
        <v>0</v>
      </c>
      <c r="L37" s="15">
        <v>-0.04</v>
      </c>
      <c r="M37" s="14">
        <v>0</v>
      </c>
      <c r="N37" s="14">
        <v>0</v>
      </c>
      <c r="O37" s="14">
        <v>0</v>
      </c>
      <c r="P37" s="14">
        <v>649</v>
      </c>
      <c r="Q37" s="14">
        <v>4603</v>
      </c>
    </row>
    <row r="38" spans="1:17">
      <c r="A38" s="2" t="s">
        <v>78</v>
      </c>
      <c r="B38" s="1" t="s">
        <v>79</v>
      </c>
      <c r="C38" s="14">
        <v>3750</v>
      </c>
      <c r="D38" s="14">
        <v>0</v>
      </c>
      <c r="E38" s="14">
        <v>0</v>
      </c>
      <c r="F38" s="14">
        <v>0</v>
      </c>
      <c r="G38" s="14">
        <v>0</v>
      </c>
      <c r="H38" s="14">
        <v>3750</v>
      </c>
      <c r="I38" s="14">
        <v>309.02999999999997</v>
      </c>
      <c r="J38" s="14">
        <v>94.36</v>
      </c>
      <c r="K38" s="14">
        <v>0</v>
      </c>
      <c r="L38" s="14">
        <v>0.01</v>
      </c>
      <c r="M38" s="14">
        <v>0</v>
      </c>
      <c r="N38" s="14">
        <v>0</v>
      </c>
      <c r="O38" s="14">
        <v>400</v>
      </c>
      <c r="P38" s="14">
        <v>803.4</v>
      </c>
      <c r="Q38" s="14">
        <v>2946.6</v>
      </c>
    </row>
    <row r="39" spans="1:17">
      <c r="A39" s="2" t="s">
        <v>80</v>
      </c>
      <c r="B39" s="1" t="s">
        <v>81</v>
      </c>
      <c r="C39" s="14">
        <v>3250.05</v>
      </c>
      <c r="D39" s="14">
        <v>7906.71</v>
      </c>
      <c r="E39" s="14">
        <v>0</v>
      </c>
      <c r="F39" s="14">
        <v>0</v>
      </c>
      <c r="G39" s="14">
        <v>0</v>
      </c>
      <c r="H39" s="14">
        <v>11156.76</v>
      </c>
      <c r="I39" s="14">
        <v>1855.44</v>
      </c>
      <c r="J39" s="14">
        <v>80.790000000000006</v>
      </c>
      <c r="K39" s="14">
        <v>1141.28</v>
      </c>
      <c r="L39" s="14">
        <v>0.05</v>
      </c>
      <c r="M39" s="14">
        <v>0</v>
      </c>
      <c r="N39" s="14">
        <v>0</v>
      </c>
      <c r="O39" s="14">
        <v>0</v>
      </c>
      <c r="P39" s="14">
        <v>3077.56</v>
      </c>
      <c r="Q39" s="14">
        <v>8079.2</v>
      </c>
    </row>
    <row r="40" spans="1:17">
      <c r="A40" s="2" t="s">
        <v>82</v>
      </c>
      <c r="B40" s="1" t="s">
        <v>83</v>
      </c>
      <c r="C40" s="14">
        <v>3250.05</v>
      </c>
      <c r="D40" s="14">
        <v>4450</v>
      </c>
      <c r="E40" s="14">
        <v>0</v>
      </c>
      <c r="F40" s="14">
        <v>0</v>
      </c>
      <c r="G40" s="14">
        <v>0</v>
      </c>
      <c r="H40" s="14">
        <v>7700.05</v>
      </c>
      <c r="I40" s="14">
        <v>1097.47</v>
      </c>
      <c r="J40" s="14">
        <v>80.680000000000007</v>
      </c>
      <c r="K40" s="14">
        <v>0</v>
      </c>
      <c r="L40" s="14">
        <v>0</v>
      </c>
      <c r="M40" s="14">
        <v>66.099999999999994</v>
      </c>
      <c r="N40" s="14">
        <v>0</v>
      </c>
      <c r="O40" s="14">
        <v>0</v>
      </c>
      <c r="P40" s="14">
        <v>1244.25</v>
      </c>
      <c r="Q40" s="14">
        <v>6455.8</v>
      </c>
    </row>
    <row r="41" spans="1:17">
      <c r="A41" s="2" t="s">
        <v>84</v>
      </c>
      <c r="B41" s="1" t="s">
        <v>85</v>
      </c>
      <c r="C41" s="14">
        <v>4500</v>
      </c>
      <c r="D41" s="14">
        <v>4425</v>
      </c>
      <c r="E41" s="14">
        <v>0</v>
      </c>
      <c r="F41" s="14">
        <v>0</v>
      </c>
      <c r="G41" s="14">
        <v>0</v>
      </c>
      <c r="H41" s="14">
        <v>8925</v>
      </c>
      <c r="I41" s="14">
        <v>1359.12</v>
      </c>
      <c r="J41" s="14">
        <v>116.62</v>
      </c>
      <c r="K41" s="14">
        <v>1000.17</v>
      </c>
      <c r="L41" s="15">
        <v>-0.01</v>
      </c>
      <c r="M41" s="14">
        <v>108.1</v>
      </c>
      <c r="N41" s="14">
        <v>0</v>
      </c>
      <c r="O41" s="14">
        <v>0</v>
      </c>
      <c r="P41" s="14">
        <v>2584</v>
      </c>
      <c r="Q41" s="14">
        <v>6341</v>
      </c>
    </row>
    <row r="42" spans="1:17">
      <c r="A42" s="2" t="s">
        <v>86</v>
      </c>
      <c r="B42" s="1" t="s">
        <v>87</v>
      </c>
      <c r="C42" s="14">
        <v>1475.1</v>
      </c>
      <c r="D42" s="14">
        <v>3750</v>
      </c>
      <c r="E42" s="14">
        <v>0</v>
      </c>
      <c r="F42" s="14">
        <v>0</v>
      </c>
      <c r="G42" s="14">
        <v>0</v>
      </c>
      <c r="H42" s="14">
        <v>5225.1000000000004</v>
      </c>
      <c r="I42" s="14">
        <v>568.82000000000005</v>
      </c>
      <c r="J42" s="14">
        <v>36.75</v>
      </c>
      <c r="K42" s="14">
        <v>0</v>
      </c>
      <c r="L42" s="15">
        <v>-7.0000000000000007E-2</v>
      </c>
      <c r="M42" s="14">
        <v>0</v>
      </c>
      <c r="N42" s="14">
        <v>0</v>
      </c>
      <c r="O42" s="14">
        <v>0</v>
      </c>
      <c r="P42" s="14">
        <v>605.5</v>
      </c>
      <c r="Q42" s="14">
        <v>4619.6000000000004</v>
      </c>
    </row>
    <row r="43" spans="1:17">
      <c r="A43" s="2" t="s">
        <v>88</v>
      </c>
      <c r="B43" s="1" t="s">
        <v>89</v>
      </c>
      <c r="C43" s="14">
        <v>2850</v>
      </c>
      <c r="D43" s="14">
        <v>2380.7800000000002</v>
      </c>
      <c r="E43" s="14">
        <v>0</v>
      </c>
      <c r="F43" s="14">
        <v>0</v>
      </c>
      <c r="G43" s="14">
        <v>0</v>
      </c>
      <c r="H43" s="14">
        <v>5230.78</v>
      </c>
      <c r="I43" s="14">
        <v>570.03</v>
      </c>
      <c r="J43" s="14">
        <v>70.849999999999994</v>
      </c>
      <c r="K43" s="14">
        <v>0</v>
      </c>
      <c r="L43" s="15">
        <v>-0.1</v>
      </c>
      <c r="M43" s="14">
        <v>0</v>
      </c>
      <c r="N43" s="14">
        <v>500</v>
      </c>
      <c r="O43" s="14">
        <v>0</v>
      </c>
      <c r="P43" s="14">
        <v>1140.78</v>
      </c>
      <c r="Q43" s="14">
        <v>4090</v>
      </c>
    </row>
    <row r="44" spans="1:17">
      <c r="A44" s="2" t="s">
        <v>90</v>
      </c>
      <c r="B44" s="1" t="s">
        <v>91</v>
      </c>
      <c r="C44" s="14">
        <v>2550</v>
      </c>
      <c r="D44" s="14">
        <v>0</v>
      </c>
      <c r="E44" s="14">
        <v>0</v>
      </c>
      <c r="F44" s="14">
        <v>0</v>
      </c>
      <c r="G44" s="14">
        <v>0</v>
      </c>
      <c r="H44" s="14">
        <v>2550</v>
      </c>
      <c r="I44" s="14">
        <v>13.1</v>
      </c>
      <c r="J44" s="14">
        <v>63.46</v>
      </c>
      <c r="K44" s="14">
        <v>0</v>
      </c>
      <c r="L44" s="14">
        <v>0.04</v>
      </c>
      <c r="M44" s="14">
        <v>0</v>
      </c>
      <c r="N44" s="14">
        <v>0</v>
      </c>
      <c r="O44" s="14">
        <v>0</v>
      </c>
      <c r="P44" s="14">
        <v>76.599999999999994</v>
      </c>
      <c r="Q44" s="14">
        <v>2473.4</v>
      </c>
    </row>
    <row r="45" spans="1:17">
      <c r="A45" s="2" t="s">
        <v>92</v>
      </c>
      <c r="B45" s="1" t="s">
        <v>93</v>
      </c>
      <c r="C45" s="14">
        <v>3499.95</v>
      </c>
      <c r="D45" s="14">
        <v>0</v>
      </c>
      <c r="E45" s="14">
        <v>0</v>
      </c>
      <c r="F45" s="14">
        <v>0</v>
      </c>
      <c r="G45" s="14">
        <v>0</v>
      </c>
      <c r="H45" s="14">
        <v>3499.95</v>
      </c>
      <c r="I45" s="14">
        <v>151.65</v>
      </c>
      <c r="J45" s="14">
        <v>87.11</v>
      </c>
      <c r="K45" s="14">
        <v>0</v>
      </c>
      <c r="L45" s="15">
        <v>-0.01</v>
      </c>
      <c r="M45" s="14">
        <v>0</v>
      </c>
      <c r="N45" s="14">
        <v>0</v>
      </c>
      <c r="O45" s="14">
        <v>375</v>
      </c>
      <c r="P45" s="14">
        <v>613.75</v>
      </c>
      <c r="Q45" s="14">
        <v>2886.2</v>
      </c>
    </row>
    <row r="46" spans="1:17">
      <c r="A46" s="2" t="s">
        <v>94</v>
      </c>
      <c r="B46" s="1" t="s">
        <v>95</v>
      </c>
      <c r="C46" s="14">
        <v>2500.0500000000002</v>
      </c>
      <c r="D46" s="14">
        <v>17389.849999999999</v>
      </c>
      <c r="E46" s="14">
        <v>0</v>
      </c>
      <c r="F46" s="14">
        <v>0</v>
      </c>
      <c r="G46" s="14">
        <v>0</v>
      </c>
      <c r="H46" s="14">
        <v>19889.900000000001</v>
      </c>
      <c r="I46" s="14">
        <v>4151.62</v>
      </c>
      <c r="J46" s="14">
        <v>62.39</v>
      </c>
      <c r="K46" s="14">
        <v>0</v>
      </c>
      <c r="L46" s="14">
        <v>0.09</v>
      </c>
      <c r="M46" s="14">
        <v>0</v>
      </c>
      <c r="N46" s="14">
        <v>0</v>
      </c>
      <c r="O46" s="14">
        <v>0</v>
      </c>
      <c r="P46" s="14">
        <v>4214.1000000000004</v>
      </c>
      <c r="Q46" s="14">
        <v>15675.8</v>
      </c>
    </row>
    <row r="47" spans="1:17">
      <c r="A47" s="2" t="s">
        <v>96</v>
      </c>
      <c r="B47" s="1" t="s">
        <v>97</v>
      </c>
      <c r="C47" s="14">
        <v>2749.95</v>
      </c>
      <c r="D47" s="14">
        <v>11260</v>
      </c>
      <c r="E47" s="14">
        <v>0</v>
      </c>
      <c r="F47" s="14">
        <v>0</v>
      </c>
      <c r="G47" s="14">
        <v>0</v>
      </c>
      <c r="H47" s="14">
        <v>14009.95</v>
      </c>
      <c r="I47" s="14">
        <v>2526.5100000000002</v>
      </c>
      <c r="J47" s="14">
        <v>68.27</v>
      </c>
      <c r="K47" s="14">
        <v>0</v>
      </c>
      <c r="L47" s="15">
        <v>-0.03</v>
      </c>
      <c r="M47" s="14">
        <v>0</v>
      </c>
      <c r="N47" s="14">
        <v>0</v>
      </c>
      <c r="O47" s="14">
        <v>0</v>
      </c>
      <c r="P47" s="14">
        <v>2594.75</v>
      </c>
      <c r="Q47" s="14">
        <v>11415.2</v>
      </c>
    </row>
    <row r="48" spans="1:17">
      <c r="A48" s="2" t="s">
        <v>98</v>
      </c>
      <c r="B48" s="1" t="s">
        <v>99</v>
      </c>
      <c r="C48" s="14">
        <v>4333.3</v>
      </c>
      <c r="D48" s="14">
        <v>0</v>
      </c>
      <c r="E48" s="14">
        <v>0</v>
      </c>
      <c r="F48" s="14">
        <v>0</v>
      </c>
      <c r="G48" s="14">
        <v>0</v>
      </c>
      <c r="H48" s="14">
        <v>4333.3</v>
      </c>
      <c r="I48" s="14">
        <v>404.07</v>
      </c>
      <c r="J48" s="14">
        <v>116.07</v>
      </c>
      <c r="K48" s="14">
        <v>0</v>
      </c>
      <c r="L48" s="15">
        <v>-0.04</v>
      </c>
      <c r="M48" s="14">
        <v>0</v>
      </c>
      <c r="N48" s="14">
        <v>0</v>
      </c>
      <c r="O48" s="14">
        <v>0</v>
      </c>
      <c r="P48" s="14">
        <v>520.1</v>
      </c>
      <c r="Q48" s="14">
        <v>3813.2</v>
      </c>
    </row>
    <row r="49" spans="1:17">
      <c r="A49" s="2" t="s">
        <v>100</v>
      </c>
      <c r="B49" s="1" t="s">
        <v>101</v>
      </c>
      <c r="C49" s="14">
        <v>3750</v>
      </c>
      <c r="D49" s="14">
        <v>7906.71</v>
      </c>
      <c r="E49" s="14">
        <v>0</v>
      </c>
      <c r="F49" s="14">
        <v>0</v>
      </c>
      <c r="G49" s="14">
        <v>0</v>
      </c>
      <c r="H49" s="14">
        <v>11656.71</v>
      </c>
      <c r="I49" s="14">
        <v>1973.03</v>
      </c>
      <c r="J49" s="14">
        <v>94.94</v>
      </c>
      <c r="K49" s="14">
        <v>405.25</v>
      </c>
      <c r="L49" s="15">
        <v>-0.11</v>
      </c>
      <c r="M49" s="14">
        <v>0</v>
      </c>
      <c r="N49" s="14">
        <v>0</v>
      </c>
      <c r="O49" s="14">
        <v>0</v>
      </c>
      <c r="P49" s="14">
        <v>2473.11</v>
      </c>
      <c r="Q49" s="14">
        <v>9183.6</v>
      </c>
    </row>
    <row r="50" spans="1:17">
      <c r="A50" s="2" t="s">
        <v>102</v>
      </c>
      <c r="B50" s="1" t="s">
        <v>103</v>
      </c>
      <c r="C50" s="14">
        <v>6000</v>
      </c>
      <c r="D50" s="14">
        <v>15662.19</v>
      </c>
      <c r="E50" s="14">
        <v>0</v>
      </c>
      <c r="F50" s="14">
        <v>0</v>
      </c>
      <c r="G50" s="14">
        <v>0</v>
      </c>
      <c r="H50" s="14">
        <v>21662.19</v>
      </c>
      <c r="I50" s="14">
        <v>4683.3100000000004</v>
      </c>
      <c r="J50" s="14">
        <v>160.53</v>
      </c>
      <c r="K50" s="14">
        <v>0</v>
      </c>
      <c r="L50" s="14">
        <v>0.15</v>
      </c>
      <c r="M50" s="14">
        <v>0</v>
      </c>
      <c r="N50" s="14">
        <v>0</v>
      </c>
      <c r="O50" s="14">
        <v>0</v>
      </c>
      <c r="P50" s="14">
        <v>4843.99</v>
      </c>
      <c r="Q50" s="14">
        <v>16818.2</v>
      </c>
    </row>
    <row r="51" spans="1:17">
      <c r="A51" s="2" t="s">
        <v>104</v>
      </c>
      <c r="B51" s="1" t="s">
        <v>105</v>
      </c>
      <c r="C51" s="14">
        <v>3000</v>
      </c>
      <c r="D51" s="14">
        <v>1500</v>
      </c>
      <c r="E51" s="14">
        <v>0</v>
      </c>
      <c r="F51" s="14">
        <v>0</v>
      </c>
      <c r="G51" s="14">
        <v>0</v>
      </c>
      <c r="H51" s="14">
        <v>4500</v>
      </c>
      <c r="I51" s="14">
        <v>433.94</v>
      </c>
      <c r="J51" s="14">
        <v>74.48</v>
      </c>
      <c r="K51" s="14">
        <v>0</v>
      </c>
      <c r="L51" s="14">
        <v>0.08</v>
      </c>
      <c r="M51" s="14">
        <v>108.1</v>
      </c>
      <c r="N51" s="14">
        <v>0</v>
      </c>
      <c r="O51" s="14">
        <v>0</v>
      </c>
      <c r="P51" s="14">
        <v>616.6</v>
      </c>
      <c r="Q51" s="14">
        <v>3883.4</v>
      </c>
    </row>
    <row r="52" spans="1:17">
      <c r="A52" s="2" t="s">
        <v>106</v>
      </c>
      <c r="B52" s="1" t="s">
        <v>107</v>
      </c>
      <c r="C52" s="14">
        <v>10000.049999999999</v>
      </c>
      <c r="D52" s="14">
        <v>21098.98</v>
      </c>
      <c r="E52" s="14">
        <v>0</v>
      </c>
      <c r="F52" s="14">
        <v>0</v>
      </c>
      <c r="G52" s="14">
        <v>0</v>
      </c>
      <c r="H52" s="14">
        <v>31099.03</v>
      </c>
      <c r="I52" s="14">
        <v>7519.57</v>
      </c>
      <c r="J52" s="14">
        <v>275.64999999999998</v>
      </c>
      <c r="K52" s="14">
        <v>0</v>
      </c>
      <c r="L52" s="14">
        <v>0.01</v>
      </c>
      <c r="M52" s="14">
        <v>0</v>
      </c>
      <c r="N52" s="14">
        <v>0</v>
      </c>
      <c r="O52" s="14">
        <v>0</v>
      </c>
      <c r="P52" s="14">
        <v>7795.23</v>
      </c>
      <c r="Q52" s="14">
        <v>23303.8</v>
      </c>
    </row>
    <row r="53" spans="1:17">
      <c r="A53" s="2" t="s">
        <v>108</v>
      </c>
      <c r="B53" s="1" t="s">
        <v>109</v>
      </c>
      <c r="C53" s="14">
        <v>3000</v>
      </c>
      <c r="D53" s="14">
        <v>2252</v>
      </c>
      <c r="E53" s="14">
        <v>0</v>
      </c>
      <c r="F53" s="14">
        <v>0</v>
      </c>
      <c r="G53" s="14">
        <v>0</v>
      </c>
      <c r="H53" s="14">
        <v>5252</v>
      </c>
      <c r="I53" s="14">
        <v>574.55999999999995</v>
      </c>
      <c r="J53" s="14">
        <v>74.48</v>
      </c>
      <c r="K53" s="14">
        <v>0</v>
      </c>
      <c r="L53" s="14">
        <v>0.16</v>
      </c>
      <c r="M53" s="14">
        <v>0</v>
      </c>
      <c r="N53" s="14">
        <v>0</v>
      </c>
      <c r="O53" s="14">
        <v>0</v>
      </c>
      <c r="P53" s="14">
        <v>649.20000000000005</v>
      </c>
      <c r="Q53" s="14">
        <v>4602.8</v>
      </c>
    </row>
    <row r="54" spans="1:17">
      <c r="A54" s="2" t="s">
        <v>110</v>
      </c>
      <c r="B54" s="1" t="s">
        <v>111</v>
      </c>
      <c r="C54" s="14">
        <v>4500</v>
      </c>
      <c r="D54" s="14">
        <v>5800</v>
      </c>
      <c r="E54" s="14">
        <v>0</v>
      </c>
      <c r="F54" s="14">
        <v>0</v>
      </c>
      <c r="G54" s="14">
        <v>0</v>
      </c>
      <c r="H54" s="14">
        <v>10300</v>
      </c>
      <c r="I54" s="14">
        <v>1653.93</v>
      </c>
      <c r="J54" s="14">
        <v>116.27</v>
      </c>
      <c r="K54" s="14">
        <v>0</v>
      </c>
      <c r="L54" s="15">
        <v>-0.1</v>
      </c>
      <c r="M54" s="14">
        <v>66.099999999999994</v>
      </c>
      <c r="N54" s="14">
        <v>0</v>
      </c>
      <c r="O54" s="14">
        <v>0</v>
      </c>
      <c r="P54" s="14">
        <v>1836.2</v>
      </c>
      <c r="Q54" s="14">
        <v>8463.7999999999993</v>
      </c>
    </row>
    <row r="55" spans="1:17">
      <c r="A55" s="2" t="s">
        <v>112</v>
      </c>
      <c r="B55" s="1" t="s">
        <v>113</v>
      </c>
      <c r="C55" s="14">
        <v>3249.9</v>
      </c>
      <c r="D55" s="14">
        <v>933.33</v>
      </c>
      <c r="E55" s="14">
        <v>0</v>
      </c>
      <c r="F55" s="14">
        <v>0</v>
      </c>
      <c r="G55" s="14">
        <v>1083.3</v>
      </c>
      <c r="H55" s="14">
        <v>5266.53</v>
      </c>
      <c r="I55" s="14">
        <v>577.66999999999996</v>
      </c>
      <c r="J55" s="14">
        <v>80.67</v>
      </c>
      <c r="K55" s="14">
        <v>0</v>
      </c>
      <c r="L55" s="15">
        <v>-0.01</v>
      </c>
      <c r="M55" s="14">
        <v>0</v>
      </c>
      <c r="N55" s="14">
        <v>0</v>
      </c>
      <c r="O55" s="14">
        <v>0</v>
      </c>
      <c r="P55" s="14">
        <v>658.33</v>
      </c>
      <c r="Q55" s="14">
        <v>4608.2</v>
      </c>
    </row>
    <row r="56" spans="1:17">
      <c r="A56" s="2" t="s">
        <v>114</v>
      </c>
      <c r="B56" s="1" t="s">
        <v>115</v>
      </c>
      <c r="C56" s="14">
        <v>3249.9</v>
      </c>
      <c r="D56" s="14">
        <v>4100</v>
      </c>
      <c r="E56" s="14">
        <v>0</v>
      </c>
      <c r="F56" s="14">
        <v>0</v>
      </c>
      <c r="G56" s="14">
        <v>0</v>
      </c>
      <c r="H56" s="14">
        <v>7349.9</v>
      </c>
      <c r="I56" s="14">
        <v>1022.68</v>
      </c>
      <c r="J56" s="14">
        <v>80.67</v>
      </c>
      <c r="K56" s="14">
        <v>0</v>
      </c>
      <c r="L56" s="14">
        <v>0.15</v>
      </c>
      <c r="M56" s="14">
        <v>0</v>
      </c>
      <c r="N56" s="14">
        <v>0</v>
      </c>
      <c r="O56" s="14">
        <v>0</v>
      </c>
      <c r="P56" s="14">
        <v>1103.5</v>
      </c>
      <c r="Q56" s="14">
        <v>6246.4</v>
      </c>
    </row>
    <row r="57" spans="1:17">
      <c r="A57" s="2" t="s">
        <v>116</v>
      </c>
      <c r="B57" s="1" t="s">
        <v>117</v>
      </c>
      <c r="C57" s="14">
        <v>1866.76</v>
      </c>
      <c r="D57" s="14">
        <v>4051.8</v>
      </c>
      <c r="E57" s="14">
        <v>0</v>
      </c>
      <c r="F57" s="14">
        <v>0</v>
      </c>
      <c r="G57" s="14">
        <v>0</v>
      </c>
      <c r="H57" s="14">
        <v>5918.56</v>
      </c>
      <c r="I57" s="14">
        <v>716.94</v>
      </c>
      <c r="J57" s="14">
        <v>47.21</v>
      </c>
      <c r="K57" s="14">
        <v>0</v>
      </c>
      <c r="L57" s="14">
        <v>0.01</v>
      </c>
      <c r="M57" s="14">
        <v>0</v>
      </c>
      <c r="N57" s="14">
        <v>0</v>
      </c>
      <c r="O57" s="14">
        <v>0</v>
      </c>
      <c r="P57" s="14">
        <v>764.16</v>
      </c>
      <c r="Q57" s="14">
        <v>5154.3999999999996</v>
      </c>
    </row>
    <row r="58" spans="1:17">
      <c r="A58" s="2" t="s">
        <v>118</v>
      </c>
      <c r="B58" s="1" t="s">
        <v>119</v>
      </c>
      <c r="C58" s="14">
        <v>3250.05</v>
      </c>
      <c r="D58" s="14">
        <v>9000</v>
      </c>
      <c r="E58" s="14">
        <v>0</v>
      </c>
      <c r="F58" s="14">
        <v>0</v>
      </c>
      <c r="G58" s="14">
        <v>0</v>
      </c>
      <c r="H58" s="14">
        <v>12250.05</v>
      </c>
      <c r="I58" s="14">
        <v>2112.58</v>
      </c>
      <c r="J58" s="14">
        <v>80.790000000000006</v>
      </c>
      <c r="K58" s="14">
        <v>1136.3599999999999</v>
      </c>
      <c r="L58" s="14">
        <v>0.02</v>
      </c>
      <c r="M58" s="14">
        <v>66.099999999999994</v>
      </c>
      <c r="N58" s="14">
        <v>0</v>
      </c>
      <c r="O58" s="14">
        <v>0</v>
      </c>
      <c r="P58" s="14">
        <v>3395.85</v>
      </c>
      <c r="Q58" s="14">
        <v>8854.2000000000007</v>
      </c>
    </row>
    <row r="59" spans="1:17">
      <c r="A59" s="2" t="s">
        <v>120</v>
      </c>
      <c r="B59" s="1" t="s">
        <v>121</v>
      </c>
      <c r="C59" s="14">
        <v>3250.05</v>
      </c>
      <c r="D59" s="14">
        <v>3450</v>
      </c>
      <c r="E59" s="14">
        <v>0</v>
      </c>
      <c r="F59" s="14">
        <v>0</v>
      </c>
      <c r="G59" s="14">
        <v>0</v>
      </c>
      <c r="H59" s="14">
        <v>6700.05</v>
      </c>
      <c r="I59" s="14">
        <v>883.87</v>
      </c>
      <c r="J59" s="14">
        <v>80.680000000000007</v>
      </c>
      <c r="K59" s="14">
        <v>0</v>
      </c>
      <c r="L59" s="14">
        <v>0.1</v>
      </c>
      <c r="M59" s="14">
        <v>0</v>
      </c>
      <c r="N59" s="14">
        <v>0</v>
      </c>
      <c r="O59" s="14">
        <v>0</v>
      </c>
      <c r="P59" s="14">
        <v>964.65</v>
      </c>
      <c r="Q59" s="14">
        <v>5735.4</v>
      </c>
    </row>
    <row r="60" spans="1:17">
      <c r="A60" s="2" t="s">
        <v>122</v>
      </c>
      <c r="B60" s="1" t="s">
        <v>123</v>
      </c>
      <c r="C60" s="14">
        <v>6000</v>
      </c>
      <c r="D60" s="14">
        <v>8833.77</v>
      </c>
      <c r="E60" s="14">
        <v>0</v>
      </c>
      <c r="F60" s="14">
        <v>0</v>
      </c>
      <c r="G60" s="14">
        <v>0</v>
      </c>
      <c r="H60" s="14">
        <v>14833.77</v>
      </c>
      <c r="I60" s="14">
        <v>2720.27</v>
      </c>
      <c r="J60" s="14">
        <v>160.53</v>
      </c>
      <c r="K60" s="14">
        <v>520</v>
      </c>
      <c r="L60" s="15">
        <v>-0.03</v>
      </c>
      <c r="M60" s="14">
        <v>0</v>
      </c>
      <c r="N60" s="14">
        <v>0</v>
      </c>
      <c r="O60" s="14">
        <v>0</v>
      </c>
      <c r="P60" s="14">
        <v>3400.77</v>
      </c>
      <c r="Q60" s="14">
        <v>11433</v>
      </c>
    </row>
    <row r="61" spans="1:17">
      <c r="A61" s="2" t="s">
        <v>124</v>
      </c>
      <c r="B61" s="1" t="s">
        <v>125</v>
      </c>
      <c r="C61" s="14">
        <v>3000</v>
      </c>
      <c r="D61" s="14">
        <v>18748.400000000001</v>
      </c>
      <c r="E61" s="14">
        <v>0</v>
      </c>
      <c r="F61" s="14">
        <v>0</v>
      </c>
      <c r="G61" s="14">
        <v>0</v>
      </c>
      <c r="H61" s="14">
        <v>21748.400000000001</v>
      </c>
      <c r="I61" s="14">
        <v>4709.17</v>
      </c>
      <c r="J61" s="14">
        <v>74.56</v>
      </c>
      <c r="K61" s="14">
        <v>0</v>
      </c>
      <c r="L61" s="15">
        <v>-0.03</v>
      </c>
      <c r="M61" s="14">
        <v>66.099999999999994</v>
      </c>
      <c r="N61" s="14">
        <v>800</v>
      </c>
      <c r="O61" s="14">
        <v>0</v>
      </c>
      <c r="P61" s="14">
        <v>5649.8</v>
      </c>
      <c r="Q61" s="14">
        <v>16098.6</v>
      </c>
    </row>
    <row r="62" spans="1:17">
      <c r="A62" s="2" t="s">
        <v>126</v>
      </c>
      <c r="B62" s="1" t="s">
        <v>127</v>
      </c>
      <c r="C62" s="14">
        <v>6000</v>
      </c>
      <c r="D62" s="14">
        <v>11260</v>
      </c>
      <c r="E62" s="14">
        <v>0</v>
      </c>
      <c r="F62" s="14">
        <v>0</v>
      </c>
      <c r="G62" s="14">
        <v>0</v>
      </c>
      <c r="H62" s="14">
        <v>17260</v>
      </c>
      <c r="I62" s="14">
        <v>3362.65</v>
      </c>
      <c r="J62" s="14">
        <v>160.31</v>
      </c>
      <c r="K62" s="14">
        <v>0</v>
      </c>
      <c r="L62" s="14">
        <v>0.04</v>
      </c>
      <c r="M62" s="14">
        <v>0</v>
      </c>
      <c r="N62" s="14">
        <v>0</v>
      </c>
      <c r="O62" s="14">
        <v>0</v>
      </c>
      <c r="P62" s="14">
        <v>3523</v>
      </c>
      <c r="Q62" s="14">
        <v>13737</v>
      </c>
    </row>
    <row r="63" spans="1:17">
      <c r="A63" s="2" t="s">
        <v>128</v>
      </c>
      <c r="B63" s="1" t="s">
        <v>129</v>
      </c>
      <c r="C63" s="14">
        <v>3249.9</v>
      </c>
      <c r="D63" s="14">
        <v>11000</v>
      </c>
      <c r="E63" s="14">
        <v>0</v>
      </c>
      <c r="F63" s="14">
        <v>0</v>
      </c>
      <c r="G63" s="14">
        <v>0</v>
      </c>
      <c r="H63" s="14">
        <v>14249.9</v>
      </c>
      <c r="I63" s="14">
        <v>2582.9499999999998</v>
      </c>
      <c r="J63" s="14">
        <v>80.67</v>
      </c>
      <c r="K63" s="14">
        <v>0</v>
      </c>
      <c r="L63" s="15">
        <v>-0.12</v>
      </c>
      <c r="M63" s="14">
        <v>0</v>
      </c>
      <c r="N63" s="14">
        <v>0</v>
      </c>
      <c r="O63" s="14">
        <v>0</v>
      </c>
      <c r="P63" s="14">
        <v>2663.5</v>
      </c>
      <c r="Q63" s="14">
        <v>11586.4</v>
      </c>
    </row>
    <row r="64" spans="1:17">
      <c r="A64" s="2" t="s">
        <v>130</v>
      </c>
      <c r="B64" s="1" t="s">
        <v>131</v>
      </c>
      <c r="C64" s="14">
        <v>4000.05</v>
      </c>
      <c r="D64" s="14">
        <v>0</v>
      </c>
      <c r="E64" s="14">
        <v>0</v>
      </c>
      <c r="F64" s="14">
        <v>0</v>
      </c>
      <c r="G64" s="14">
        <v>0</v>
      </c>
      <c r="H64" s="14">
        <v>4000.05</v>
      </c>
      <c r="I64" s="14">
        <v>349.04</v>
      </c>
      <c r="J64" s="14">
        <v>101.77</v>
      </c>
      <c r="K64" s="14">
        <v>1430.83</v>
      </c>
      <c r="L64" s="14">
        <v>0.01</v>
      </c>
      <c r="M64" s="14">
        <v>0</v>
      </c>
      <c r="N64" s="14">
        <v>0</v>
      </c>
      <c r="O64" s="14">
        <v>0</v>
      </c>
      <c r="P64" s="14">
        <v>1881.65</v>
      </c>
      <c r="Q64" s="14">
        <v>2118.4</v>
      </c>
    </row>
    <row r="65" spans="1:17">
      <c r="A65" s="2" t="s">
        <v>132</v>
      </c>
      <c r="B65" s="1" t="s">
        <v>133</v>
      </c>
      <c r="C65" s="14">
        <v>2749.95</v>
      </c>
      <c r="D65" s="14">
        <v>0</v>
      </c>
      <c r="E65" s="14">
        <v>0</v>
      </c>
      <c r="F65" s="14">
        <v>0</v>
      </c>
      <c r="G65" s="14">
        <v>916.65</v>
      </c>
      <c r="H65" s="14">
        <v>3666.6</v>
      </c>
      <c r="I65" s="14">
        <v>295.69</v>
      </c>
      <c r="J65" s="14">
        <v>68.27</v>
      </c>
      <c r="K65" s="14">
        <v>0</v>
      </c>
      <c r="L65" s="14">
        <v>0.04</v>
      </c>
      <c r="M65" s="14">
        <v>0</v>
      </c>
      <c r="N65" s="14">
        <v>0</v>
      </c>
      <c r="O65" s="14">
        <v>0</v>
      </c>
      <c r="P65" s="14">
        <v>364</v>
      </c>
      <c r="Q65" s="14">
        <v>3302.6</v>
      </c>
    </row>
    <row r="66" spans="1:17">
      <c r="A66" s="2" t="s">
        <v>134</v>
      </c>
      <c r="B66" s="1" t="s">
        <v>135</v>
      </c>
      <c r="C66" s="14">
        <v>7056</v>
      </c>
      <c r="D66" s="14">
        <v>0</v>
      </c>
      <c r="E66" s="14">
        <v>0</v>
      </c>
      <c r="F66" s="14">
        <v>0</v>
      </c>
      <c r="G66" s="14">
        <v>0</v>
      </c>
      <c r="H66" s="14">
        <v>7056</v>
      </c>
      <c r="I66" s="14">
        <v>959.9</v>
      </c>
      <c r="J66" s="14">
        <v>190.51</v>
      </c>
      <c r="K66" s="14">
        <v>0</v>
      </c>
      <c r="L66" s="15">
        <v>-0.01</v>
      </c>
      <c r="M66" s="14">
        <v>0</v>
      </c>
      <c r="N66" s="14">
        <v>0</v>
      </c>
      <c r="O66" s="14">
        <v>0</v>
      </c>
      <c r="P66" s="14">
        <v>1150.4000000000001</v>
      </c>
      <c r="Q66" s="14">
        <v>5905.6</v>
      </c>
    </row>
    <row r="67" spans="1:17">
      <c r="A67" s="2" t="s">
        <v>136</v>
      </c>
      <c r="B67" s="1" t="s">
        <v>137</v>
      </c>
      <c r="C67" s="14">
        <v>3000</v>
      </c>
      <c r="D67" s="14">
        <v>0</v>
      </c>
      <c r="E67" s="14">
        <v>0</v>
      </c>
      <c r="F67" s="14">
        <v>0</v>
      </c>
      <c r="G67" s="14">
        <v>0</v>
      </c>
      <c r="H67" s="14">
        <v>3000</v>
      </c>
      <c r="I67" s="14">
        <v>76.98</v>
      </c>
      <c r="J67" s="14">
        <v>74.48</v>
      </c>
      <c r="K67" s="14">
        <v>0</v>
      </c>
      <c r="L67" s="15">
        <v>-0.06</v>
      </c>
      <c r="M67" s="14">
        <v>0</v>
      </c>
      <c r="N67" s="14">
        <v>0</v>
      </c>
      <c r="O67" s="14">
        <v>0</v>
      </c>
      <c r="P67" s="14">
        <v>151.4</v>
      </c>
      <c r="Q67" s="14">
        <v>2848.6</v>
      </c>
    </row>
    <row r="68" spans="1:17">
      <c r="A68" s="2" t="s">
        <v>138</v>
      </c>
      <c r="B68" s="1" t="s">
        <v>139</v>
      </c>
      <c r="C68" s="14">
        <v>20000.099999999999</v>
      </c>
      <c r="D68" s="14">
        <v>153661.64000000001</v>
      </c>
      <c r="E68" s="14">
        <v>0</v>
      </c>
      <c r="F68" s="14">
        <v>0</v>
      </c>
      <c r="G68" s="14">
        <v>0</v>
      </c>
      <c r="H68" s="14">
        <v>173661.74</v>
      </c>
      <c r="I68" s="14">
        <v>56293.56</v>
      </c>
      <c r="J68" s="14">
        <v>568.73</v>
      </c>
      <c r="K68" s="14">
        <v>0</v>
      </c>
      <c r="L68" s="15">
        <v>-0.15</v>
      </c>
      <c r="M68" s="14">
        <v>0</v>
      </c>
      <c r="N68" s="14">
        <v>1500</v>
      </c>
      <c r="O68" s="14">
        <v>0</v>
      </c>
      <c r="P68" s="14">
        <v>58362.14</v>
      </c>
      <c r="Q68" s="14">
        <v>115299.6</v>
      </c>
    </row>
    <row r="69" spans="1:17" s="7" customFormat="1">
      <c r="A69" s="17" t="s">
        <v>140</v>
      </c>
      <c r="C69" s="7" t="s">
        <v>141</v>
      </c>
      <c r="D69" s="7" t="s">
        <v>141</v>
      </c>
      <c r="E69" s="7" t="s">
        <v>141</v>
      </c>
      <c r="F69" s="7" t="s">
        <v>141</v>
      </c>
      <c r="G69" s="7" t="s">
        <v>141</v>
      </c>
      <c r="H69" s="7" t="s">
        <v>141</v>
      </c>
      <c r="I69" s="7" t="s">
        <v>141</v>
      </c>
      <c r="J69" s="7" t="s">
        <v>141</v>
      </c>
      <c r="K69" s="7" t="s">
        <v>141</v>
      </c>
      <c r="L69" s="7" t="s">
        <v>141</v>
      </c>
      <c r="M69" s="7" t="s">
        <v>141</v>
      </c>
      <c r="N69" s="7" t="s">
        <v>141</v>
      </c>
      <c r="O69" s="7" t="s">
        <v>141</v>
      </c>
      <c r="P69" s="7" t="s">
        <v>141</v>
      </c>
      <c r="Q69" s="7" t="s">
        <v>141</v>
      </c>
    </row>
    <row r="70" spans="1:17">
      <c r="C70" s="19">
        <v>259134.96</v>
      </c>
      <c r="D70" s="19">
        <v>425892.28</v>
      </c>
      <c r="E70" s="19">
        <v>0</v>
      </c>
      <c r="F70" s="19">
        <v>0</v>
      </c>
      <c r="G70" s="19">
        <v>2916.6</v>
      </c>
      <c r="H70" s="19">
        <v>687943.84</v>
      </c>
      <c r="I70" s="19">
        <v>142566.17000000001</v>
      </c>
      <c r="J70" s="19">
        <v>6799.44</v>
      </c>
      <c r="K70" s="19">
        <v>12092.6</v>
      </c>
      <c r="L70" s="19">
        <v>0.03</v>
      </c>
      <c r="M70" s="19">
        <v>1051.4000000000001</v>
      </c>
      <c r="N70" s="19">
        <v>5300</v>
      </c>
      <c r="O70" s="19">
        <v>4200</v>
      </c>
      <c r="P70" s="19">
        <v>172009.64</v>
      </c>
      <c r="Q70" s="19">
        <v>515934.2</v>
      </c>
    </row>
    <row r="72" spans="1:17">
      <c r="A72" s="12" t="s">
        <v>142</v>
      </c>
    </row>
    <row r="73" spans="1:17">
      <c r="A73" s="2" t="s">
        <v>143</v>
      </c>
      <c r="B73" s="1" t="s">
        <v>144</v>
      </c>
      <c r="C73" s="14">
        <v>3898.95</v>
      </c>
      <c r="D73" s="14">
        <v>0</v>
      </c>
      <c r="E73" s="14">
        <v>3562.16</v>
      </c>
      <c r="F73" s="14">
        <v>1039.72</v>
      </c>
      <c r="G73" s="14">
        <v>0</v>
      </c>
      <c r="H73" s="14">
        <v>8500.83</v>
      </c>
      <c r="I73" s="14">
        <v>1046.43</v>
      </c>
      <c r="J73" s="14">
        <v>98.98</v>
      </c>
      <c r="K73" s="14">
        <v>0</v>
      </c>
      <c r="L73" s="14">
        <v>0.02</v>
      </c>
      <c r="M73" s="14">
        <v>0</v>
      </c>
      <c r="N73" s="14">
        <v>0</v>
      </c>
      <c r="O73" s="14">
        <v>0</v>
      </c>
      <c r="P73" s="14">
        <v>1145.43</v>
      </c>
      <c r="Q73" s="14">
        <v>7355.4</v>
      </c>
    </row>
    <row r="74" spans="1:17">
      <c r="A74" s="2" t="s">
        <v>145</v>
      </c>
      <c r="B74" s="1" t="s">
        <v>146</v>
      </c>
      <c r="C74" s="14">
        <v>4834.05</v>
      </c>
      <c r="D74" s="14">
        <v>0</v>
      </c>
      <c r="E74" s="14">
        <v>0</v>
      </c>
      <c r="F74" s="14">
        <v>0</v>
      </c>
      <c r="G74" s="14">
        <v>0</v>
      </c>
      <c r="H74" s="14">
        <v>4834.05</v>
      </c>
      <c r="I74" s="14">
        <v>493.8</v>
      </c>
      <c r="J74" s="14">
        <v>127.09</v>
      </c>
      <c r="K74" s="14">
        <v>1433.63</v>
      </c>
      <c r="L74" s="15">
        <v>-0.13</v>
      </c>
      <c r="M74" s="14">
        <v>39.659999999999997</v>
      </c>
      <c r="N74" s="14">
        <v>0</v>
      </c>
      <c r="O74" s="14">
        <v>0</v>
      </c>
      <c r="P74" s="14">
        <v>2094.0500000000002</v>
      </c>
      <c r="Q74" s="14">
        <v>2740</v>
      </c>
    </row>
    <row r="75" spans="1:17">
      <c r="A75" s="2" t="s">
        <v>147</v>
      </c>
      <c r="B75" s="1" t="s">
        <v>148</v>
      </c>
      <c r="C75" s="14">
        <v>2782.5</v>
      </c>
      <c r="D75" s="14">
        <v>0</v>
      </c>
      <c r="E75" s="14">
        <v>0</v>
      </c>
      <c r="F75" s="14">
        <v>0</v>
      </c>
      <c r="G75" s="14">
        <v>0</v>
      </c>
      <c r="H75" s="14">
        <v>2782.5</v>
      </c>
      <c r="I75" s="14">
        <v>53.32</v>
      </c>
      <c r="J75" s="14">
        <v>69.53</v>
      </c>
      <c r="K75" s="14">
        <v>0</v>
      </c>
      <c r="L75" s="14">
        <v>0.05</v>
      </c>
      <c r="M75" s="14">
        <v>0</v>
      </c>
      <c r="N75" s="14">
        <v>0</v>
      </c>
      <c r="O75" s="14">
        <v>0</v>
      </c>
      <c r="P75" s="14">
        <v>122.9</v>
      </c>
      <c r="Q75" s="14">
        <v>2659.6</v>
      </c>
    </row>
    <row r="76" spans="1:17" s="7" customFormat="1">
      <c r="A76" s="17" t="s">
        <v>140</v>
      </c>
      <c r="C76" s="7" t="s">
        <v>141</v>
      </c>
      <c r="D76" s="7" t="s">
        <v>141</v>
      </c>
      <c r="E76" s="7" t="s">
        <v>141</v>
      </c>
      <c r="F76" s="7" t="s">
        <v>141</v>
      </c>
      <c r="G76" s="7" t="s">
        <v>141</v>
      </c>
      <c r="H76" s="7" t="s">
        <v>141</v>
      </c>
      <c r="I76" s="7" t="s">
        <v>141</v>
      </c>
      <c r="J76" s="7" t="s">
        <v>141</v>
      </c>
      <c r="K76" s="7" t="s">
        <v>141</v>
      </c>
      <c r="L76" s="7" t="s">
        <v>141</v>
      </c>
      <c r="M76" s="7" t="s">
        <v>141</v>
      </c>
      <c r="N76" s="7" t="s">
        <v>141</v>
      </c>
      <c r="O76" s="7" t="s">
        <v>141</v>
      </c>
      <c r="P76" s="7" t="s">
        <v>141</v>
      </c>
      <c r="Q76" s="7" t="s">
        <v>141</v>
      </c>
    </row>
    <row r="77" spans="1:17">
      <c r="C77" s="19">
        <v>11515.5</v>
      </c>
      <c r="D77" s="19">
        <v>0</v>
      </c>
      <c r="E77" s="19">
        <v>3562.16</v>
      </c>
      <c r="F77" s="19">
        <v>1039.72</v>
      </c>
      <c r="G77" s="19">
        <v>0</v>
      </c>
      <c r="H77" s="19">
        <v>16117.38</v>
      </c>
      <c r="I77" s="19">
        <v>1593.55</v>
      </c>
      <c r="J77" s="19">
        <v>295.60000000000002</v>
      </c>
      <c r="K77" s="19">
        <v>1433.63</v>
      </c>
      <c r="L77" s="20">
        <v>-0.06</v>
      </c>
      <c r="M77" s="19">
        <v>39.659999999999997</v>
      </c>
      <c r="N77" s="19">
        <v>0</v>
      </c>
      <c r="O77" s="19">
        <v>0</v>
      </c>
      <c r="P77" s="19">
        <v>3362.38</v>
      </c>
      <c r="Q77" s="19">
        <v>12755</v>
      </c>
    </row>
    <row r="79" spans="1:17" s="7" customFormat="1">
      <c r="A79" s="16"/>
      <c r="C79" s="7" t="s">
        <v>149</v>
      </c>
      <c r="D79" s="7" t="s">
        <v>149</v>
      </c>
      <c r="E79" s="7" t="s">
        <v>149</v>
      </c>
      <c r="F79" s="7" t="s">
        <v>149</v>
      </c>
      <c r="G79" s="7" t="s">
        <v>149</v>
      </c>
      <c r="H79" s="7" t="s">
        <v>149</v>
      </c>
      <c r="I79" s="7" t="s">
        <v>149</v>
      </c>
      <c r="J79" s="7" t="s">
        <v>149</v>
      </c>
      <c r="K79" s="7" t="s">
        <v>149</v>
      </c>
      <c r="L79" s="7" t="s">
        <v>149</v>
      </c>
      <c r="M79" s="7" t="s">
        <v>149</v>
      </c>
      <c r="N79" s="7" t="s">
        <v>149</v>
      </c>
      <c r="O79" s="7" t="s">
        <v>149</v>
      </c>
      <c r="P79" s="7" t="s">
        <v>149</v>
      </c>
      <c r="Q79" s="7" t="s">
        <v>149</v>
      </c>
    </row>
    <row r="80" spans="1:17">
      <c r="A80" s="17" t="s">
        <v>150</v>
      </c>
      <c r="B80" s="1" t="s">
        <v>151</v>
      </c>
      <c r="C80" s="19">
        <v>270650.46000000002</v>
      </c>
      <c r="D80" s="19">
        <v>425892.28</v>
      </c>
      <c r="E80" s="19">
        <v>3562.16</v>
      </c>
      <c r="F80" s="19">
        <v>1039.72</v>
      </c>
      <c r="G80" s="19">
        <v>2916.6</v>
      </c>
      <c r="H80" s="19">
        <v>704061.22</v>
      </c>
      <c r="I80" s="19">
        <v>144159.72</v>
      </c>
      <c r="J80" s="19">
        <v>7095.04</v>
      </c>
      <c r="K80" s="19">
        <v>13526.23</v>
      </c>
      <c r="L80" s="20">
        <v>-0.03</v>
      </c>
      <c r="M80" s="19">
        <v>1091.06</v>
      </c>
      <c r="N80" s="19">
        <v>5300</v>
      </c>
      <c r="O80" s="19">
        <v>4200</v>
      </c>
      <c r="P80" s="19">
        <v>175372.02</v>
      </c>
      <c r="Q80" s="19">
        <v>528689.19999999995</v>
      </c>
    </row>
    <row r="82" spans="1:17">
      <c r="C82" s="1" t="s">
        <v>151</v>
      </c>
      <c r="D82" s="1" t="s">
        <v>151</v>
      </c>
      <c r="E82" s="1" t="s">
        <v>151</v>
      </c>
      <c r="F82" s="1" t="s">
        <v>151</v>
      </c>
      <c r="G82" s="1" t="s">
        <v>151</v>
      </c>
      <c r="H82" s="1" t="s">
        <v>151</v>
      </c>
      <c r="I82" s="1" t="s">
        <v>151</v>
      </c>
      <c r="J82" s="1" t="s">
        <v>151</v>
      </c>
      <c r="K82" s="1" t="s">
        <v>151</v>
      </c>
      <c r="L82" s="1" t="s">
        <v>151</v>
      </c>
      <c r="M82" s="1" t="s">
        <v>151</v>
      </c>
      <c r="N82" s="1" t="s">
        <v>151</v>
      </c>
      <c r="O82" s="1" t="s">
        <v>151</v>
      </c>
      <c r="P82" s="1" t="s">
        <v>151</v>
      </c>
      <c r="Q82" s="1" t="s">
        <v>151</v>
      </c>
    </row>
    <row r="83" spans="1:17">
      <c r="A83" s="2" t="s">
        <v>151</v>
      </c>
      <c r="B83" s="1" t="s">
        <v>151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</sheetData>
  <mergeCells count="4">
    <mergeCell ref="B1:C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J16" sqref="J16"/>
    </sheetView>
  </sheetViews>
  <sheetFormatPr baseColWidth="10" defaultRowHeight="15"/>
  <cols>
    <col min="3" max="3" width="19.42578125" customWidth="1"/>
    <col min="4" max="4" width="17.42578125" bestFit="1" customWidth="1"/>
    <col min="5" max="5" width="36" bestFit="1" customWidth="1"/>
  </cols>
  <sheetData>
    <row r="1" spans="1:10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6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3.25">
      <c r="A3" s="38" t="s">
        <v>2</v>
      </c>
      <c r="B3" s="37"/>
      <c r="C3" s="39"/>
      <c r="D3" s="37"/>
      <c r="E3" s="37"/>
      <c r="F3" s="34"/>
      <c r="G3" s="34"/>
      <c r="H3" s="34"/>
      <c r="I3" s="34"/>
      <c r="J3" s="34"/>
    </row>
    <row r="4" spans="1:10" ht="15.75">
      <c r="A4" s="40" t="s">
        <v>158</v>
      </c>
      <c r="B4" s="37"/>
      <c r="C4" s="37"/>
      <c r="D4" s="37"/>
      <c r="E4" s="37"/>
      <c r="F4" s="34"/>
      <c r="G4" s="34"/>
      <c r="H4" s="34"/>
      <c r="I4" s="34"/>
      <c r="J4" s="34"/>
    </row>
    <row r="6" spans="1:10">
      <c r="A6" s="41"/>
      <c r="B6" s="41"/>
      <c r="C6" s="41"/>
      <c r="D6" s="41"/>
      <c r="E6" s="41"/>
      <c r="F6" s="41"/>
      <c r="G6" s="41"/>
      <c r="H6" s="41"/>
      <c r="I6" s="34"/>
      <c r="J6" s="34"/>
    </row>
    <row r="7" spans="1:10">
      <c r="A7" s="42"/>
      <c r="B7" s="42"/>
      <c r="C7" s="42"/>
      <c r="D7" s="42"/>
      <c r="E7" s="42"/>
      <c r="F7" s="42"/>
      <c r="G7" s="42"/>
      <c r="H7" s="42"/>
      <c r="I7" s="34"/>
      <c r="J7" s="34"/>
    </row>
    <row r="8" spans="1:10">
      <c r="A8" s="44" t="s">
        <v>159</v>
      </c>
      <c r="B8" s="44" t="s">
        <v>160</v>
      </c>
      <c r="C8" s="44" t="s">
        <v>161</v>
      </c>
      <c r="D8" s="45" t="s">
        <v>162</v>
      </c>
      <c r="E8" s="44" t="s">
        <v>163</v>
      </c>
      <c r="F8" s="43"/>
      <c r="G8" s="43"/>
      <c r="H8" s="43"/>
      <c r="I8" s="43"/>
      <c r="J8" s="43"/>
    </row>
    <row r="9" spans="1:10">
      <c r="A9" s="46" t="s">
        <v>30</v>
      </c>
      <c r="B9" s="34">
        <v>1467420064</v>
      </c>
      <c r="C9" s="34" t="s">
        <v>164</v>
      </c>
      <c r="D9" s="34">
        <v>11290</v>
      </c>
      <c r="E9" s="34" t="s">
        <v>31</v>
      </c>
      <c r="F9" s="34"/>
      <c r="G9" s="34"/>
      <c r="H9" s="34"/>
      <c r="I9" s="34"/>
      <c r="J9" s="34"/>
    </row>
    <row r="10" spans="1:10">
      <c r="A10" s="46" t="s">
        <v>42</v>
      </c>
      <c r="B10" s="34">
        <v>2615562821</v>
      </c>
      <c r="C10" s="34" t="s">
        <v>164</v>
      </c>
      <c r="D10" s="34">
        <v>1776</v>
      </c>
      <c r="E10" s="34" t="s">
        <v>43</v>
      </c>
      <c r="F10" s="34"/>
      <c r="G10" s="34"/>
      <c r="H10" s="34"/>
      <c r="I10" s="34"/>
      <c r="J10" s="34"/>
    </row>
    <row r="11" spans="1:10">
      <c r="A11" s="46" t="s">
        <v>48</v>
      </c>
      <c r="B11" s="34">
        <v>2943846814</v>
      </c>
      <c r="C11" s="34" t="s">
        <v>164</v>
      </c>
      <c r="D11" s="34">
        <v>8620.6</v>
      </c>
      <c r="E11" s="34" t="s">
        <v>49</v>
      </c>
      <c r="F11" s="34"/>
      <c r="G11" s="34"/>
      <c r="H11" s="34"/>
      <c r="I11" s="34"/>
      <c r="J11" s="34"/>
    </row>
    <row r="12" spans="1:10">
      <c r="A12" s="46" t="s">
        <v>50</v>
      </c>
      <c r="B12" s="34">
        <v>2637315589</v>
      </c>
      <c r="C12" s="34" t="s">
        <v>164</v>
      </c>
      <c r="D12" s="34">
        <v>27076.600000000002</v>
      </c>
      <c r="E12" s="34" t="s">
        <v>51</v>
      </c>
      <c r="F12" s="34"/>
      <c r="G12" s="34"/>
      <c r="H12" s="34"/>
      <c r="I12" s="34"/>
      <c r="J12" s="34"/>
    </row>
    <row r="13" spans="1:10">
      <c r="A13" s="46" t="s">
        <v>58</v>
      </c>
      <c r="B13" s="34">
        <v>2734223152</v>
      </c>
      <c r="C13" s="34" t="s">
        <v>164</v>
      </c>
      <c r="D13" s="34">
        <v>9978.6</v>
      </c>
      <c r="E13" s="34" t="s">
        <v>59</v>
      </c>
      <c r="F13" s="34"/>
      <c r="G13" s="34"/>
      <c r="H13" s="34"/>
      <c r="I13" s="34"/>
      <c r="J13" s="34"/>
    </row>
    <row r="14" spans="1:10">
      <c r="A14" s="46" t="s">
        <v>84</v>
      </c>
      <c r="B14" s="34">
        <v>2760229598</v>
      </c>
      <c r="C14" s="34" t="s">
        <v>164</v>
      </c>
      <c r="D14" s="34">
        <v>6341</v>
      </c>
      <c r="E14" s="34" t="s">
        <v>85</v>
      </c>
      <c r="F14" s="34"/>
      <c r="G14" s="34"/>
      <c r="H14" s="34"/>
      <c r="I14" s="34"/>
      <c r="J14" s="34"/>
    </row>
    <row r="15" spans="1:10">
      <c r="A15" s="46" t="s">
        <v>86</v>
      </c>
      <c r="B15" s="34">
        <v>1404990536</v>
      </c>
      <c r="C15" s="34" t="s">
        <v>164</v>
      </c>
      <c r="D15" s="34">
        <v>4619.6000000000004</v>
      </c>
      <c r="E15" s="34" t="s">
        <v>87</v>
      </c>
      <c r="F15" s="34"/>
      <c r="G15" s="34"/>
      <c r="H15" s="34"/>
      <c r="I15" s="34"/>
      <c r="J15" s="34"/>
    </row>
    <row r="16" spans="1:10">
      <c r="A16" s="46" t="s">
        <v>122</v>
      </c>
      <c r="B16" s="34">
        <v>2729733183</v>
      </c>
      <c r="C16" s="34" t="s">
        <v>164</v>
      </c>
      <c r="D16" s="34">
        <v>11433</v>
      </c>
      <c r="E16" s="34" t="s">
        <v>123</v>
      </c>
      <c r="F16" s="34"/>
      <c r="G16" s="34"/>
      <c r="H16" s="34"/>
      <c r="I16" s="34"/>
      <c r="J16" s="34"/>
    </row>
    <row r="17" spans="1:5">
      <c r="A17" s="46" t="s">
        <v>90</v>
      </c>
      <c r="B17" s="34">
        <v>2864339452</v>
      </c>
      <c r="C17" s="34" t="s">
        <v>164</v>
      </c>
      <c r="D17" s="34">
        <v>2473.4</v>
      </c>
      <c r="E17" s="34" t="s">
        <v>91</v>
      </c>
    </row>
    <row r="18" spans="1:5">
      <c r="A18" s="46" t="s">
        <v>88</v>
      </c>
      <c r="B18" s="34">
        <v>2884661508</v>
      </c>
      <c r="C18" s="34" t="s">
        <v>164</v>
      </c>
      <c r="D18" s="34">
        <v>4090</v>
      </c>
      <c r="E18" s="34" t="s">
        <v>89</v>
      </c>
    </row>
    <row r="19" spans="1:5">
      <c r="A19" s="46" t="s">
        <v>130</v>
      </c>
      <c r="B19" s="34">
        <v>2937082010</v>
      </c>
      <c r="C19" s="34" t="s">
        <v>164</v>
      </c>
      <c r="D19" s="34">
        <v>2118.4</v>
      </c>
      <c r="E19" s="34" t="s">
        <v>131</v>
      </c>
    </row>
    <row r="20" spans="1:5">
      <c r="A20" s="46" t="s">
        <v>46</v>
      </c>
      <c r="B20" s="34">
        <v>2893195635</v>
      </c>
      <c r="C20" s="34" t="s">
        <v>164</v>
      </c>
      <c r="D20" s="34">
        <v>1994.2</v>
      </c>
      <c r="E20" s="34" t="s">
        <v>47</v>
      </c>
    </row>
    <row r="21" spans="1:5">
      <c r="A21" s="46" t="s">
        <v>66</v>
      </c>
      <c r="B21" s="34">
        <v>2945821312</v>
      </c>
      <c r="C21" s="34" t="s">
        <v>164</v>
      </c>
      <c r="D21" s="34">
        <v>16898.600000000002</v>
      </c>
      <c r="E21" s="34" t="s">
        <v>67</v>
      </c>
    </row>
    <row r="22" spans="1:5">
      <c r="A22" s="46" t="s">
        <v>70</v>
      </c>
      <c r="B22" s="34">
        <v>2887709471</v>
      </c>
      <c r="C22" s="34" t="s">
        <v>164</v>
      </c>
      <c r="D22" s="34">
        <v>3803</v>
      </c>
      <c r="E22" s="34" t="s">
        <v>71</v>
      </c>
    </row>
    <row r="23" spans="1:5">
      <c r="A23" s="46" t="s">
        <v>110</v>
      </c>
      <c r="B23" s="34">
        <v>2894923057</v>
      </c>
      <c r="C23" s="34" t="s">
        <v>164</v>
      </c>
      <c r="D23" s="34">
        <v>8463.8000000000011</v>
      </c>
      <c r="E23" s="34" t="s">
        <v>111</v>
      </c>
    </row>
    <row r="24" spans="1:5">
      <c r="A24" s="46" t="s">
        <v>72</v>
      </c>
      <c r="B24" s="34">
        <v>1109785957</v>
      </c>
      <c r="C24" s="34" t="s">
        <v>164</v>
      </c>
      <c r="D24" s="34">
        <v>3056.6000000000004</v>
      </c>
      <c r="E24" s="34" t="s">
        <v>73</v>
      </c>
    </row>
    <row r="25" spans="1:5">
      <c r="A25" s="46" t="s">
        <v>80</v>
      </c>
      <c r="B25" s="34">
        <v>2786636659</v>
      </c>
      <c r="C25" s="34" t="s">
        <v>164</v>
      </c>
      <c r="D25" s="34">
        <v>8079.2000000000007</v>
      </c>
      <c r="E25" s="34" t="s">
        <v>81</v>
      </c>
    </row>
    <row r="26" spans="1:5">
      <c r="A26" s="46" t="s">
        <v>82</v>
      </c>
      <c r="B26" s="34">
        <v>2836484549</v>
      </c>
      <c r="C26" s="34" t="s">
        <v>164</v>
      </c>
      <c r="D26" s="34">
        <v>6455.8</v>
      </c>
      <c r="E26" s="34" t="s">
        <v>83</v>
      </c>
    </row>
    <row r="27" spans="1:5">
      <c r="A27" s="46" t="s">
        <v>118</v>
      </c>
      <c r="B27" s="34">
        <v>1413691810</v>
      </c>
      <c r="C27" s="34" t="s">
        <v>164</v>
      </c>
      <c r="D27" s="34">
        <v>8854.2000000000007</v>
      </c>
      <c r="E27" s="34" t="s">
        <v>119</v>
      </c>
    </row>
    <row r="28" spans="1:5">
      <c r="A28" s="46" t="s">
        <v>44</v>
      </c>
      <c r="B28" s="34">
        <v>2987650868</v>
      </c>
      <c r="C28" s="34" t="s">
        <v>164</v>
      </c>
      <c r="D28" s="34">
        <v>5905.6</v>
      </c>
      <c r="E28" s="34" t="s">
        <v>45</v>
      </c>
    </row>
    <row r="29" spans="1:5">
      <c r="A29" s="46" t="s">
        <v>64</v>
      </c>
      <c r="B29" s="34">
        <v>2949799338</v>
      </c>
      <c r="C29" s="34" t="s">
        <v>164</v>
      </c>
      <c r="D29" s="34">
        <v>8005.4000000000005</v>
      </c>
      <c r="E29" s="34" t="s">
        <v>65</v>
      </c>
    </row>
    <row r="30" spans="1:5">
      <c r="A30" s="46" t="s">
        <v>104</v>
      </c>
      <c r="B30" s="34">
        <v>2985396239</v>
      </c>
      <c r="C30" s="34" t="s">
        <v>164</v>
      </c>
      <c r="D30" s="34">
        <v>3883.4</v>
      </c>
      <c r="E30" s="34" t="s">
        <v>105</v>
      </c>
    </row>
    <row r="31" spans="1:5">
      <c r="A31" s="46" t="s">
        <v>38</v>
      </c>
      <c r="B31" s="34">
        <v>2966659578</v>
      </c>
      <c r="C31" s="34" t="s">
        <v>164</v>
      </c>
      <c r="D31" s="34">
        <v>4279.8</v>
      </c>
      <c r="E31" s="34" t="s">
        <v>39</v>
      </c>
    </row>
    <row r="32" spans="1:5">
      <c r="A32" s="46" t="s">
        <v>134</v>
      </c>
      <c r="B32" s="34">
        <v>2952243423</v>
      </c>
      <c r="C32" s="34" t="s">
        <v>164</v>
      </c>
      <c r="D32" s="34">
        <v>5905.6</v>
      </c>
      <c r="E32" s="34" t="s">
        <v>135</v>
      </c>
    </row>
    <row r="33" spans="1:5">
      <c r="A33" s="46" t="s">
        <v>34</v>
      </c>
      <c r="B33" s="34">
        <v>1296442625</v>
      </c>
      <c r="C33" s="34" t="s">
        <v>164</v>
      </c>
      <c r="D33" s="34">
        <v>2946</v>
      </c>
      <c r="E33" s="34" t="s">
        <v>35</v>
      </c>
    </row>
    <row r="34" spans="1:5">
      <c r="A34" s="46" t="s">
        <v>116</v>
      </c>
      <c r="B34" s="34">
        <v>2872910578</v>
      </c>
      <c r="C34" s="34" t="s">
        <v>164</v>
      </c>
      <c r="D34" s="34">
        <v>5154.4000000000005</v>
      </c>
      <c r="E34" s="34" t="s">
        <v>117</v>
      </c>
    </row>
    <row r="35" spans="1:5">
      <c r="A35" s="46" t="s">
        <v>94</v>
      </c>
      <c r="B35" s="34">
        <v>2782513943</v>
      </c>
      <c r="C35" s="34" t="s">
        <v>164</v>
      </c>
      <c r="D35" s="34">
        <v>15675.800000000001</v>
      </c>
      <c r="E35" s="34" t="s">
        <v>95</v>
      </c>
    </row>
    <row r="36" spans="1:5">
      <c r="A36" s="46" t="s">
        <v>100</v>
      </c>
      <c r="B36" s="34">
        <v>2934137264</v>
      </c>
      <c r="C36" s="34" t="s">
        <v>164</v>
      </c>
      <c r="D36" s="34">
        <v>9183.6</v>
      </c>
      <c r="E36" s="34" t="s">
        <v>101</v>
      </c>
    </row>
    <row r="37" spans="1:5">
      <c r="A37" s="46" t="s">
        <v>102</v>
      </c>
      <c r="B37" s="34">
        <v>2912923548</v>
      </c>
      <c r="C37" s="34" t="s">
        <v>164</v>
      </c>
      <c r="D37" s="34">
        <v>16818.2</v>
      </c>
      <c r="E37" s="34" t="s">
        <v>103</v>
      </c>
    </row>
    <row r="38" spans="1:5">
      <c r="A38" s="46" t="s">
        <v>124</v>
      </c>
      <c r="B38" s="34">
        <v>2929389652</v>
      </c>
      <c r="C38" s="34" t="s">
        <v>164</v>
      </c>
      <c r="D38" s="34">
        <v>16098.6</v>
      </c>
      <c r="E38" s="34" t="s">
        <v>125</v>
      </c>
    </row>
    <row r="39" spans="1:5">
      <c r="A39" s="46" t="s">
        <v>62</v>
      </c>
      <c r="B39" s="34">
        <v>1202735490</v>
      </c>
      <c r="C39" s="34" t="s">
        <v>164</v>
      </c>
      <c r="D39" s="34">
        <v>3508.6000000000004</v>
      </c>
      <c r="E39" s="34" t="s">
        <v>63</v>
      </c>
    </row>
    <row r="40" spans="1:5">
      <c r="A40" s="46" t="s">
        <v>143</v>
      </c>
      <c r="B40" s="34">
        <v>1461266012</v>
      </c>
      <c r="C40" s="34" t="s">
        <v>164</v>
      </c>
      <c r="D40" s="34">
        <v>7355.4000000000005</v>
      </c>
      <c r="E40" s="34" t="s">
        <v>144</v>
      </c>
    </row>
    <row r="41" spans="1:5">
      <c r="A41" s="46" t="s">
        <v>145</v>
      </c>
      <c r="B41" s="34">
        <v>1110334472</v>
      </c>
      <c r="C41" s="34" t="s">
        <v>164</v>
      </c>
      <c r="D41" s="34">
        <v>2740</v>
      </c>
      <c r="E41" s="34" t="s">
        <v>146</v>
      </c>
    </row>
    <row r="42" spans="1:5">
      <c r="A42" s="46" t="s">
        <v>147</v>
      </c>
      <c r="B42" s="34">
        <v>2648514283</v>
      </c>
      <c r="C42" s="34" t="s">
        <v>164</v>
      </c>
      <c r="D42" s="34">
        <v>2659.6000000000004</v>
      </c>
      <c r="E42" s="34" t="s">
        <v>148</v>
      </c>
    </row>
    <row r="43" spans="1:5">
      <c r="A43" s="46" t="s">
        <v>76</v>
      </c>
      <c r="B43" s="34">
        <v>2975878772</v>
      </c>
      <c r="C43" s="34" t="s">
        <v>164</v>
      </c>
      <c r="D43" s="34">
        <v>4603</v>
      </c>
      <c r="E43" s="34" t="s">
        <v>77</v>
      </c>
    </row>
    <row r="44" spans="1:5">
      <c r="A44" s="46" t="s">
        <v>54</v>
      </c>
      <c r="B44" s="34">
        <v>1138849846</v>
      </c>
      <c r="C44" s="34" t="s">
        <v>164</v>
      </c>
      <c r="D44" s="34">
        <v>2430.4</v>
      </c>
      <c r="E44" s="34" t="s">
        <v>55</v>
      </c>
    </row>
    <row r="45" spans="1:5">
      <c r="A45" s="46" t="s">
        <v>120</v>
      </c>
      <c r="B45" s="34">
        <v>1256161685</v>
      </c>
      <c r="C45" s="34" t="s">
        <v>164</v>
      </c>
      <c r="D45" s="34">
        <v>5735.4000000000005</v>
      </c>
      <c r="E45" s="34" t="s">
        <v>121</v>
      </c>
    </row>
    <row r="46" spans="1:5">
      <c r="A46" s="46" t="s">
        <v>108</v>
      </c>
      <c r="B46" s="34">
        <v>1123271927</v>
      </c>
      <c r="C46" s="34" t="s">
        <v>164</v>
      </c>
      <c r="D46" s="34">
        <v>4602.8</v>
      </c>
      <c r="E46" s="34" t="s">
        <v>109</v>
      </c>
    </row>
    <row r="47" spans="1:5">
      <c r="A47" s="46" t="s">
        <v>26</v>
      </c>
      <c r="B47" s="34">
        <v>1500494283</v>
      </c>
      <c r="C47" s="34" t="s">
        <v>164</v>
      </c>
      <c r="D47" s="34">
        <v>5369</v>
      </c>
      <c r="E47" s="34" t="s">
        <v>27</v>
      </c>
    </row>
    <row r="48" spans="1:5">
      <c r="A48" s="46" t="s">
        <v>106</v>
      </c>
      <c r="B48" s="34">
        <v>2728294178</v>
      </c>
      <c r="C48" s="34" t="s">
        <v>164</v>
      </c>
      <c r="D48" s="34">
        <v>23303.800000000003</v>
      </c>
      <c r="E48" s="34" t="s">
        <v>107</v>
      </c>
    </row>
    <row r="49" spans="1:5">
      <c r="A49" s="46" t="s">
        <v>92</v>
      </c>
      <c r="B49" s="34">
        <v>1500005959</v>
      </c>
      <c r="C49" s="34" t="s">
        <v>164</v>
      </c>
      <c r="D49" s="34">
        <v>2886.2000000000003</v>
      </c>
      <c r="E49" s="34" t="s">
        <v>93</v>
      </c>
    </row>
    <row r="50" spans="1:5">
      <c r="A50" s="46" t="s">
        <v>40</v>
      </c>
      <c r="B50" s="34">
        <v>2798079789</v>
      </c>
      <c r="C50" s="34" t="s">
        <v>164</v>
      </c>
      <c r="D50" s="34">
        <v>5584.4000000000005</v>
      </c>
      <c r="E50" s="34" t="s">
        <v>41</v>
      </c>
    </row>
    <row r="51" spans="1:5">
      <c r="A51" s="46" t="s">
        <v>56</v>
      </c>
      <c r="B51" s="34">
        <v>1501656422</v>
      </c>
      <c r="C51" s="34" t="s">
        <v>164</v>
      </c>
      <c r="D51" s="34">
        <v>4345.8</v>
      </c>
      <c r="E51" s="34" t="s">
        <v>57</v>
      </c>
    </row>
    <row r="52" spans="1:5">
      <c r="A52" s="46" t="s">
        <v>74</v>
      </c>
      <c r="B52" s="34">
        <v>2867151373</v>
      </c>
      <c r="C52" s="34" t="s">
        <v>164</v>
      </c>
      <c r="D52" s="34">
        <v>5679.4000000000005</v>
      </c>
      <c r="E52" s="34" t="s">
        <v>75</v>
      </c>
    </row>
    <row r="53" spans="1:5">
      <c r="A53" s="46" t="s">
        <v>78</v>
      </c>
      <c r="B53" s="34">
        <v>1506294170</v>
      </c>
      <c r="C53" s="34" t="s">
        <v>164</v>
      </c>
      <c r="D53" s="34">
        <v>2946.6000000000004</v>
      </c>
      <c r="E53" s="34" t="s">
        <v>79</v>
      </c>
    </row>
    <row r="54" spans="1:5">
      <c r="A54" s="46" t="s">
        <v>60</v>
      </c>
      <c r="B54" s="34">
        <v>1501643150</v>
      </c>
      <c r="C54" s="34" t="s">
        <v>164</v>
      </c>
      <c r="D54" s="34">
        <v>2644.8</v>
      </c>
      <c r="E54" s="34" t="s">
        <v>61</v>
      </c>
    </row>
    <row r="55" spans="1:5">
      <c r="A55" s="46" t="s">
        <v>32</v>
      </c>
      <c r="B55" s="34">
        <v>2786907288</v>
      </c>
      <c r="C55" s="34" t="s">
        <v>164</v>
      </c>
      <c r="D55" s="34">
        <v>9143.8000000000011</v>
      </c>
      <c r="E55" s="34" t="s">
        <v>33</v>
      </c>
    </row>
    <row r="56" spans="1:5">
      <c r="A56" s="46" t="s">
        <v>28</v>
      </c>
      <c r="B56" s="34">
        <v>2896455182</v>
      </c>
      <c r="C56" s="34" t="s">
        <v>164</v>
      </c>
      <c r="D56" s="34">
        <v>4612.4000000000005</v>
      </c>
      <c r="E56" s="34" t="s">
        <v>29</v>
      </c>
    </row>
    <row r="57" spans="1:5">
      <c r="A57" s="46" t="s">
        <v>36</v>
      </c>
      <c r="B57" s="34">
        <v>2988958955</v>
      </c>
      <c r="C57" s="34" t="s">
        <v>164</v>
      </c>
      <c r="D57" s="34">
        <v>3302.6000000000004</v>
      </c>
      <c r="E57" s="34" t="s">
        <v>37</v>
      </c>
    </row>
    <row r="58" spans="1:5">
      <c r="A58" s="46" t="s">
        <v>98</v>
      </c>
      <c r="B58" s="34">
        <v>2956342647</v>
      </c>
      <c r="C58" s="34" t="s">
        <v>164</v>
      </c>
      <c r="D58" s="34">
        <v>3813.2000000000003</v>
      </c>
      <c r="E58" s="34" t="s">
        <v>99</v>
      </c>
    </row>
    <row r="59" spans="1:5">
      <c r="A59" s="46" t="s">
        <v>112</v>
      </c>
      <c r="B59" s="34">
        <v>2860548006</v>
      </c>
      <c r="C59" s="34" t="s">
        <v>164</v>
      </c>
      <c r="D59" s="34">
        <v>4608.2</v>
      </c>
      <c r="E59" s="34" t="s">
        <v>113</v>
      </c>
    </row>
    <row r="60" spans="1:5">
      <c r="A60" s="46" t="s">
        <v>132</v>
      </c>
      <c r="B60" s="34">
        <v>1172678020</v>
      </c>
      <c r="C60" s="34" t="s">
        <v>164</v>
      </c>
      <c r="D60" s="34">
        <v>3302.6000000000004</v>
      </c>
      <c r="E60" s="34" t="s">
        <v>133</v>
      </c>
    </row>
    <row r="61" spans="1:5">
      <c r="A61" s="37"/>
      <c r="B61" s="37" t="s">
        <v>165</v>
      </c>
      <c r="C61" s="37"/>
      <c r="D61" s="47">
        <v>356457</v>
      </c>
      <c r="E61" s="37" t="s">
        <v>173</v>
      </c>
    </row>
    <row r="64" spans="1:5">
      <c r="A64" s="46" t="s">
        <v>126</v>
      </c>
      <c r="B64" s="34" t="s">
        <v>174</v>
      </c>
      <c r="C64" s="34" t="s">
        <v>166</v>
      </c>
      <c r="D64" s="34">
        <v>13737</v>
      </c>
      <c r="E64" s="34" t="s">
        <v>127</v>
      </c>
    </row>
    <row r="65" spans="1:5">
      <c r="A65" s="46" t="s">
        <v>138</v>
      </c>
      <c r="B65" s="34" t="s">
        <v>172</v>
      </c>
      <c r="C65" s="34" t="s">
        <v>166</v>
      </c>
      <c r="D65" s="34">
        <v>115299.6</v>
      </c>
      <c r="E65" s="34" t="s">
        <v>139</v>
      </c>
    </row>
    <row r="66" spans="1:5">
      <c r="A66" s="46" t="s">
        <v>52</v>
      </c>
      <c r="B66" s="34" t="s">
        <v>172</v>
      </c>
      <c r="C66" s="34" t="s">
        <v>166</v>
      </c>
      <c r="D66" s="34">
        <v>7253.2000000000007</v>
      </c>
      <c r="E66" s="34" t="s">
        <v>53</v>
      </c>
    </row>
    <row r="67" spans="1:5">
      <c r="A67" s="37"/>
      <c r="B67" s="37" t="s">
        <v>167</v>
      </c>
      <c r="C67" s="37"/>
      <c r="D67" s="47">
        <v>136289.79999999999</v>
      </c>
      <c r="E67" s="37" t="s">
        <v>175</v>
      </c>
    </row>
    <row r="70" spans="1:5">
      <c r="A70" s="46" t="s">
        <v>96</v>
      </c>
      <c r="B70" s="34"/>
      <c r="C70" s="34" t="s">
        <v>168</v>
      </c>
      <c r="D70" s="34">
        <v>11415.2</v>
      </c>
      <c r="E70" s="34" t="s">
        <v>97</v>
      </c>
    </row>
    <row r="71" spans="1:5">
      <c r="A71" s="46" t="s">
        <v>68</v>
      </c>
      <c r="B71" s="34"/>
      <c r="C71" s="34" t="s">
        <v>168</v>
      </c>
      <c r="D71" s="34">
        <v>3845.8</v>
      </c>
      <c r="E71" s="34" t="s">
        <v>69</v>
      </c>
    </row>
    <row r="72" spans="1:5">
      <c r="A72" s="46" t="s">
        <v>114</v>
      </c>
      <c r="B72" s="34"/>
      <c r="C72" s="34" t="s">
        <v>168</v>
      </c>
      <c r="D72" s="34">
        <v>6246.4000000000005</v>
      </c>
      <c r="E72" s="34" t="s">
        <v>115</v>
      </c>
    </row>
    <row r="73" spans="1:5">
      <c r="A73" s="46" t="s">
        <v>128</v>
      </c>
      <c r="B73" s="34"/>
      <c r="C73" s="34" t="s">
        <v>168</v>
      </c>
      <c r="D73" s="34">
        <v>11586.400000000001</v>
      </c>
      <c r="E73" s="34" t="s">
        <v>129</v>
      </c>
    </row>
    <row r="74" spans="1:5">
      <c r="A74" s="46" t="s">
        <v>136</v>
      </c>
      <c r="B74" s="34"/>
      <c r="C74" s="34" t="s">
        <v>168</v>
      </c>
      <c r="D74" s="34">
        <v>2848.6000000000004</v>
      </c>
      <c r="E74" s="34" t="s">
        <v>137</v>
      </c>
    </row>
    <row r="75" spans="1:5">
      <c r="A75" s="37"/>
      <c r="B75" s="37" t="s">
        <v>169</v>
      </c>
      <c r="C75" s="37"/>
      <c r="D75" s="47">
        <v>35942.400000000001</v>
      </c>
      <c r="E75" s="37" t="s">
        <v>176</v>
      </c>
    </row>
    <row r="78" spans="1:5" ht="18.75">
      <c r="A78" s="48"/>
      <c r="B78" s="48" t="s">
        <v>165</v>
      </c>
      <c r="C78" s="48"/>
      <c r="D78" s="49">
        <v>356457</v>
      </c>
      <c r="E78" s="48" t="s">
        <v>173</v>
      </c>
    </row>
    <row r="79" spans="1:5" ht="18.75">
      <c r="A79" s="48"/>
      <c r="B79" s="48" t="s">
        <v>167</v>
      </c>
      <c r="C79" s="48"/>
      <c r="D79" s="49">
        <v>136289.79999999999</v>
      </c>
      <c r="E79" s="48" t="s">
        <v>175</v>
      </c>
    </row>
    <row r="80" spans="1:5" ht="18.75">
      <c r="A80" s="48"/>
      <c r="B80" s="48" t="s">
        <v>170</v>
      </c>
      <c r="C80" s="48"/>
      <c r="D80" s="49">
        <v>35942.400000000001</v>
      </c>
      <c r="E80" s="48" t="s">
        <v>176</v>
      </c>
    </row>
    <row r="81" spans="1:5" ht="18.75">
      <c r="A81" s="48"/>
      <c r="B81" s="48"/>
      <c r="C81" s="48"/>
      <c r="D81" s="49">
        <v>528689.19999999995</v>
      </c>
      <c r="E81" s="48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25.42578125" customWidth="1"/>
    <col min="2" max="2" width="11.5703125" bestFit="1" customWidth="1"/>
  </cols>
  <sheetData>
    <row r="1" spans="1:6">
      <c r="A1" s="57" t="s">
        <v>177</v>
      </c>
      <c r="B1" s="58"/>
      <c r="C1" s="58"/>
      <c r="D1" s="58"/>
      <c r="E1" s="58"/>
      <c r="F1" s="58"/>
    </row>
    <row r="2" spans="1:6">
      <c r="A2" s="57" t="s">
        <v>178</v>
      </c>
      <c r="B2" s="58"/>
      <c r="C2" s="58"/>
      <c r="D2" s="58"/>
      <c r="E2" s="58"/>
      <c r="F2" s="58"/>
    </row>
    <row r="3" spans="1:6">
      <c r="A3" s="58"/>
      <c r="B3" s="58"/>
      <c r="C3" s="58"/>
      <c r="D3" s="58"/>
      <c r="E3" s="58"/>
      <c r="F3" s="58"/>
    </row>
    <row r="4" spans="1:6">
      <c r="A4" s="58" t="s">
        <v>179</v>
      </c>
      <c r="B4" s="59" t="s">
        <v>184</v>
      </c>
      <c r="C4" s="58"/>
      <c r="D4" s="58"/>
      <c r="E4" s="58"/>
      <c r="F4" s="58"/>
    </row>
    <row r="5" spans="1:6">
      <c r="A5" s="58" t="s">
        <v>183</v>
      </c>
      <c r="B5" s="58"/>
      <c r="C5" s="58"/>
      <c r="D5" s="58"/>
      <c r="E5" s="58"/>
      <c r="F5" s="58"/>
    </row>
    <row r="6" spans="1:6">
      <c r="A6" s="58"/>
      <c r="B6" s="58"/>
      <c r="C6" s="58"/>
      <c r="D6" s="58"/>
      <c r="E6" s="58"/>
      <c r="F6" s="58"/>
    </row>
    <row r="7" spans="1:6">
      <c r="A7" s="60" t="s">
        <v>180</v>
      </c>
      <c r="B7" s="60" t="s">
        <v>181</v>
      </c>
      <c r="C7" s="58"/>
      <c r="D7" s="58"/>
      <c r="E7" s="58"/>
      <c r="F7" s="58"/>
    </row>
    <row r="8" spans="1:6">
      <c r="A8" s="61">
        <v>700070</v>
      </c>
      <c r="B8" s="62">
        <v>147812.71</v>
      </c>
      <c r="C8" s="58"/>
      <c r="D8" s="58"/>
      <c r="E8" s="58"/>
      <c r="F8" s="58"/>
    </row>
    <row r="9" spans="1:6">
      <c r="A9" s="61">
        <v>701070</v>
      </c>
      <c r="B9" s="62">
        <v>22447.45</v>
      </c>
      <c r="C9" s="58"/>
      <c r="D9" s="58"/>
      <c r="E9" s="58"/>
      <c r="F9" s="58"/>
    </row>
    <row r="10" spans="1:6">
      <c r="A10" s="61">
        <v>702070</v>
      </c>
      <c r="B10" s="62">
        <v>47629</v>
      </c>
      <c r="C10" s="58"/>
      <c r="D10" s="58"/>
      <c r="E10" s="58"/>
      <c r="F10" s="58"/>
    </row>
    <row r="11" spans="1:6">
      <c r="A11" s="61">
        <v>703070</v>
      </c>
      <c r="B11" s="62">
        <v>314154.12</v>
      </c>
      <c r="C11" s="58"/>
      <c r="D11" s="58"/>
      <c r="E11" s="58"/>
      <c r="F11" s="58"/>
    </row>
    <row r="12" spans="1:6">
      <c r="A12" s="61">
        <v>704070</v>
      </c>
      <c r="B12" s="62">
        <v>37661.57</v>
      </c>
      <c r="C12" s="58"/>
      <c r="D12" s="58"/>
      <c r="E12" s="58"/>
      <c r="F12" s="58"/>
    </row>
    <row r="13" spans="1:6">
      <c r="A13" s="61">
        <v>705070</v>
      </c>
      <c r="B13" s="62">
        <v>173415.84</v>
      </c>
      <c r="C13" s="58"/>
      <c r="D13" s="58"/>
      <c r="E13" s="58"/>
      <c r="F13" s="58"/>
    </row>
    <row r="14" spans="1:6">
      <c r="A14" s="61">
        <v>706070</v>
      </c>
      <c r="B14" s="63">
        <v>0</v>
      </c>
      <c r="C14" s="58"/>
      <c r="D14" s="58"/>
      <c r="E14" s="58"/>
      <c r="F14" s="58"/>
    </row>
    <row r="15" spans="1:6" ht="15.75" thickBot="1">
      <c r="A15" s="58" t="s">
        <v>182</v>
      </c>
      <c r="B15" s="64">
        <v>27826.35</v>
      </c>
      <c r="C15" s="58"/>
      <c r="D15" s="58"/>
      <c r="E15" s="58"/>
      <c r="F15" s="58"/>
    </row>
    <row r="16" spans="1:6">
      <c r="A16" s="58"/>
      <c r="B16" s="65">
        <f>SUM(B8:B15)</f>
        <v>770947.03999999992</v>
      </c>
      <c r="C16" s="58"/>
      <c r="D16" s="58"/>
      <c r="E16" s="58"/>
      <c r="F16" s="58"/>
    </row>
    <row r="17" spans="1:6" ht="15.75" thickBot="1">
      <c r="A17" s="58"/>
      <c r="B17" s="64">
        <f>B16*0.16</f>
        <v>123351.52639999999</v>
      </c>
      <c r="C17" s="58"/>
      <c r="D17" s="58"/>
      <c r="E17" s="58"/>
      <c r="F17" s="58"/>
    </row>
    <row r="18" spans="1:6" ht="15.75" thickBot="1">
      <c r="A18" s="58"/>
      <c r="B18" s="66">
        <f>+B16+B17</f>
        <v>894298.56639999989</v>
      </c>
      <c r="C18" s="58"/>
      <c r="D18" s="58"/>
      <c r="E18" s="58"/>
      <c r="F18" s="58"/>
    </row>
    <row r="19" spans="1:6" ht="15.75" thickTop="1">
      <c r="A19" s="58"/>
      <c r="B19" s="65">
        <v>894298.56</v>
      </c>
      <c r="C19" s="58"/>
      <c r="D19" s="58"/>
      <c r="E19" s="58"/>
      <c r="F19" s="58"/>
    </row>
    <row r="20" spans="1:6">
      <c r="A20" s="58"/>
      <c r="B20" s="62">
        <f>B18-B19</f>
        <v>6.399999838322401E-3</v>
      </c>
      <c r="C20" s="58"/>
      <c r="D20" s="58"/>
      <c r="E20" s="58"/>
      <c r="F20" s="58"/>
    </row>
    <row r="21" spans="1:6">
      <c r="A21" s="58"/>
      <c r="B21" s="62"/>
      <c r="C21" s="58"/>
      <c r="D21" s="58"/>
      <c r="E21" s="58"/>
      <c r="F21" s="58"/>
    </row>
    <row r="22" spans="1:6">
      <c r="A22" s="58"/>
      <c r="B22" s="58"/>
      <c r="C22" s="58"/>
      <c r="D22" s="58"/>
      <c r="E22" s="58"/>
      <c r="F22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2017-02-14T18:03:41Z</dcterms:created>
  <dcterms:modified xsi:type="dcterms:W3CDTF">2017-02-20T19:26:21Z</dcterms:modified>
</cp:coreProperties>
</file>