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calcPr calcId="144525"/>
</workbook>
</file>

<file path=xl/calcChain.xml><?xml version="1.0" encoding="utf-8"?>
<calcChain xmlns="http://schemas.openxmlformats.org/spreadsheetml/2006/main">
  <c r="B16" i="4" l="1"/>
  <c r="B17" i="4" s="1"/>
  <c r="B18" i="4" l="1"/>
  <c r="B20" i="4" s="1"/>
  <c r="D14" i="2"/>
  <c r="D13" i="2"/>
  <c r="D12" i="2"/>
  <c r="D11" i="2"/>
  <c r="D10" i="2"/>
  <c r="D9" i="2"/>
  <c r="E77" i="3"/>
  <c r="F77" i="3"/>
  <c r="G77" i="3"/>
  <c r="H77" i="3"/>
  <c r="I77" i="3"/>
  <c r="J77" i="3"/>
  <c r="C77" i="3"/>
  <c r="E59" i="3"/>
  <c r="G59" i="3" s="1"/>
  <c r="E45" i="3"/>
  <c r="F45" i="3" s="1"/>
  <c r="H44" i="3"/>
  <c r="I44" i="3" s="1"/>
  <c r="G44" i="3"/>
  <c r="F44" i="3"/>
  <c r="E44" i="3"/>
  <c r="E28" i="3"/>
  <c r="G27" i="3"/>
  <c r="F27" i="3"/>
  <c r="H27" i="3" s="1"/>
  <c r="E27" i="3"/>
  <c r="J13" i="3"/>
  <c r="I13" i="3"/>
  <c r="H13" i="3"/>
  <c r="G13" i="3"/>
  <c r="F13" i="3"/>
  <c r="E13" i="3"/>
  <c r="U77" i="1"/>
  <c r="U13" i="1"/>
  <c r="U27" i="1"/>
  <c r="U28" i="1"/>
  <c r="U44" i="1"/>
  <c r="U45" i="1"/>
  <c r="U59" i="1"/>
  <c r="D15" i="2" l="1"/>
  <c r="D17" i="2" s="1"/>
  <c r="D18" i="2" s="1"/>
  <c r="F59" i="3"/>
  <c r="H59" i="3" s="1"/>
  <c r="H45" i="3"/>
  <c r="J44" i="3"/>
  <c r="G45" i="3"/>
  <c r="I27" i="3"/>
  <c r="J27" i="3" s="1"/>
  <c r="F28" i="3"/>
  <c r="H28" i="3" s="1"/>
  <c r="G28" i="3"/>
  <c r="I59" i="3" l="1"/>
  <c r="J59" i="3" s="1"/>
  <c r="I45" i="3"/>
  <c r="J45" i="3" s="1"/>
  <c r="I28" i="3"/>
  <c r="J28" i="3"/>
</calcChain>
</file>

<file path=xl/sharedStrings.xml><?xml version="1.0" encoding="utf-8"?>
<sst xmlns="http://schemas.openxmlformats.org/spreadsheetml/2006/main" count="563" uniqueCount="267">
  <si>
    <t>CONTPAQ i</t>
  </si>
  <si>
    <t xml:space="preserve">      NÓMINAS</t>
  </si>
  <si>
    <t>011 INGENIERIA FISCAL LABORAL SC</t>
  </si>
  <si>
    <t>Lista de Raya (forma tabular)</t>
  </si>
  <si>
    <t>Periodo 23 al 23 Quincenal del 01/12/2017 al 15/12/2017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</si>
  <si>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</si>
  <si>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</si>
  <si>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</si>
  <si>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</si>
  <si>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</si>
  <si>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</si>
  <si>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Prima de vacaciones a tiempo</t>
  </si>
  <si>
    <t>*TOTAL* *PERCEPCIONES*</t>
  </si>
  <si>
    <t>Préstamo Infonavit (vsm)</t>
  </si>
  <si>
    <t>Préstamo Infonavit (cf)</t>
  </si>
  <si>
    <t>I.S.R. Art142</t>
  </si>
  <si>
    <t>I.S.R. (sp)</t>
  </si>
  <si>
    <t>I.M.S.S.</t>
  </si>
  <si>
    <t>Préstamo Infonavit</t>
  </si>
  <si>
    <t>Préstamo FONACOT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</si>
  <si>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</si>
  <si>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</si>
  <si>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</si>
  <si>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</si>
  <si>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</si>
  <si>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</si>
  <si>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</si>
  <si>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ABA21</t>
  </si>
  <si>
    <t>Alvarez Balderas Abraham Adalberto</t>
  </si>
  <si>
    <t>AOE14</t>
  </si>
  <si>
    <t>Alvizar Organista Eduardo</t>
  </si>
  <si>
    <t>AVA19</t>
  </si>
  <si>
    <t>Armenta Vargas Adriana</t>
  </si>
  <si>
    <t>AHM29</t>
  </si>
  <si>
    <t>Asiain Hernandez Maria Guadalupe</t>
  </si>
  <si>
    <t>BRA01</t>
  </si>
  <si>
    <t>Balvanera Rebollar Abraham</t>
  </si>
  <si>
    <t>BCJ22</t>
  </si>
  <si>
    <t>Barcenas Colmenero Jorge Alejandro</t>
  </si>
  <si>
    <t>BCE10</t>
  </si>
  <si>
    <t>Bravo Carboney Eduardo</t>
  </si>
  <si>
    <t>BBM25</t>
  </si>
  <si>
    <t>Breña Basaldua Margarita</t>
  </si>
  <si>
    <t>00009</t>
  </si>
  <si>
    <t>Camacho Resendiz M Dolores</t>
  </si>
  <si>
    <t>0CM18</t>
  </si>
  <si>
    <t>Carrasco Martinez Patricia</t>
  </si>
  <si>
    <t>CDA15</t>
  </si>
  <si>
    <t>Catalan Durazno Alisandra</t>
  </si>
  <si>
    <t>0CH25</t>
  </si>
  <si>
    <t>Cedeño Hernandez Juana</t>
  </si>
  <si>
    <t>00002</t>
  </si>
  <si>
    <t>Chavez Perez Beatriz</t>
  </si>
  <si>
    <t>0CA07</t>
  </si>
  <si>
    <t>Colin Alvarez Othon</t>
  </si>
  <si>
    <t>COM16</t>
  </si>
  <si>
    <t>Cristobal Ortiz Mauricio</t>
  </si>
  <si>
    <t>0EZ08</t>
  </si>
  <si>
    <t>Espindola Zarazua Maria Guadalupe</t>
  </si>
  <si>
    <t>FC026</t>
  </si>
  <si>
    <t>Flores Catarino Josue</t>
  </si>
  <si>
    <t>GRJ05</t>
  </si>
  <si>
    <t>Gallegos Ramirez Jose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</si>
  <si>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</si>
  <si>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</si>
  <si>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</si>
  <si>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</si>
  <si>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</si>
  <si>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</si>
  <si>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</si>
  <si>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</si>
  <si>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</si>
  <si>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</si>
  <si>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0GS02</t>
  </si>
  <si>
    <t>Gonzalez Sanchez Michelle Estefania</t>
  </si>
  <si>
    <t>GSJ22</t>
  </si>
  <si>
    <t>Gonzalez Sotelo Judith</t>
  </si>
  <si>
    <t>GVJ02</t>
  </si>
  <si>
    <t>Guerrero Vega Javier</t>
  </si>
  <si>
    <t>HC018</t>
  </si>
  <si>
    <t>Hernandez Carpio Jesus</t>
  </si>
  <si>
    <t>HGT15</t>
  </si>
  <si>
    <t>Hernandez Garcia Teresita De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</si>
  <si>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</si>
  <si>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</si>
  <si>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</si>
  <si>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</si>
  <si>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</si>
  <si>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</si>
  <si>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</si>
  <si>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Yessenia</t>
  </si>
  <si>
    <t>JAM01</t>
  </si>
  <si>
    <t>Juarez Aguilar Miguel</t>
  </si>
  <si>
    <t>0JB01</t>
  </si>
  <si>
    <t>Juarez Bautista Juan Carlos</t>
  </si>
  <si>
    <t>0MC02</t>
  </si>
  <si>
    <t>Macin Calderon Yaneli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</si>
  <si>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</si>
  <si>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</si>
  <si>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</si>
  <si>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</si>
  <si>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</si>
  <si>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</si>
  <si>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</si>
  <si>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</si>
  <si>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MGG29</t>
  </si>
  <si>
    <t>Miranda Valdez Gad Peniel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</si>
  <si>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</si>
  <si>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</si>
  <si>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</si>
  <si>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</si>
  <si>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</si>
  <si>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</si>
  <si>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OL001</t>
  </si>
  <si>
    <t>Olvera Landaverde Armando</t>
  </si>
  <si>
    <t>OBB18</t>
  </si>
  <si>
    <t>Ortiz Bolaños Baneza Yudiht</t>
  </si>
  <si>
    <t>PBL11</t>
  </si>
  <si>
    <t>Palacios Bahena Luciana</t>
  </si>
  <si>
    <t>PBC27</t>
  </si>
  <si>
    <t>Perez Banda Cristina</t>
  </si>
  <si>
    <t>PHJ18</t>
  </si>
  <si>
    <t>Perez Hernandez Juan</t>
  </si>
  <si>
    <t>QAE03</t>
  </si>
  <si>
    <t>Quillo Alvarez Eduardo</t>
  </si>
  <si>
    <t>ROM01</t>
  </si>
  <si>
    <t>Ramirez De La O Margarita</t>
  </si>
  <si>
    <t>RGA22</t>
  </si>
  <si>
    <t>Rivera Galvan Jose Alberto</t>
  </si>
  <si>
    <t>SSO14</t>
  </si>
  <si>
    <t>Salinas Salgado Orling</t>
  </si>
  <si>
    <t>SAG03</t>
  </si>
  <si>
    <t>Sanchez Atanasio Gabriel</t>
  </si>
  <si>
    <t>0SM19</t>
  </si>
  <si>
    <t>Sanchez Morales Idalid</t>
  </si>
  <si>
    <t>SRD09</t>
  </si>
  <si>
    <t>Sanchez Rivera Daniela</t>
  </si>
  <si>
    <t>SAM30</t>
  </si>
  <si>
    <t>Santos Arredondo Maria Remedios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</si>
  <si>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</si>
  <si>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</si>
  <si>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</si>
  <si>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</si>
  <si>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</si>
  <si>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</si>
  <si>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</si>
  <si>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</si>
  <si>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</si>
  <si>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</si>
  <si>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0CV22</t>
  </si>
  <si>
    <t>Vargas Cosme Susana</t>
  </si>
  <si>
    <t>0VA00</t>
  </si>
  <si>
    <t>Villalba Acosta Fernando</t>
  </si>
  <si>
    <t>WRC03</t>
  </si>
  <si>
    <t>Williams Rodriguez Cristhian Donald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</si>
  <si>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</si>
  <si>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</si>
  <si>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</si>
  <si>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</si>
  <si>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</si>
  <si>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</si>
  <si>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</si>
  <si>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</si>
  <si>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</si>
  <si>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</si>
  <si>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</si>
  <si>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</si>
  <si>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DEPOSITADO</t>
  </si>
  <si>
    <t>FALTANTE</t>
  </si>
  <si>
    <t>FACTURA</t>
  </si>
  <si>
    <t>2% NOMINA</t>
  </si>
  <si>
    <t>7.5% COMISION</t>
  </si>
  <si>
    <t>SUBTOTAL</t>
  </si>
  <si>
    <t>IVA</t>
  </si>
  <si>
    <t>TOTAL</t>
  </si>
  <si>
    <t>Periodo 23 del 2017-12-01 al 2017-12-15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</si>
  <si>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</si>
  <si>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</si>
  <si>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</si>
  <si>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</si>
  <si>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</si>
  <si>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</si>
  <si>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</si>
  <si>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6</t>
  </si>
  <si>
    <t>QUERETARO MOTORS, SA</t>
  </si>
  <si>
    <t>REPORTE DE NOMINA QUINCENAL</t>
  </si>
  <si>
    <t xml:space="preserve">Periodo </t>
  </si>
  <si>
    <t>01/12/2017 AL 15/12/2017</t>
  </si>
  <si>
    <t>QUINCENA 1RA DICIEMBRE</t>
  </si>
  <si>
    <t>CUENTA</t>
  </si>
  <si>
    <t>IMPORTE</t>
  </si>
  <si>
    <t>683-001-001</t>
  </si>
  <si>
    <t>COMPLEMENTO</t>
  </si>
  <si>
    <t>REFACCIONES</t>
  </si>
  <si>
    <t>ALVAREZ BALDERAS ABRAHAM ADALBERTO</t>
  </si>
  <si>
    <t>SERVICIO</t>
  </si>
  <si>
    <t>ALVIZAR ORGANISTA EDUARDO</t>
  </si>
  <si>
    <t>VENTAS</t>
  </si>
  <si>
    <t>ARMENTA VARGAS ADRIANA</t>
  </si>
  <si>
    <t>ADMINISTRACION</t>
  </si>
  <si>
    <t>ASIAIN HERNANDEZ MARIA GUADALUPE</t>
  </si>
  <si>
    <t>BALVANERA REBOLLAR ABRAHAM</t>
  </si>
  <si>
    <t>BARCENAS COLMENERO JORGE ALEJANDRO</t>
  </si>
  <si>
    <t>BRAVO CARBONEY EDUARDO</t>
  </si>
  <si>
    <t>ADMON VENTAS</t>
  </si>
  <si>
    <t>BREÑA BASALDUA MARGARITA</t>
  </si>
  <si>
    <t>CORPORATIVO</t>
  </si>
  <si>
    <t>CAMACHO RESENDIZ M DOLORES</t>
  </si>
  <si>
    <t>CARRASCO MARTINEZ PATRICIA</t>
  </si>
  <si>
    <t>CATALAN DURAZNO ALISANDRA</t>
  </si>
  <si>
    <t>CEDEÑO HERNANDEZ JUANA</t>
  </si>
  <si>
    <t>CHAVEZ PEREZ BEATRIZ</t>
  </si>
  <si>
    <t>COLIN ALVAREZ OTHON</t>
  </si>
  <si>
    <t>CRISTOBAL ORTIZ MAURICIO</t>
  </si>
  <si>
    <t>ESPINDOLA ZARAZUA MARIA GUADALUPE</t>
  </si>
  <si>
    <t>FLORES CATARINO JOSUE</t>
  </si>
  <si>
    <t>GALLEGOS RAMIREZ JOSE</t>
  </si>
  <si>
    <t>GARCIA GONZALEZ JAVIER</t>
  </si>
  <si>
    <t>GARCIA LINO MARTHA GUADALUPE</t>
  </si>
  <si>
    <t>GARCIA LOZANO GABRIELA</t>
  </si>
  <si>
    <t>GARCIA PEREZ DIANA</t>
  </si>
  <si>
    <t>GOMEZ VALENCIA EVELIA</t>
  </si>
  <si>
    <t>F&amp;I</t>
  </si>
  <si>
    <t>GONZALEZ SANCHEZ MICHELLE ESTEFANIA</t>
  </si>
  <si>
    <t>GONZALEZ SOTELO JUDITH</t>
  </si>
  <si>
    <t>GUERRERO VEGA JAVIER</t>
  </si>
  <si>
    <t>HERNANDEZ CARPIO JESUS</t>
  </si>
  <si>
    <t>HERNANDEZ GARCIA TERESITA DE JESUS</t>
  </si>
  <si>
    <t>HERNANDEZ MARTINEZ ALMA JANET</t>
  </si>
  <si>
    <t>SEMINUEVOS</t>
  </si>
  <si>
    <t>HERNANDEZ MARTINEZ MARCO ANTONIO</t>
  </si>
  <si>
    <t>HERNANDEZ MONTERO MARIA MONSERRAT</t>
  </si>
  <si>
    <t>JIMENEZ ZARAGOZA YESSENIA</t>
  </si>
  <si>
    <t>HOJALATERIA</t>
  </si>
  <si>
    <t>JUAREZ AGUILAR MIGUEL</t>
  </si>
  <si>
    <t>JUAREZ BAUTISTA JUAN CARLOS</t>
  </si>
  <si>
    <t>MACIN CALDERON YANELI</t>
  </si>
  <si>
    <t>MANCILLA ZUñIGA FERMIN</t>
  </si>
  <si>
    <t>MANDUJANO MARTINEZ GUADALUPE</t>
  </si>
  <si>
    <t>ADMON SERVICIO</t>
  </si>
  <si>
    <t>MARTINEZ CABRERA ERICK IGNACIO</t>
  </si>
  <si>
    <t>MARTINEZ GONZALEZ MARIA DOLORES</t>
  </si>
  <si>
    <t>MIRANDA VALDEZ GAD PENIEL</t>
  </si>
  <si>
    <t>MOLINA RAMIREZ JESUS OCTAVIO</t>
  </si>
  <si>
    <t>MOMPALA HERNANDEZ JUAN MANUEL</t>
  </si>
  <si>
    <t>MORALES CRUZ HAYDEE</t>
  </si>
  <si>
    <t>OLVERA LANDAVERDE ARMANDO</t>
  </si>
  <si>
    <t>ORTIZ BOLAÑOS BANEZA YUDIHT</t>
  </si>
  <si>
    <t>PALACIOS BAHENA LUCIANA</t>
  </si>
  <si>
    <t>PEREZ BANDA CRISTINA</t>
  </si>
  <si>
    <t>PEREZ HERNANDEZ JUAN</t>
  </si>
  <si>
    <t>QUILLO ALVAREZ EDUARDO</t>
  </si>
  <si>
    <t>RAMIREZ DE LA O MARGARITA</t>
  </si>
  <si>
    <t>RIVERA GALVAN JOSE ALBERTO</t>
  </si>
  <si>
    <t>SALINAS SALGADO ORLING</t>
  </si>
  <si>
    <t>SANCHEZ ATANASIO GABRIEL</t>
  </si>
  <si>
    <t>SANCHEZ MORALES IDALID</t>
  </si>
  <si>
    <t>SANCHEZ RIVERA DANIELA</t>
  </si>
  <si>
    <t>SANTOS ARREDONDO MARIA REMEDIOS</t>
  </si>
  <si>
    <t>SEBASTIAN BERNAL FLOR MIREYA</t>
  </si>
  <si>
    <t>SERRATO ROMAN MAURO RAYMUNDO</t>
  </si>
  <si>
    <t>SIERRA POLINA CESAR ALAN</t>
  </si>
  <si>
    <t>TINOCO SUAREZ MARGARITA</t>
  </si>
  <si>
    <t>TORRES JIMENEZ ISMAEL FERNANDO</t>
  </si>
  <si>
    <t>VARGAS COSME SUSANA</t>
  </si>
  <si>
    <t>VILLALBA ACOSTA FERNANDO</t>
  </si>
  <si>
    <t>WILLIAMS RODRIGUEZ CRISTHIAN 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</si>
</sst>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2" xfId="0" applyFont="1" applyFill="1" applyBorder="1" applyAlignment="1">
      <alignment horizontal="centerContinuous"/>
    </xf>
    <xf numFmtId="165" fontId="19" fillId="0" borderId="2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3" fillId="0" borderId="5" xfId="0" applyFont="1" applyBorder="1"/>
    <xf numFmtId="0" fontId="0" fillId="0" borderId="5" xfId="0" applyBorder="1"/>
    <xf numFmtId="14" fontId="0" fillId="0" borderId="5" xfId="0" applyNumberFormat="1" applyBorder="1"/>
    <xf numFmtId="0" fontId="22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43" fontId="1" fillId="0" borderId="5" xfId="2" applyFont="1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22" fillId="0" borderId="9" xfId="2" applyFont="1" applyBorder="1"/>
    <xf numFmtId="0" fontId="24" fillId="0" borderId="3" xfId="0" applyFont="1" applyBorder="1"/>
    <xf numFmtId="0" fontId="24" fillId="0" borderId="3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pane xSplit="2" ySplit="11" topLeftCell="C42" activePane="bottomRight" state="frozen"/>
      <selection pane="topRight" activeCell="C1" sqref="C1"/>
      <selection pane="bottomLeft" activeCell="A12" sqref="A12"/>
      <selection pane="bottomRight" activeCell="H59" activeCellId="4" sqref="H13 H27 H28 H45 H59"/>
    </sheetView>
  </sheetViews>
  <sheetFormatPr baseColWidth="10" defaultRowHeight="11.25" x14ac:dyDescent="0.2"/>
  <cols>
    <col min="1" max="1" width="7.7109375" style="28" customWidth="1"/>
    <col min="2" max="2" width="28" style="27" customWidth="1"/>
    <col min="3" max="3" width="11.42578125" style="27" customWidth="1"/>
    <col min="4" max="4" width="11.42578125" style="27"/>
    <col min="5" max="5" width="14.28515625" style="27" customWidth="1"/>
    <col min="6" max="16384" width="11.42578125" style="27"/>
  </cols>
  <sheetData>
    <row r="1" spans="1:13" ht="18" customHeight="1" x14ac:dyDescent="0.2">
      <c r="A1" s="29" t="s">
        <v>0</v>
      </c>
      <c r="B1" s="48" t="s">
        <v>166</v>
      </c>
    </row>
    <row r="2" spans="1:13" ht="24.95" customHeight="1" x14ac:dyDescent="0.2">
      <c r="A2" s="30" t="s">
        <v>1</v>
      </c>
      <c r="B2" s="45" t="s">
        <v>2</v>
      </c>
    </row>
    <row r="3" spans="1:13" ht="15" x14ac:dyDescent="0.2">
      <c r="B3" s="46" t="s">
        <v>3</v>
      </c>
      <c r="C3" s="33"/>
    </row>
    <row r="4" spans="1:13" ht="12.75" x14ac:dyDescent="0.2">
      <c r="B4" s="47" t="s">
        <v>4</v>
      </c>
      <c r="C4" s="33"/>
    </row>
    <row r="5" spans="1:13" x14ac:dyDescent="0.2">
      <c r="B5" s="32" t="s">
        <v>5</v>
      </c>
    </row>
    <row r="6" spans="1:13" x14ac:dyDescent="0.2">
      <c r="B6" s="32" t="s">
        <v>6</v>
      </c>
    </row>
    <row r="7" spans="1:13" ht="15.75" x14ac:dyDescent="0.25">
      <c r="E7" s="65" t="s">
        <v>169</v>
      </c>
      <c r="F7" s="65"/>
      <c r="G7" s="65"/>
      <c r="H7" s="65"/>
      <c r="I7" s="65"/>
      <c r="J7" s="65"/>
    </row>
    <row r="8" spans="1:13" s="31" customFormat="1" ht="23.25" thickBot="1" x14ac:dyDescent="0.25">
      <c r="A8" s="34" t="s">
        <v>7</v>
      </c>
      <c r="B8" s="35" t="s">
        <v>8</v>
      </c>
      <c r="C8" s="35" t="s">
        <v>10</v>
      </c>
      <c r="E8" s="51" t="s">
        <v>12</v>
      </c>
      <c r="F8" s="51" t="s">
        <v>170</v>
      </c>
      <c r="G8" s="51" t="s">
        <v>171</v>
      </c>
      <c r="H8" s="51" t="s">
        <v>172</v>
      </c>
      <c r="I8" s="51" t="s">
        <v>173</v>
      </c>
      <c r="J8" s="51" t="s">
        <v>174</v>
      </c>
    </row>
    <row r="9" spans="1:13" ht="12" thickTop="1" x14ac:dyDescent="0.2">
      <c r="A9" s="39" t="s">
        <v>25</v>
      </c>
    </row>
    <row r="11" spans="1:13" x14ac:dyDescent="0.2">
      <c r="A11" s="38" t="s">
        <v>26</v>
      </c>
    </row>
    <row r="12" spans="1:13" ht="15" x14ac:dyDescent="0.25">
      <c r="A12" s="28" t="s">
        <v>27</v>
      </c>
      <c r="B12" s="27" t="s">
        <v>28</v>
      </c>
      <c r="C12" s="40"/>
      <c r="L12" s="78" t="s">
        <v>193</v>
      </c>
      <c r="M12" s="78" t="s">
        <v>194</v>
      </c>
    </row>
    <row r="13" spans="1:13" ht="15" x14ac:dyDescent="0.25">
      <c r="A13" s="28" t="s">
        <v>29</v>
      </c>
      <c r="B13" s="27" t="s">
        <v>30</v>
      </c>
      <c r="C13" s="40">
        <v>11000</v>
      </c>
      <c r="E13" s="52">
        <f>+C13</f>
        <v>11000</v>
      </c>
      <c r="F13" s="52">
        <f>+E13*2%</f>
        <v>220</v>
      </c>
      <c r="G13" s="52">
        <f>+E13*7.5%</f>
        <v>825</v>
      </c>
      <c r="H13" s="52">
        <f>SUM(E13:G13)</f>
        <v>12045</v>
      </c>
      <c r="I13" s="52">
        <f>+H13*16%</f>
        <v>1927.2</v>
      </c>
      <c r="J13" s="52">
        <f>+H13+I13</f>
        <v>13972.2</v>
      </c>
      <c r="L13" s="78" t="s">
        <v>195</v>
      </c>
      <c r="M13" s="78" t="s">
        <v>196</v>
      </c>
    </row>
    <row r="14" spans="1:13" ht="15" x14ac:dyDescent="0.25">
      <c r="A14" s="28" t="s">
        <v>31</v>
      </c>
      <c r="B14" s="27" t="s">
        <v>32</v>
      </c>
      <c r="C14" s="40"/>
      <c r="L14" s="78" t="s">
        <v>197</v>
      </c>
      <c r="M14" s="78" t="s">
        <v>198</v>
      </c>
    </row>
    <row r="15" spans="1:13" ht="15" x14ac:dyDescent="0.25">
      <c r="A15" s="28" t="s">
        <v>33</v>
      </c>
      <c r="B15" s="27" t="s">
        <v>34</v>
      </c>
      <c r="C15" s="40"/>
      <c r="L15" s="78" t="s">
        <v>199</v>
      </c>
      <c r="M15" s="78" t="s">
        <v>200</v>
      </c>
    </row>
    <row r="16" spans="1:13" ht="15" x14ac:dyDescent="0.25">
      <c r="A16" s="28" t="s">
        <v>35</v>
      </c>
      <c r="B16" s="27" t="s">
        <v>36</v>
      </c>
      <c r="C16" s="40"/>
      <c r="L16" s="78" t="s">
        <v>197</v>
      </c>
      <c r="M16" s="78" t="s">
        <v>201</v>
      </c>
    </row>
    <row r="17" spans="1:13" ht="15" x14ac:dyDescent="0.25">
      <c r="A17" s="28" t="s">
        <v>37</v>
      </c>
      <c r="B17" s="27" t="s">
        <v>38</v>
      </c>
      <c r="C17" s="40"/>
      <c r="L17" s="78" t="s">
        <v>195</v>
      </c>
      <c r="M17" s="78" t="s">
        <v>202</v>
      </c>
    </row>
    <row r="18" spans="1:13" ht="15" x14ac:dyDescent="0.25">
      <c r="A18" s="28" t="s">
        <v>39</v>
      </c>
      <c r="B18" s="27" t="s">
        <v>40</v>
      </c>
      <c r="C18" s="40"/>
      <c r="L18" s="78" t="s">
        <v>197</v>
      </c>
      <c r="M18" s="78" t="s">
        <v>203</v>
      </c>
    </row>
    <row r="19" spans="1:13" ht="15" x14ac:dyDescent="0.25">
      <c r="A19" s="28" t="s">
        <v>41</v>
      </c>
      <c r="B19" s="27" t="s">
        <v>42</v>
      </c>
      <c r="C19" s="40"/>
      <c r="L19" s="78" t="s">
        <v>204</v>
      </c>
      <c r="M19" s="78" t="s">
        <v>205</v>
      </c>
    </row>
    <row r="20" spans="1:13" ht="15" x14ac:dyDescent="0.25">
      <c r="A20" s="28" t="s">
        <v>43</v>
      </c>
      <c r="B20" s="27" t="s">
        <v>44</v>
      </c>
      <c r="C20" s="40"/>
      <c r="L20" s="78" t="s">
        <v>206</v>
      </c>
      <c r="M20" s="78" t="s">
        <v>207</v>
      </c>
    </row>
    <row r="21" spans="1:13" ht="15" x14ac:dyDescent="0.25">
      <c r="A21" s="28" t="s">
        <v>45</v>
      </c>
      <c r="B21" s="27" t="s">
        <v>46</v>
      </c>
      <c r="C21" s="40"/>
      <c r="L21" s="79" t="s">
        <v>197</v>
      </c>
      <c r="M21" s="79" t="s">
        <v>208</v>
      </c>
    </row>
    <row r="22" spans="1:13" ht="15" x14ac:dyDescent="0.25">
      <c r="A22" s="28" t="s">
        <v>47</v>
      </c>
      <c r="B22" s="27" t="s">
        <v>48</v>
      </c>
      <c r="C22" s="40"/>
      <c r="L22" s="79" t="s">
        <v>193</v>
      </c>
      <c r="M22" s="79" t="s">
        <v>209</v>
      </c>
    </row>
    <row r="23" spans="1:13" ht="15" x14ac:dyDescent="0.25">
      <c r="A23" s="28" t="s">
        <v>49</v>
      </c>
      <c r="B23" s="27" t="s">
        <v>50</v>
      </c>
      <c r="C23" s="40"/>
      <c r="L23" s="78" t="s">
        <v>199</v>
      </c>
      <c r="M23" s="78" t="s">
        <v>210</v>
      </c>
    </row>
    <row r="24" spans="1:13" ht="15" x14ac:dyDescent="0.25">
      <c r="A24" s="28" t="s">
        <v>51</v>
      </c>
      <c r="B24" s="27" t="s">
        <v>52</v>
      </c>
      <c r="C24" s="40"/>
      <c r="L24" s="78" t="s">
        <v>204</v>
      </c>
      <c r="M24" s="78" t="s">
        <v>211</v>
      </c>
    </row>
    <row r="25" spans="1:13" ht="15" x14ac:dyDescent="0.25">
      <c r="A25" s="28" t="s">
        <v>53</v>
      </c>
      <c r="B25" s="27" t="s">
        <v>54</v>
      </c>
      <c r="C25" s="40"/>
      <c r="L25" s="78" t="s">
        <v>206</v>
      </c>
      <c r="M25" s="78" t="s">
        <v>212</v>
      </c>
    </row>
    <row r="26" spans="1:13" ht="15" x14ac:dyDescent="0.25">
      <c r="A26" s="28" t="s">
        <v>55</v>
      </c>
      <c r="B26" s="27" t="s">
        <v>56</v>
      </c>
      <c r="C26" s="40"/>
      <c r="L26" s="78" t="s">
        <v>197</v>
      </c>
      <c r="M26" s="78" t="s">
        <v>213</v>
      </c>
    </row>
    <row r="27" spans="1:13" ht="15" x14ac:dyDescent="0.25">
      <c r="A27" s="28" t="s">
        <v>57</v>
      </c>
      <c r="B27" s="27" t="s">
        <v>58</v>
      </c>
      <c r="C27" s="40">
        <v>2000</v>
      </c>
      <c r="E27" s="52">
        <f t="shared" ref="E27:E28" si="0">+C27</f>
        <v>2000</v>
      </c>
      <c r="F27" s="52">
        <f t="shared" ref="F27:F28" si="1">+E27*2%</f>
        <v>40</v>
      </c>
      <c r="G27" s="52">
        <f t="shared" ref="G27:G28" si="2">+E27*7.5%</f>
        <v>150</v>
      </c>
      <c r="H27" s="52">
        <f t="shared" ref="H27:H28" si="3">SUM(E27:G27)</f>
        <v>2190</v>
      </c>
      <c r="I27" s="52">
        <f t="shared" ref="I27:I28" si="4">+H27*16%</f>
        <v>350.40000000000003</v>
      </c>
      <c r="J27" s="52">
        <f t="shared" ref="J27:J28" si="5">+H27+I27</f>
        <v>2540.4</v>
      </c>
      <c r="L27" s="78" t="s">
        <v>195</v>
      </c>
      <c r="M27" s="78" t="s">
        <v>214</v>
      </c>
    </row>
    <row r="28" spans="1:13" ht="15" x14ac:dyDescent="0.25">
      <c r="A28" s="28" t="s">
        <v>59</v>
      </c>
      <c r="B28" s="27" t="s">
        <v>60</v>
      </c>
      <c r="C28" s="40">
        <v>4000</v>
      </c>
      <c r="E28" s="52">
        <f t="shared" si="0"/>
        <v>4000</v>
      </c>
      <c r="F28" s="52">
        <f t="shared" si="1"/>
        <v>80</v>
      </c>
      <c r="G28" s="52">
        <f t="shared" si="2"/>
        <v>300</v>
      </c>
      <c r="H28" s="52">
        <f t="shared" si="3"/>
        <v>4380</v>
      </c>
      <c r="I28" s="52">
        <f t="shared" si="4"/>
        <v>700.80000000000007</v>
      </c>
      <c r="J28" s="52">
        <f t="shared" si="5"/>
        <v>5080.8</v>
      </c>
      <c r="L28" s="78" t="s">
        <v>195</v>
      </c>
      <c r="M28" s="78" t="s">
        <v>215</v>
      </c>
    </row>
    <row r="29" spans="1:13" ht="15" x14ac:dyDescent="0.25">
      <c r="A29" s="28" t="s">
        <v>61</v>
      </c>
      <c r="B29" s="27" t="s">
        <v>62</v>
      </c>
      <c r="C29" s="40"/>
      <c r="L29" s="78" t="s">
        <v>195</v>
      </c>
      <c r="M29" s="78" t="s">
        <v>216</v>
      </c>
    </row>
    <row r="30" spans="1:13" ht="15" x14ac:dyDescent="0.25">
      <c r="A30" s="28" t="s">
        <v>63</v>
      </c>
      <c r="B30" s="27" t="s">
        <v>64</v>
      </c>
      <c r="C30" s="40"/>
      <c r="L30" s="78" t="s">
        <v>197</v>
      </c>
      <c r="M30" s="78" t="s">
        <v>217</v>
      </c>
    </row>
    <row r="31" spans="1:13" ht="15" x14ac:dyDescent="0.25">
      <c r="A31" s="28" t="s">
        <v>65</v>
      </c>
      <c r="B31" s="27" t="s">
        <v>66</v>
      </c>
      <c r="C31" s="40"/>
      <c r="L31" s="78" t="s">
        <v>199</v>
      </c>
      <c r="M31" s="78" t="s">
        <v>218</v>
      </c>
    </row>
    <row r="32" spans="1:13" ht="15" x14ac:dyDescent="0.25">
      <c r="A32" s="28" t="s">
        <v>67</v>
      </c>
      <c r="B32" s="27" t="s">
        <v>68</v>
      </c>
      <c r="C32" s="40"/>
      <c r="L32" s="78" t="s">
        <v>199</v>
      </c>
      <c r="M32" s="78" t="s">
        <v>219</v>
      </c>
    </row>
    <row r="33" spans="1:13" ht="15" x14ac:dyDescent="0.25">
      <c r="A33" s="28" t="s">
        <v>69</v>
      </c>
      <c r="B33" s="27" t="s">
        <v>70</v>
      </c>
      <c r="C33" s="40"/>
      <c r="L33" s="78" t="s">
        <v>199</v>
      </c>
      <c r="M33" s="78" t="s">
        <v>220</v>
      </c>
    </row>
    <row r="34" spans="1:13" ht="15" x14ac:dyDescent="0.25">
      <c r="A34" s="28" t="s">
        <v>71</v>
      </c>
      <c r="B34" s="27" t="s">
        <v>72</v>
      </c>
      <c r="C34" s="40"/>
      <c r="L34" s="78" t="s">
        <v>199</v>
      </c>
      <c r="M34" s="78" t="s">
        <v>221</v>
      </c>
    </row>
    <row r="35" spans="1:13" ht="15" x14ac:dyDescent="0.25">
      <c r="A35" s="28" t="s">
        <v>73</v>
      </c>
      <c r="B35" s="27" t="s">
        <v>74</v>
      </c>
      <c r="C35" s="40"/>
      <c r="L35" s="78" t="s">
        <v>222</v>
      </c>
      <c r="M35" s="78" t="s">
        <v>223</v>
      </c>
    </row>
    <row r="36" spans="1:13" ht="15" x14ac:dyDescent="0.25">
      <c r="A36" s="28" t="s">
        <v>75</v>
      </c>
      <c r="B36" s="27" t="s">
        <v>76</v>
      </c>
      <c r="C36" s="40"/>
      <c r="L36" s="78" t="s">
        <v>199</v>
      </c>
      <c r="M36" s="78" t="s">
        <v>224</v>
      </c>
    </row>
    <row r="37" spans="1:13" ht="15" x14ac:dyDescent="0.25">
      <c r="A37" s="28" t="s">
        <v>77</v>
      </c>
      <c r="B37" s="27" t="s">
        <v>78</v>
      </c>
      <c r="C37" s="40"/>
      <c r="L37" s="78" t="s">
        <v>199</v>
      </c>
      <c r="M37" s="78" t="s">
        <v>225</v>
      </c>
    </row>
    <row r="38" spans="1:13" ht="15" x14ac:dyDescent="0.25">
      <c r="A38" s="28" t="s">
        <v>79</v>
      </c>
      <c r="B38" s="27" t="s">
        <v>80</v>
      </c>
      <c r="C38" s="40"/>
      <c r="L38" s="78" t="s">
        <v>193</v>
      </c>
      <c r="M38" s="78" t="s">
        <v>226</v>
      </c>
    </row>
    <row r="39" spans="1:13" ht="15" x14ac:dyDescent="0.25">
      <c r="A39" s="28" t="s">
        <v>81</v>
      </c>
      <c r="B39" s="27" t="s">
        <v>82</v>
      </c>
      <c r="C39" s="40"/>
      <c r="L39" s="78" t="s">
        <v>197</v>
      </c>
      <c r="M39" s="78" t="s">
        <v>227</v>
      </c>
    </row>
    <row r="40" spans="1:13" ht="15" x14ac:dyDescent="0.25">
      <c r="A40" s="28" t="s">
        <v>83</v>
      </c>
      <c r="B40" s="27" t="s">
        <v>84</v>
      </c>
      <c r="C40" s="40"/>
      <c r="L40" s="78" t="s">
        <v>199</v>
      </c>
      <c r="M40" s="78" t="s">
        <v>228</v>
      </c>
    </row>
    <row r="41" spans="1:13" ht="15" x14ac:dyDescent="0.25">
      <c r="A41" s="28" t="s">
        <v>85</v>
      </c>
      <c r="B41" s="27" t="s">
        <v>86</v>
      </c>
      <c r="C41" s="40"/>
      <c r="L41" s="78" t="s">
        <v>229</v>
      </c>
      <c r="M41" s="78" t="s">
        <v>230</v>
      </c>
    </row>
    <row r="42" spans="1:13" ht="15" x14ac:dyDescent="0.25">
      <c r="A42" s="28" t="s">
        <v>87</v>
      </c>
      <c r="B42" s="27" t="s">
        <v>88</v>
      </c>
      <c r="C42" s="40"/>
      <c r="L42" s="78" t="s">
        <v>197</v>
      </c>
      <c r="M42" s="78" t="s">
        <v>231</v>
      </c>
    </row>
    <row r="43" spans="1:13" ht="15" x14ac:dyDescent="0.25">
      <c r="A43" s="28" t="s">
        <v>89</v>
      </c>
      <c r="B43" s="27" t="s">
        <v>90</v>
      </c>
      <c r="C43" s="40"/>
      <c r="L43" s="78" t="s">
        <v>199</v>
      </c>
      <c r="M43" s="78" t="s">
        <v>232</v>
      </c>
    </row>
    <row r="44" spans="1:13" ht="15" x14ac:dyDescent="0.25">
      <c r="A44" s="28" t="s">
        <v>91</v>
      </c>
      <c r="B44" s="27" t="s">
        <v>92</v>
      </c>
      <c r="C44" s="40">
        <v>7000</v>
      </c>
      <c r="E44" s="52">
        <f t="shared" ref="E44:E45" si="6">+C44</f>
        <v>7000</v>
      </c>
      <c r="F44" s="52">
        <f t="shared" ref="F44:F45" si="7">+E44*2%</f>
        <v>140</v>
      </c>
      <c r="G44" s="52">
        <f t="shared" ref="G44:G45" si="8">+E44*7.5%</f>
        <v>525</v>
      </c>
      <c r="H44" s="52">
        <f t="shared" ref="H44:H45" si="9">SUM(E44:G44)</f>
        <v>7665</v>
      </c>
      <c r="I44" s="52">
        <f t="shared" ref="I44:I45" si="10">+H44*16%</f>
        <v>1226.4000000000001</v>
      </c>
      <c r="J44" s="52">
        <f t="shared" ref="J44:J45" si="11">+H44+I44</f>
        <v>8891.4</v>
      </c>
      <c r="L44" s="78" t="s">
        <v>233</v>
      </c>
      <c r="M44" s="78" t="s">
        <v>234</v>
      </c>
    </row>
    <row r="45" spans="1:13" ht="15" x14ac:dyDescent="0.25">
      <c r="A45" s="28" t="s">
        <v>93</v>
      </c>
      <c r="B45" s="27" t="s">
        <v>94</v>
      </c>
      <c r="C45" s="40">
        <v>7000</v>
      </c>
      <c r="E45" s="52">
        <f t="shared" si="6"/>
        <v>7000</v>
      </c>
      <c r="F45" s="52">
        <f t="shared" si="7"/>
        <v>140</v>
      </c>
      <c r="G45" s="52">
        <f t="shared" si="8"/>
        <v>525</v>
      </c>
      <c r="H45" s="52">
        <f t="shared" si="9"/>
        <v>7665</v>
      </c>
      <c r="I45" s="52">
        <f t="shared" si="10"/>
        <v>1226.4000000000001</v>
      </c>
      <c r="J45" s="52">
        <f t="shared" si="11"/>
        <v>8891.4</v>
      </c>
      <c r="L45" s="78" t="s">
        <v>195</v>
      </c>
      <c r="M45" s="78" t="s">
        <v>235</v>
      </c>
    </row>
    <row r="46" spans="1:13" ht="15" x14ac:dyDescent="0.25">
      <c r="A46" s="28" t="s">
        <v>95</v>
      </c>
      <c r="B46" s="27" t="s">
        <v>96</v>
      </c>
      <c r="C46" s="40"/>
      <c r="L46" s="78" t="s">
        <v>197</v>
      </c>
      <c r="M46" s="78" t="s">
        <v>236</v>
      </c>
    </row>
    <row r="47" spans="1:13" ht="15" x14ac:dyDescent="0.25">
      <c r="A47" s="28" t="s">
        <v>97</v>
      </c>
      <c r="B47" s="27" t="s">
        <v>98</v>
      </c>
      <c r="C47" s="40"/>
      <c r="L47" s="78" t="s">
        <v>199</v>
      </c>
      <c r="M47" s="78" t="s">
        <v>237</v>
      </c>
    </row>
    <row r="48" spans="1:13" ht="15" x14ac:dyDescent="0.25">
      <c r="A48" s="28" t="s">
        <v>99</v>
      </c>
      <c r="B48" s="27" t="s">
        <v>100</v>
      </c>
      <c r="C48" s="40"/>
      <c r="L48" s="78" t="s">
        <v>193</v>
      </c>
      <c r="M48" s="78" t="s">
        <v>238</v>
      </c>
    </row>
    <row r="49" spans="1:13" ht="15" x14ac:dyDescent="0.25">
      <c r="A49" s="28" t="s">
        <v>101</v>
      </c>
      <c r="B49" s="27" t="s">
        <v>102</v>
      </c>
      <c r="C49" s="40"/>
      <c r="L49" s="78" t="s">
        <v>239</v>
      </c>
      <c r="M49" s="78" t="s">
        <v>240</v>
      </c>
    </row>
    <row r="50" spans="1:13" ht="15" x14ac:dyDescent="0.25">
      <c r="A50" s="28" t="s">
        <v>103</v>
      </c>
      <c r="B50" s="27" t="s">
        <v>104</v>
      </c>
      <c r="C50" s="40"/>
      <c r="L50" s="78" t="s">
        <v>197</v>
      </c>
      <c r="M50" s="78" t="s">
        <v>241</v>
      </c>
    </row>
    <row r="51" spans="1:13" ht="15" x14ac:dyDescent="0.25">
      <c r="A51" s="28" t="s">
        <v>105</v>
      </c>
      <c r="B51" s="27" t="s">
        <v>106</v>
      </c>
      <c r="C51" s="40"/>
      <c r="L51" s="78" t="s">
        <v>195</v>
      </c>
      <c r="M51" s="78" t="s">
        <v>242</v>
      </c>
    </row>
    <row r="52" spans="1:13" ht="15" x14ac:dyDescent="0.25">
      <c r="A52" s="28" t="s">
        <v>107</v>
      </c>
      <c r="B52" s="27" t="s">
        <v>108</v>
      </c>
      <c r="C52" s="40"/>
      <c r="L52" s="78" t="s">
        <v>195</v>
      </c>
      <c r="M52" s="78" t="s">
        <v>243</v>
      </c>
    </row>
    <row r="53" spans="1:13" ht="15" x14ac:dyDescent="0.25">
      <c r="A53" s="28" t="s">
        <v>109</v>
      </c>
      <c r="B53" s="27" t="s">
        <v>110</v>
      </c>
      <c r="C53" s="40"/>
      <c r="L53" s="78" t="s">
        <v>204</v>
      </c>
      <c r="M53" s="78" t="s">
        <v>244</v>
      </c>
    </row>
    <row r="54" spans="1:13" ht="15" x14ac:dyDescent="0.25">
      <c r="A54" s="28" t="s">
        <v>111</v>
      </c>
      <c r="B54" s="27" t="s">
        <v>112</v>
      </c>
      <c r="C54" s="40"/>
      <c r="L54" s="78" t="s">
        <v>199</v>
      </c>
      <c r="M54" s="78" t="s">
        <v>245</v>
      </c>
    </row>
    <row r="55" spans="1:13" ht="15" x14ac:dyDescent="0.25">
      <c r="A55" s="28" t="s">
        <v>113</v>
      </c>
      <c r="B55" s="27" t="s">
        <v>114</v>
      </c>
      <c r="C55" s="40"/>
      <c r="L55" s="78" t="s">
        <v>233</v>
      </c>
      <c r="M55" s="78" t="s">
        <v>246</v>
      </c>
    </row>
    <row r="56" spans="1:13" ht="15" x14ac:dyDescent="0.25">
      <c r="A56" s="28" t="s">
        <v>115</v>
      </c>
      <c r="B56" s="27" t="s">
        <v>116</v>
      </c>
      <c r="C56" s="40"/>
      <c r="L56" s="78" t="s">
        <v>197</v>
      </c>
      <c r="M56" s="78" t="s">
        <v>247</v>
      </c>
    </row>
    <row r="57" spans="1:13" ht="15" x14ac:dyDescent="0.25">
      <c r="A57" s="28" t="s">
        <v>117</v>
      </c>
      <c r="B57" s="27" t="s">
        <v>118</v>
      </c>
      <c r="C57" s="40"/>
      <c r="L57" s="78" t="s">
        <v>199</v>
      </c>
      <c r="M57" s="78" t="s">
        <v>248</v>
      </c>
    </row>
    <row r="58" spans="1:13" ht="15" x14ac:dyDescent="0.25">
      <c r="A58" s="28" t="s">
        <v>119</v>
      </c>
      <c r="B58" s="27" t="s">
        <v>120</v>
      </c>
      <c r="C58" s="40"/>
      <c r="L58" s="78" t="s">
        <v>195</v>
      </c>
      <c r="M58" s="78" t="s">
        <v>249</v>
      </c>
    </row>
    <row r="59" spans="1:13" ht="15" x14ac:dyDescent="0.25">
      <c r="A59" s="28" t="s">
        <v>121</v>
      </c>
      <c r="B59" s="27" t="s">
        <v>122</v>
      </c>
      <c r="C59" s="40">
        <v>7000</v>
      </c>
      <c r="E59" s="52">
        <f>+C59</f>
        <v>7000</v>
      </c>
      <c r="F59" s="52">
        <f>+E59*2%</f>
        <v>140</v>
      </c>
      <c r="G59" s="52">
        <f>+E59*7.5%</f>
        <v>525</v>
      </c>
      <c r="H59" s="52">
        <f>SUM(E59:G59)</f>
        <v>7665</v>
      </c>
      <c r="I59" s="52">
        <f>+H59*16%</f>
        <v>1226.4000000000001</v>
      </c>
      <c r="J59" s="52">
        <f>+H59+I59</f>
        <v>8891.4</v>
      </c>
      <c r="L59" s="78" t="s">
        <v>239</v>
      </c>
      <c r="M59" s="78" t="s">
        <v>250</v>
      </c>
    </row>
    <row r="60" spans="1:13" ht="15" x14ac:dyDescent="0.25">
      <c r="A60" s="28" t="s">
        <v>123</v>
      </c>
      <c r="B60" s="27" t="s">
        <v>124</v>
      </c>
      <c r="C60" s="40"/>
      <c r="L60" s="78" t="s">
        <v>199</v>
      </c>
      <c r="M60" s="78" t="s">
        <v>251</v>
      </c>
    </row>
    <row r="61" spans="1:13" ht="15" x14ac:dyDescent="0.25">
      <c r="A61" s="28" t="s">
        <v>125</v>
      </c>
      <c r="B61" s="27" t="s">
        <v>126</v>
      </c>
      <c r="C61" s="40"/>
      <c r="L61" s="78" t="s">
        <v>204</v>
      </c>
      <c r="M61" s="78" t="s">
        <v>252</v>
      </c>
    </row>
    <row r="62" spans="1:13" ht="15" x14ac:dyDescent="0.25">
      <c r="A62" s="28" t="s">
        <v>127</v>
      </c>
      <c r="B62" s="27" t="s">
        <v>128</v>
      </c>
      <c r="C62" s="40"/>
      <c r="L62" s="78" t="s">
        <v>204</v>
      </c>
      <c r="M62" s="78" t="s">
        <v>253</v>
      </c>
    </row>
    <row r="63" spans="1:13" ht="15" x14ac:dyDescent="0.25">
      <c r="A63" s="28" t="s">
        <v>129</v>
      </c>
      <c r="B63" s="27" t="s">
        <v>130</v>
      </c>
      <c r="C63" s="40"/>
      <c r="L63" s="78" t="s">
        <v>197</v>
      </c>
      <c r="M63" s="78" t="s">
        <v>254</v>
      </c>
    </row>
    <row r="64" spans="1:13" ht="15" x14ac:dyDescent="0.25">
      <c r="A64" s="28" t="s">
        <v>131</v>
      </c>
      <c r="B64" s="27" t="s">
        <v>132</v>
      </c>
      <c r="C64" s="40"/>
      <c r="L64" s="78" t="s">
        <v>239</v>
      </c>
      <c r="M64" s="78" t="s">
        <v>255</v>
      </c>
    </row>
    <row r="65" spans="1:13" ht="15" x14ac:dyDescent="0.25">
      <c r="A65" s="28" t="s">
        <v>133</v>
      </c>
      <c r="B65" s="27" t="s">
        <v>134</v>
      </c>
      <c r="C65" s="40"/>
      <c r="L65" s="78" t="s">
        <v>193</v>
      </c>
      <c r="M65" s="78" t="s">
        <v>256</v>
      </c>
    </row>
    <row r="66" spans="1:13" ht="15" x14ac:dyDescent="0.25">
      <c r="A66" s="28" t="s">
        <v>135</v>
      </c>
      <c r="B66" s="27" t="s">
        <v>136</v>
      </c>
      <c r="C66" s="40"/>
      <c r="L66" s="78" t="s">
        <v>199</v>
      </c>
      <c r="M66" s="78" t="s">
        <v>257</v>
      </c>
    </row>
    <row r="67" spans="1:13" ht="15" x14ac:dyDescent="0.25">
      <c r="A67" s="28" t="s">
        <v>137</v>
      </c>
      <c r="B67" s="27" t="s">
        <v>138</v>
      </c>
      <c r="C67" s="40"/>
      <c r="L67" s="78" t="s">
        <v>193</v>
      </c>
      <c r="M67" s="78" t="s">
        <v>258</v>
      </c>
    </row>
    <row r="68" spans="1:13" ht="15" x14ac:dyDescent="0.25">
      <c r="A68" s="28" t="s">
        <v>139</v>
      </c>
      <c r="B68" s="27" t="s">
        <v>140</v>
      </c>
      <c r="C68" s="40"/>
      <c r="L68" s="78" t="s">
        <v>193</v>
      </c>
      <c r="M68" s="78" t="s">
        <v>259</v>
      </c>
    </row>
    <row r="69" spans="1:13" ht="15" x14ac:dyDescent="0.25">
      <c r="A69" s="28" t="s">
        <v>141</v>
      </c>
      <c r="B69" s="27" t="s">
        <v>142</v>
      </c>
      <c r="C69" s="40"/>
      <c r="L69" s="78" t="s">
        <v>197</v>
      </c>
      <c r="M69" s="78" t="s">
        <v>260</v>
      </c>
    </row>
    <row r="70" spans="1:13" ht="15" x14ac:dyDescent="0.25">
      <c r="A70" s="28" t="s">
        <v>143</v>
      </c>
      <c r="B70" s="27" t="s">
        <v>144</v>
      </c>
      <c r="C70" s="40"/>
      <c r="L70" s="78" t="s">
        <v>222</v>
      </c>
      <c r="M70" s="78" t="s">
        <v>261</v>
      </c>
    </row>
    <row r="71" spans="1:13" ht="15" x14ac:dyDescent="0.25">
      <c r="A71" s="28" t="s">
        <v>145</v>
      </c>
      <c r="B71" s="27" t="s">
        <v>146</v>
      </c>
      <c r="C71" s="40"/>
      <c r="L71" s="78" t="s">
        <v>197</v>
      </c>
      <c r="M71" s="78" t="s">
        <v>262</v>
      </c>
    </row>
    <row r="72" spans="1:13" ht="15" x14ac:dyDescent="0.25">
      <c r="A72" s="28" t="s">
        <v>147</v>
      </c>
      <c r="B72" s="27" t="s">
        <v>148</v>
      </c>
      <c r="C72" s="40"/>
      <c r="L72" s="78" t="s">
        <v>229</v>
      </c>
      <c r="M72" s="78" t="s">
        <v>263</v>
      </c>
    </row>
    <row r="73" spans="1:13" ht="15" x14ac:dyDescent="0.25">
      <c r="A73" s="28" t="s">
        <v>149</v>
      </c>
      <c r="B73" s="27" t="s">
        <v>150</v>
      </c>
      <c r="C73" s="40"/>
      <c r="L73" s="78" t="s">
        <v>199</v>
      </c>
      <c r="M73" s="78" t="s">
        <v>264</v>
      </c>
    </row>
    <row r="74" spans="1:13" ht="15" x14ac:dyDescent="0.25">
      <c r="A74" s="28" t="s">
        <v>151</v>
      </c>
      <c r="B74" s="27" t="s">
        <v>152</v>
      </c>
      <c r="C74" s="40"/>
      <c r="L74" s="78" t="s">
        <v>199</v>
      </c>
      <c r="M74" s="78" t="s">
        <v>265</v>
      </c>
    </row>
    <row r="75" spans="1:13" ht="15" x14ac:dyDescent="0.25">
      <c r="A75" s="28" t="s">
        <v>153</v>
      </c>
      <c r="B75" s="27" t="s">
        <v>154</v>
      </c>
      <c r="C75" s="40"/>
      <c r="L75" s="78" t="s">
        <v>233</v>
      </c>
      <c r="M75" s="78" t="s">
        <v>266</v>
      </c>
    </row>
    <row r="76" spans="1:13" s="33" customFormat="1" x14ac:dyDescent="0.2">
      <c r="A76" s="42" t="s">
        <v>155</v>
      </c>
      <c r="C76" s="33" t="s">
        <v>156</v>
      </c>
      <c r="E76" s="49" t="s">
        <v>156</v>
      </c>
      <c r="F76" s="49" t="s">
        <v>156</v>
      </c>
      <c r="G76" s="49" t="s">
        <v>156</v>
      </c>
      <c r="H76" s="49" t="s">
        <v>156</v>
      </c>
      <c r="I76" s="49" t="s">
        <v>156</v>
      </c>
      <c r="J76" s="49" t="s">
        <v>156</v>
      </c>
    </row>
    <row r="77" spans="1:13" x14ac:dyDescent="0.2">
      <c r="C77" s="44">
        <f>SUM(C12:C76)</f>
        <v>38000</v>
      </c>
      <c r="D77" s="50"/>
      <c r="E77" s="50">
        <f t="shared" ref="E77:J77" si="12">SUM(E12:E76)</f>
        <v>38000</v>
      </c>
      <c r="F77" s="50">
        <f t="shared" si="12"/>
        <v>760</v>
      </c>
      <c r="G77" s="50">
        <f t="shared" si="12"/>
        <v>2850</v>
      </c>
      <c r="H77" s="50">
        <f t="shared" si="12"/>
        <v>41610</v>
      </c>
      <c r="I77" s="50">
        <f t="shared" si="12"/>
        <v>6657.6</v>
      </c>
      <c r="J77" s="50">
        <f t="shared" si="12"/>
        <v>48267.600000000006</v>
      </c>
    </row>
    <row r="79" spans="1:13" x14ac:dyDescent="0.2">
      <c r="A79" s="38"/>
    </row>
    <row r="80" spans="1:13" x14ac:dyDescent="0.2">
      <c r="C80" s="40"/>
    </row>
    <row r="81" spans="1:3" x14ac:dyDescent="0.2">
      <c r="C81" s="40"/>
    </row>
    <row r="82" spans="1:3" x14ac:dyDescent="0.2">
      <c r="C82" s="40"/>
    </row>
    <row r="83" spans="1:3" s="33" customFormat="1" x14ac:dyDescent="0.2">
      <c r="A83" s="42"/>
    </row>
    <row r="84" spans="1:3" x14ac:dyDescent="0.2">
      <c r="C84" s="44"/>
    </row>
    <row r="86" spans="1:3" s="33" customFormat="1" x14ac:dyDescent="0.2">
      <c r="A86" s="41"/>
    </row>
    <row r="87" spans="1:3" x14ac:dyDescent="0.2">
      <c r="A87" s="42"/>
      <c r="C87" s="44"/>
    </row>
    <row r="89" spans="1:3" x14ac:dyDescent="0.2">
      <c r="C89" s="27" t="s">
        <v>166</v>
      </c>
    </row>
    <row r="90" spans="1:3" x14ac:dyDescent="0.2">
      <c r="A90" s="28" t="s">
        <v>166</v>
      </c>
      <c r="B90" s="27" t="s">
        <v>166</v>
      </c>
      <c r="C90" s="43"/>
    </row>
  </sheetData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workbookViewId="0">
      <pane xSplit="2" ySplit="11" topLeftCell="K57" activePane="bottomRight" state="frozen"/>
      <selection pane="topRight" activeCell="C1" sqref="C1"/>
      <selection pane="bottomLeft" activeCell="A12" sqref="A12"/>
      <selection pane="bottomRight" activeCell="U77" sqref="U77"/>
    </sheetView>
  </sheetViews>
  <sheetFormatPr baseColWidth="10" defaultRowHeight="11.25" x14ac:dyDescent="0.2"/>
  <cols>
    <col min="1" max="1" width="7.7109375" style="2" customWidth="1"/>
    <col min="2" max="2" width="28" style="1" customWidth="1"/>
    <col min="3" max="3" width="11.7109375" style="1" customWidth="1"/>
    <col min="4" max="4" width="11.42578125" style="1" customWidth="1"/>
    <col min="5" max="5" width="13.28515625" style="1" customWidth="1"/>
    <col min="6" max="6" width="15" style="1" bestFit="1" customWidth="1"/>
    <col min="7" max="7" width="11.140625" style="1" customWidth="1"/>
    <col min="8" max="8" width="9.42578125" style="1" customWidth="1"/>
    <col min="9" max="9" width="8.85546875" style="1" customWidth="1"/>
    <col min="10" max="10" width="9.7109375" style="1" customWidth="1"/>
    <col min="11" max="11" width="10.28515625" style="1" customWidth="1"/>
    <col min="12" max="12" width="9.7109375" style="1" customWidth="1"/>
    <col min="13" max="13" width="11.28515625" style="1" customWidth="1"/>
    <col min="14" max="14" width="10.140625" style="1" customWidth="1"/>
    <col min="15" max="15" width="9.42578125" style="1" customWidth="1"/>
    <col min="16" max="16" width="10.140625" style="1" customWidth="1"/>
    <col min="17" max="17" width="15" style="1" bestFit="1" customWidth="1"/>
    <col min="18" max="18" width="11.85546875" style="1" customWidth="1"/>
    <col min="19" max="16384" width="11.42578125" style="1"/>
  </cols>
  <sheetData>
    <row r="1" spans="1:21" ht="18" customHeight="1" x14ac:dyDescent="0.25">
      <c r="A1" s="3" t="s">
        <v>0</v>
      </c>
      <c r="B1" s="66" t="s">
        <v>166</v>
      </c>
      <c r="C1" s="67"/>
    </row>
    <row r="2" spans="1:21" ht="24.95" customHeight="1" x14ac:dyDescent="0.2">
      <c r="A2" s="4" t="s">
        <v>1</v>
      </c>
      <c r="B2" s="24" t="s">
        <v>2</v>
      </c>
      <c r="C2" s="25"/>
    </row>
    <row r="3" spans="1:21" ht="15.75" x14ac:dyDescent="0.25">
      <c r="B3" s="21" t="s">
        <v>3</v>
      </c>
      <c r="C3" s="22"/>
      <c r="D3" s="7"/>
    </row>
    <row r="4" spans="1:21" ht="15" x14ac:dyDescent="0.25">
      <c r="B4" s="23" t="s">
        <v>4</v>
      </c>
      <c r="C4" s="22"/>
      <c r="D4" s="7"/>
    </row>
    <row r="5" spans="1:21" x14ac:dyDescent="0.2">
      <c r="B5" s="6" t="s">
        <v>5</v>
      </c>
    </row>
    <row r="6" spans="1:21" x14ac:dyDescent="0.2">
      <c r="B6" s="6" t="s">
        <v>6</v>
      </c>
    </row>
    <row r="8" spans="1:21" s="5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10" t="s">
        <v>23</v>
      </c>
      <c r="R8" s="11" t="s">
        <v>24</v>
      </c>
      <c r="T8" s="36" t="s">
        <v>167</v>
      </c>
      <c r="U8" s="37" t="s">
        <v>168</v>
      </c>
    </row>
    <row r="9" spans="1:21" ht="12" thickTop="1" x14ac:dyDescent="0.2">
      <c r="A9" s="13" t="s">
        <v>25</v>
      </c>
    </row>
    <row r="11" spans="1:21" x14ac:dyDescent="0.2">
      <c r="A11" s="12" t="s">
        <v>26</v>
      </c>
    </row>
    <row r="12" spans="1:21" x14ac:dyDescent="0.2">
      <c r="A12" s="2" t="s">
        <v>27</v>
      </c>
      <c r="B12" s="1" t="s">
        <v>28</v>
      </c>
      <c r="C12" s="14">
        <v>2749.95</v>
      </c>
      <c r="D12" s="14">
        <v>1750</v>
      </c>
      <c r="E12" s="14">
        <v>0</v>
      </c>
      <c r="F12" s="14">
        <v>4499.95</v>
      </c>
      <c r="G12" s="14">
        <v>0</v>
      </c>
      <c r="H12" s="14">
        <v>0</v>
      </c>
      <c r="I12" s="14">
        <v>0</v>
      </c>
      <c r="J12" s="14">
        <v>433.93</v>
      </c>
      <c r="K12" s="14">
        <v>68.27</v>
      </c>
      <c r="L12" s="14">
        <v>0</v>
      </c>
      <c r="M12" s="14">
        <v>0</v>
      </c>
      <c r="N12" s="14">
        <v>0.15</v>
      </c>
      <c r="O12" s="14">
        <v>0</v>
      </c>
      <c r="P12" s="14">
        <v>0</v>
      </c>
      <c r="Q12" s="14">
        <v>502.35</v>
      </c>
      <c r="R12" s="14">
        <v>3997.6</v>
      </c>
      <c r="T12" s="40"/>
      <c r="U12" s="40"/>
    </row>
    <row r="13" spans="1:21" x14ac:dyDescent="0.2">
      <c r="A13" s="2" t="s">
        <v>29</v>
      </c>
      <c r="B13" s="1" t="s">
        <v>30</v>
      </c>
      <c r="C13" s="14">
        <v>6500.1</v>
      </c>
      <c r="D13" s="14">
        <v>31937.87</v>
      </c>
      <c r="E13" s="14">
        <v>0</v>
      </c>
      <c r="F13" s="14">
        <v>38437.97</v>
      </c>
      <c r="G13" s="14">
        <v>0</v>
      </c>
      <c r="H13" s="14">
        <v>10000</v>
      </c>
      <c r="I13" s="14">
        <v>0</v>
      </c>
      <c r="J13" s="14">
        <v>9868.0300000000007</v>
      </c>
      <c r="K13" s="14">
        <v>608.21</v>
      </c>
      <c r="L13" s="14">
        <v>0</v>
      </c>
      <c r="M13" s="14">
        <v>0</v>
      </c>
      <c r="N13" s="15">
        <v>-7.0000000000000007E-2</v>
      </c>
      <c r="O13" s="14">
        <v>0</v>
      </c>
      <c r="P13" s="14">
        <v>0</v>
      </c>
      <c r="Q13" s="14">
        <v>20476.169999999998</v>
      </c>
      <c r="R13" s="14">
        <v>17961.8</v>
      </c>
      <c r="T13" s="40">
        <v>10413.799999999999</v>
      </c>
      <c r="U13" s="40">
        <f t="shared" ref="U13:U59" si="0">+R13-T13</f>
        <v>7548</v>
      </c>
    </row>
    <row r="14" spans="1:21" x14ac:dyDescent="0.2">
      <c r="A14" s="2" t="s">
        <v>31</v>
      </c>
      <c r="B14" s="1" t="s">
        <v>32</v>
      </c>
      <c r="C14" s="14">
        <v>3250.05</v>
      </c>
      <c r="D14" s="14">
        <v>1916.25</v>
      </c>
      <c r="E14" s="14">
        <v>0</v>
      </c>
      <c r="F14" s="14">
        <v>5166.3</v>
      </c>
      <c r="G14" s="14">
        <v>0</v>
      </c>
      <c r="H14" s="14">
        <v>0</v>
      </c>
      <c r="I14" s="14">
        <v>0</v>
      </c>
      <c r="J14" s="14">
        <v>556.26</v>
      </c>
      <c r="K14" s="14">
        <v>119.74</v>
      </c>
      <c r="L14" s="14">
        <v>0</v>
      </c>
      <c r="M14" s="14">
        <v>0</v>
      </c>
      <c r="N14" s="14">
        <v>0</v>
      </c>
      <c r="O14" s="14">
        <v>0</v>
      </c>
      <c r="P14" s="14">
        <v>187.5</v>
      </c>
      <c r="Q14" s="14">
        <v>863.5</v>
      </c>
      <c r="R14" s="14">
        <v>4302.8</v>
      </c>
      <c r="T14" s="40"/>
      <c r="U14" s="40"/>
    </row>
    <row r="15" spans="1:21" x14ac:dyDescent="0.2">
      <c r="A15" s="2" t="s">
        <v>33</v>
      </c>
      <c r="B15" s="1" t="s">
        <v>34</v>
      </c>
      <c r="C15" s="14">
        <v>3000</v>
      </c>
      <c r="D15" s="14">
        <v>938.09</v>
      </c>
      <c r="E15" s="14">
        <v>0</v>
      </c>
      <c r="F15" s="14">
        <v>3938.09</v>
      </c>
      <c r="G15" s="14">
        <v>0</v>
      </c>
      <c r="H15" s="14">
        <v>0</v>
      </c>
      <c r="I15" s="14">
        <v>0</v>
      </c>
      <c r="J15" s="14">
        <v>339.12</v>
      </c>
      <c r="K15" s="14">
        <v>87.05</v>
      </c>
      <c r="L15" s="14">
        <v>0</v>
      </c>
      <c r="M15" s="14">
        <v>0</v>
      </c>
      <c r="N15" s="15">
        <v>-0.08</v>
      </c>
      <c r="O15" s="14">
        <v>0</v>
      </c>
      <c r="P15" s="14">
        <v>0</v>
      </c>
      <c r="Q15" s="14">
        <v>426.09</v>
      </c>
      <c r="R15" s="14">
        <v>3512</v>
      </c>
      <c r="T15" s="40"/>
      <c r="U15" s="40"/>
    </row>
    <row r="16" spans="1:21" x14ac:dyDescent="0.2">
      <c r="A16" s="2" t="s">
        <v>35</v>
      </c>
      <c r="B16" s="1" t="s">
        <v>36</v>
      </c>
      <c r="C16" s="14">
        <v>3000</v>
      </c>
      <c r="D16" s="14">
        <v>500</v>
      </c>
      <c r="E16" s="14">
        <v>0</v>
      </c>
      <c r="F16" s="14">
        <v>3500</v>
      </c>
      <c r="G16" s="14">
        <v>0</v>
      </c>
      <c r="H16" s="14">
        <v>0</v>
      </c>
      <c r="I16" s="14">
        <v>0</v>
      </c>
      <c r="J16" s="14">
        <v>151.66</v>
      </c>
      <c r="K16" s="14">
        <v>81.48</v>
      </c>
      <c r="L16" s="14">
        <v>0</v>
      </c>
      <c r="M16" s="14">
        <v>0</v>
      </c>
      <c r="N16" s="14">
        <v>0.06</v>
      </c>
      <c r="O16" s="14">
        <v>0</v>
      </c>
      <c r="P16" s="14">
        <v>0</v>
      </c>
      <c r="Q16" s="14">
        <v>233.2</v>
      </c>
      <c r="R16" s="14">
        <v>3266.8</v>
      </c>
      <c r="T16" s="40"/>
      <c r="U16" s="40"/>
    </row>
    <row r="17" spans="1:21" x14ac:dyDescent="0.2">
      <c r="A17" s="2" t="s">
        <v>37</v>
      </c>
      <c r="B17" s="1" t="s">
        <v>38</v>
      </c>
      <c r="C17" s="14">
        <v>3249.9</v>
      </c>
      <c r="D17" s="14">
        <v>7399.61</v>
      </c>
      <c r="E17" s="14">
        <v>0</v>
      </c>
      <c r="F17" s="14">
        <v>10649.51</v>
      </c>
      <c r="G17" s="14">
        <v>0</v>
      </c>
      <c r="H17" s="14">
        <v>0</v>
      </c>
      <c r="I17" s="14">
        <v>0</v>
      </c>
      <c r="J17" s="14">
        <v>1736.14</v>
      </c>
      <c r="K17" s="14">
        <v>183.69</v>
      </c>
      <c r="L17" s="14">
        <v>0</v>
      </c>
      <c r="M17" s="14">
        <v>0</v>
      </c>
      <c r="N17" s="15">
        <v>-0.06</v>
      </c>
      <c r="O17" s="14">
        <v>0</v>
      </c>
      <c r="P17" s="14">
        <v>2333.34</v>
      </c>
      <c r="Q17" s="14">
        <v>4253.1099999999997</v>
      </c>
      <c r="R17" s="14">
        <v>6396.4</v>
      </c>
      <c r="T17" s="40"/>
      <c r="U17" s="40"/>
    </row>
    <row r="18" spans="1:21" x14ac:dyDescent="0.2">
      <c r="A18" s="2" t="s">
        <v>39</v>
      </c>
      <c r="B18" s="1" t="s">
        <v>40</v>
      </c>
      <c r="C18" s="14">
        <v>3000</v>
      </c>
      <c r="D18" s="14">
        <v>0</v>
      </c>
      <c r="E18" s="14">
        <v>0</v>
      </c>
      <c r="F18" s="14">
        <v>3000</v>
      </c>
      <c r="G18" s="14">
        <v>0</v>
      </c>
      <c r="H18" s="14">
        <v>0</v>
      </c>
      <c r="I18" s="14">
        <v>0</v>
      </c>
      <c r="J18" s="14">
        <v>76.98</v>
      </c>
      <c r="K18" s="14">
        <v>74.48</v>
      </c>
      <c r="L18" s="14">
        <v>0</v>
      </c>
      <c r="M18" s="14">
        <v>0</v>
      </c>
      <c r="N18" s="15">
        <v>-0.06</v>
      </c>
      <c r="O18" s="14">
        <v>0</v>
      </c>
      <c r="P18" s="14">
        <v>0</v>
      </c>
      <c r="Q18" s="14">
        <v>151.4</v>
      </c>
      <c r="R18" s="14">
        <v>2848.6</v>
      </c>
      <c r="T18" s="40"/>
      <c r="U18" s="40"/>
    </row>
    <row r="19" spans="1:21" x14ac:dyDescent="0.2">
      <c r="A19" s="2" t="s">
        <v>41</v>
      </c>
      <c r="B19" s="1" t="s">
        <v>42</v>
      </c>
      <c r="C19" s="14">
        <v>3000</v>
      </c>
      <c r="D19" s="14">
        <v>0</v>
      </c>
      <c r="E19" s="14">
        <v>0</v>
      </c>
      <c r="F19" s="14">
        <v>3000</v>
      </c>
      <c r="G19" s="14">
        <v>0</v>
      </c>
      <c r="H19" s="14">
        <v>0</v>
      </c>
      <c r="I19" s="14">
        <v>0</v>
      </c>
      <c r="J19" s="14">
        <v>76.98</v>
      </c>
      <c r="K19" s="14">
        <v>80.599999999999994</v>
      </c>
      <c r="L19" s="14">
        <v>0</v>
      </c>
      <c r="M19" s="14">
        <v>0</v>
      </c>
      <c r="N19" s="14">
        <v>0.02</v>
      </c>
      <c r="O19" s="14">
        <v>0</v>
      </c>
      <c r="P19" s="14">
        <v>425</v>
      </c>
      <c r="Q19" s="14">
        <v>582.6</v>
      </c>
      <c r="R19" s="14">
        <v>2417.4</v>
      </c>
      <c r="T19" s="40"/>
      <c r="U19" s="40"/>
    </row>
    <row r="20" spans="1:21" x14ac:dyDescent="0.2">
      <c r="A20" s="2" t="s">
        <v>43</v>
      </c>
      <c r="B20" s="1" t="s">
        <v>44</v>
      </c>
      <c r="C20" s="14">
        <v>16500</v>
      </c>
      <c r="D20" s="14">
        <v>0</v>
      </c>
      <c r="E20" s="14">
        <v>4400</v>
      </c>
      <c r="F20" s="14">
        <v>20900</v>
      </c>
      <c r="G20" s="14">
        <v>0</v>
      </c>
      <c r="H20" s="14">
        <v>0</v>
      </c>
      <c r="I20" s="14">
        <v>980.29</v>
      </c>
      <c r="J20" s="14">
        <v>3134.65</v>
      </c>
      <c r="K20" s="14">
        <v>468.13</v>
      </c>
      <c r="L20" s="14">
        <v>0</v>
      </c>
      <c r="M20" s="14">
        <v>0</v>
      </c>
      <c r="N20" s="15">
        <v>-7.0000000000000007E-2</v>
      </c>
      <c r="O20" s="14">
        <v>0</v>
      </c>
      <c r="P20" s="14">
        <v>0</v>
      </c>
      <c r="Q20" s="14">
        <v>4583</v>
      </c>
      <c r="R20" s="14">
        <v>16317</v>
      </c>
      <c r="T20" s="40"/>
      <c r="U20" s="40"/>
    </row>
    <row r="21" spans="1:21" x14ac:dyDescent="0.2">
      <c r="A21" s="2" t="s">
        <v>45</v>
      </c>
      <c r="B21" s="1" t="s">
        <v>46</v>
      </c>
      <c r="C21" s="14">
        <v>3000</v>
      </c>
      <c r="D21" s="14">
        <v>0</v>
      </c>
      <c r="E21" s="14">
        <v>0</v>
      </c>
      <c r="F21" s="14">
        <v>3000</v>
      </c>
      <c r="G21" s="14">
        <v>0</v>
      </c>
      <c r="H21" s="14">
        <v>0</v>
      </c>
      <c r="I21" s="14">
        <v>0</v>
      </c>
      <c r="J21" s="14">
        <v>76.98</v>
      </c>
      <c r="K21" s="14">
        <v>74.56</v>
      </c>
      <c r="L21" s="14">
        <v>0</v>
      </c>
      <c r="M21" s="14">
        <v>600</v>
      </c>
      <c r="N21" s="15">
        <v>-0.14000000000000001</v>
      </c>
      <c r="O21" s="14">
        <v>0</v>
      </c>
      <c r="P21" s="14">
        <v>250</v>
      </c>
      <c r="Q21" s="14">
        <v>1001.4</v>
      </c>
      <c r="R21" s="14">
        <v>1998.6</v>
      </c>
      <c r="T21" s="40"/>
      <c r="U21" s="40"/>
    </row>
    <row r="22" spans="1:21" x14ac:dyDescent="0.2">
      <c r="A22" s="2" t="s">
        <v>47</v>
      </c>
      <c r="B22" s="1" t="s">
        <v>48</v>
      </c>
      <c r="C22" s="14">
        <v>2749.95</v>
      </c>
      <c r="D22" s="14">
        <v>1750</v>
      </c>
      <c r="E22" s="14">
        <v>0</v>
      </c>
      <c r="F22" s="14">
        <v>4499.95</v>
      </c>
      <c r="G22" s="14">
        <v>0</v>
      </c>
      <c r="H22" s="14">
        <v>0</v>
      </c>
      <c r="I22" s="14">
        <v>0</v>
      </c>
      <c r="J22" s="14">
        <v>433.93</v>
      </c>
      <c r="K22" s="14">
        <v>93.46</v>
      </c>
      <c r="L22" s="14">
        <v>0</v>
      </c>
      <c r="M22" s="14">
        <v>0</v>
      </c>
      <c r="N22" s="15">
        <v>-0.04</v>
      </c>
      <c r="O22" s="14">
        <v>0</v>
      </c>
      <c r="P22" s="14">
        <v>0</v>
      </c>
      <c r="Q22" s="14">
        <v>527.35</v>
      </c>
      <c r="R22" s="14">
        <v>3972.6</v>
      </c>
      <c r="T22" s="40"/>
      <c r="U22" s="40"/>
    </row>
    <row r="23" spans="1:21" x14ac:dyDescent="0.2">
      <c r="A23" s="2" t="s">
        <v>49</v>
      </c>
      <c r="B23" s="1" t="s">
        <v>50</v>
      </c>
      <c r="C23" s="14">
        <v>4333.42</v>
      </c>
      <c r="D23" s="14">
        <v>0</v>
      </c>
      <c r="E23" s="14">
        <v>0</v>
      </c>
      <c r="F23" s="14">
        <v>4333.42</v>
      </c>
      <c r="G23" s="14">
        <v>0</v>
      </c>
      <c r="H23" s="14">
        <v>0</v>
      </c>
      <c r="I23" s="14">
        <v>0</v>
      </c>
      <c r="J23" s="14">
        <v>404.09</v>
      </c>
      <c r="K23" s="14">
        <v>119.41</v>
      </c>
      <c r="L23" s="14">
        <v>0</v>
      </c>
      <c r="M23" s="14">
        <v>0</v>
      </c>
      <c r="N23" s="14">
        <v>0.12</v>
      </c>
      <c r="O23" s="14">
        <v>0</v>
      </c>
      <c r="P23" s="14">
        <v>0</v>
      </c>
      <c r="Q23" s="14">
        <v>523.62</v>
      </c>
      <c r="R23" s="14">
        <v>3809.8</v>
      </c>
      <c r="T23" s="40"/>
      <c r="U23" s="40"/>
    </row>
    <row r="24" spans="1:21" x14ac:dyDescent="0.2">
      <c r="A24" s="2" t="s">
        <v>51</v>
      </c>
      <c r="B24" s="1" t="s">
        <v>52</v>
      </c>
      <c r="C24" s="14">
        <v>2750.1</v>
      </c>
      <c r="D24" s="14">
        <v>0</v>
      </c>
      <c r="E24" s="14">
        <v>0</v>
      </c>
      <c r="F24" s="14">
        <v>2750.1</v>
      </c>
      <c r="G24" s="14">
        <v>0</v>
      </c>
      <c r="H24" s="14">
        <v>0</v>
      </c>
      <c r="I24" s="14">
        <v>0</v>
      </c>
      <c r="J24" s="14">
        <v>49.79</v>
      </c>
      <c r="K24" s="14">
        <v>69.239999999999995</v>
      </c>
      <c r="L24" s="14">
        <v>600</v>
      </c>
      <c r="M24" s="14">
        <v>0</v>
      </c>
      <c r="N24" s="15">
        <v>-0.13</v>
      </c>
      <c r="O24" s="14">
        <v>0</v>
      </c>
      <c r="P24" s="14">
        <v>0</v>
      </c>
      <c r="Q24" s="14">
        <v>718.9</v>
      </c>
      <c r="R24" s="14">
        <v>2031.2</v>
      </c>
      <c r="T24" s="40"/>
      <c r="U24" s="40"/>
    </row>
    <row r="25" spans="1:21" x14ac:dyDescent="0.2">
      <c r="A25" s="2" t="s">
        <v>53</v>
      </c>
      <c r="B25" s="1" t="s">
        <v>54</v>
      </c>
      <c r="C25" s="14">
        <v>7056</v>
      </c>
      <c r="D25" s="14">
        <v>0</v>
      </c>
      <c r="E25" s="14">
        <v>0</v>
      </c>
      <c r="F25" s="14">
        <v>7056</v>
      </c>
      <c r="G25" s="14">
        <v>0</v>
      </c>
      <c r="H25" s="14">
        <v>0</v>
      </c>
      <c r="I25" s="14">
        <v>0</v>
      </c>
      <c r="J25" s="14">
        <v>959.9</v>
      </c>
      <c r="K25" s="14">
        <v>191.61</v>
      </c>
      <c r="L25" s="14">
        <v>0</v>
      </c>
      <c r="M25" s="14">
        <v>0</v>
      </c>
      <c r="N25" s="14">
        <v>0.09</v>
      </c>
      <c r="O25" s="14">
        <v>0</v>
      </c>
      <c r="P25" s="14">
        <v>0</v>
      </c>
      <c r="Q25" s="14">
        <v>1151.5999999999999</v>
      </c>
      <c r="R25" s="14">
        <v>5904.4</v>
      </c>
      <c r="T25" s="40"/>
      <c r="U25" s="40"/>
    </row>
    <row r="26" spans="1:21" x14ac:dyDescent="0.2">
      <c r="A26" s="2" t="s">
        <v>55</v>
      </c>
      <c r="B26" s="1" t="s">
        <v>56</v>
      </c>
      <c r="C26" s="14">
        <v>3000</v>
      </c>
      <c r="D26" s="14">
        <v>500</v>
      </c>
      <c r="E26" s="14">
        <v>0</v>
      </c>
      <c r="F26" s="14">
        <v>3500</v>
      </c>
      <c r="G26" s="14">
        <v>0</v>
      </c>
      <c r="H26" s="14">
        <v>0</v>
      </c>
      <c r="I26" s="14">
        <v>0</v>
      </c>
      <c r="J26" s="14">
        <v>151.66</v>
      </c>
      <c r="K26" s="14">
        <v>100.72</v>
      </c>
      <c r="L26" s="14">
        <v>0</v>
      </c>
      <c r="M26" s="14">
        <v>0</v>
      </c>
      <c r="N26" s="14">
        <v>0.02</v>
      </c>
      <c r="O26" s="14">
        <v>0</v>
      </c>
      <c r="P26" s="14">
        <v>0</v>
      </c>
      <c r="Q26" s="14">
        <v>252.4</v>
      </c>
      <c r="R26" s="14">
        <v>3247.6</v>
      </c>
      <c r="T26" s="40"/>
      <c r="U26" s="40"/>
    </row>
    <row r="27" spans="1:21" x14ac:dyDescent="0.2">
      <c r="A27" s="2" t="s">
        <v>57</v>
      </c>
      <c r="B27" s="1" t="s">
        <v>58</v>
      </c>
      <c r="C27" s="14">
        <v>3500.1</v>
      </c>
      <c r="D27" s="14">
        <v>7000.61</v>
      </c>
      <c r="E27" s="14">
        <v>0</v>
      </c>
      <c r="F27" s="14">
        <v>10500.71</v>
      </c>
      <c r="G27" s="14">
        <v>0</v>
      </c>
      <c r="H27" s="14">
        <v>365</v>
      </c>
      <c r="I27" s="14">
        <v>0</v>
      </c>
      <c r="J27" s="14">
        <v>1701.14</v>
      </c>
      <c r="K27" s="14">
        <v>163.79</v>
      </c>
      <c r="L27" s="14">
        <v>0</v>
      </c>
      <c r="M27" s="14">
        <v>0</v>
      </c>
      <c r="N27" s="15">
        <v>-0.02</v>
      </c>
      <c r="O27" s="14">
        <v>0</v>
      </c>
      <c r="P27" s="14">
        <v>450</v>
      </c>
      <c r="Q27" s="14">
        <v>2679.91</v>
      </c>
      <c r="R27" s="14">
        <v>7820.8</v>
      </c>
      <c r="T27" s="40">
        <v>6253.4</v>
      </c>
      <c r="U27" s="40">
        <f t="shared" si="0"/>
        <v>1567.4000000000005</v>
      </c>
    </row>
    <row r="28" spans="1:21" x14ac:dyDescent="0.2">
      <c r="A28" s="2" t="s">
        <v>59</v>
      </c>
      <c r="B28" s="1" t="s">
        <v>60</v>
      </c>
      <c r="C28" s="14">
        <v>2750.1</v>
      </c>
      <c r="D28" s="14">
        <v>7763.38</v>
      </c>
      <c r="E28" s="14">
        <v>0</v>
      </c>
      <c r="F28" s="14">
        <v>10513.48</v>
      </c>
      <c r="G28" s="14">
        <v>0</v>
      </c>
      <c r="H28" s="14">
        <v>0</v>
      </c>
      <c r="I28" s="14">
        <v>0</v>
      </c>
      <c r="J28" s="14">
        <v>1704.14</v>
      </c>
      <c r="K28" s="14">
        <v>147.49</v>
      </c>
      <c r="L28" s="14">
        <v>0</v>
      </c>
      <c r="M28" s="14">
        <v>0</v>
      </c>
      <c r="N28" s="14">
        <v>0.05</v>
      </c>
      <c r="O28" s="14">
        <v>0</v>
      </c>
      <c r="P28" s="14">
        <v>0</v>
      </c>
      <c r="Q28" s="14">
        <v>1851.68</v>
      </c>
      <c r="R28" s="14">
        <v>8661.7999999999993</v>
      </c>
      <c r="T28" s="40">
        <v>5522</v>
      </c>
      <c r="U28" s="40">
        <f t="shared" si="0"/>
        <v>3139.7999999999993</v>
      </c>
    </row>
    <row r="29" spans="1:21" x14ac:dyDescent="0.2">
      <c r="A29" s="2" t="s">
        <v>61</v>
      </c>
      <c r="B29" s="1" t="s">
        <v>62</v>
      </c>
      <c r="C29" s="14">
        <v>2499.15</v>
      </c>
      <c r="D29" s="14">
        <v>15560.4</v>
      </c>
      <c r="E29" s="14">
        <v>0</v>
      </c>
      <c r="F29" s="14">
        <v>18059.55</v>
      </c>
      <c r="G29" s="14">
        <v>0</v>
      </c>
      <c r="H29" s="14">
        <v>0</v>
      </c>
      <c r="I29" s="14">
        <v>0</v>
      </c>
      <c r="J29" s="14">
        <v>3602.52</v>
      </c>
      <c r="K29" s="14">
        <v>158.46</v>
      </c>
      <c r="L29" s="14">
        <v>0</v>
      </c>
      <c r="M29" s="14">
        <v>0</v>
      </c>
      <c r="N29" s="15">
        <v>-0.03</v>
      </c>
      <c r="O29" s="14">
        <v>0</v>
      </c>
      <c r="P29" s="14">
        <v>600</v>
      </c>
      <c r="Q29" s="14">
        <v>4360.95</v>
      </c>
      <c r="R29" s="14">
        <v>13698.6</v>
      </c>
      <c r="T29" s="40"/>
      <c r="U29" s="40"/>
    </row>
    <row r="30" spans="1:21" x14ac:dyDescent="0.2">
      <c r="A30" s="2" t="s">
        <v>63</v>
      </c>
      <c r="B30" s="1" t="s">
        <v>64</v>
      </c>
      <c r="C30" s="14">
        <v>3000</v>
      </c>
      <c r="D30" s="14">
        <v>1000</v>
      </c>
      <c r="E30" s="14">
        <v>0</v>
      </c>
      <c r="F30" s="14">
        <v>4000</v>
      </c>
      <c r="G30" s="14">
        <v>0</v>
      </c>
      <c r="H30" s="14">
        <v>0</v>
      </c>
      <c r="I30" s="14">
        <v>0</v>
      </c>
      <c r="J30" s="14">
        <v>349.03</v>
      </c>
      <c r="K30" s="14">
        <v>124.59</v>
      </c>
      <c r="L30" s="14">
        <v>0</v>
      </c>
      <c r="M30" s="14">
        <v>0</v>
      </c>
      <c r="N30" s="15">
        <v>-0.02</v>
      </c>
      <c r="O30" s="14">
        <v>0</v>
      </c>
      <c r="P30" s="14">
        <v>0</v>
      </c>
      <c r="Q30" s="14">
        <v>473.6</v>
      </c>
      <c r="R30" s="14">
        <v>3526.4</v>
      </c>
      <c r="T30" s="40"/>
      <c r="U30" s="40"/>
    </row>
    <row r="31" spans="1:21" x14ac:dyDescent="0.2">
      <c r="A31" s="2" t="s">
        <v>65</v>
      </c>
      <c r="B31" s="1" t="s">
        <v>66</v>
      </c>
      <c r="C31" s="14">
        <v>4000.05</v>
      </c>
      <c r="D31" s="14">
        <v>0</v>
      </c>
      <c r="E31" s="14">
        <v>0</v>
      </c>
      <c r="F31" s="14">
        <v>4000.05</v>
      </c>
      <c r="G31" s="14">
        <v>0</v>
      </c>
      <c r="H31" s="14">
        <v>0</v>
      </c>
      <c r="I31" s="14">
        <v>0</v>
      </c>
      <c r="J31" s="14">
        <v>349.04</v>
      </c>
      <c r="K31" s="14">
        <v>102.59</v>
      </c>
      <c r="L31" s="14">
        <v>0</v>
      </c>
      <c r="M31" s="14">
        <v>0</v>
      </c>
      <c r="N31" s="14">
        <v>0.02</v>
      </c>
      <c r="O31" s="14">
        <v>0</v>
      </c>
      <c r="P31" s="14">
        <v>0</v>
      </c>
      <c r="Q31" s="14">
        <v>451.65</v>
      </c>
      <c r="R31" s="14">
        <v>3548.4</v>
      </c>
      <c r="T31" s="40"/>
      <c r="U31" s="40"/>
    </row>
    <row r="32" spans="1:21" x14ac:dyDescent="0.2">
      <c r="A32" s="2" t="s">
        <v>67</v>
      </c>
      <c r="B32" s="1" t="s">
        <v>68</v>
      </c>
      <c r="C32" s="14">
        <v>4666.62</v>
      </c>
      <c r="D32" s="14">
        <v>0</v>
      </c>
      <c r="E32" s="14">
        <v>500</v>
      </c>
      <c r="F32" s="14">
        <v>5166.62</v>
      </c>
      <c r="G32" s="14">
        <v>0</v>
      </c>
      <c r="H32" s="14">
        <v>0</v>
      </c>
      <c r="I32" s="14">
        <v>0</v>
      </c>
      <c r="J32" s="14">
        <v>463.8</v>
      </c>
      <c r="K32" s="14">
        <v>125.33</v>
      </c>
      <c r="L32" s="14">
        <v>0</v>
      </c>
      <c r="M32" s="14">
        <v>0</v>
      </c>
      <c r="N32" s="14">
        <v>0.09</v>
      </c>
      <c r="O32" s="14">
        <v>0</v>
      </c>
      <c r="P32" s="14">
        <v>375</v>
      </c>
      <c r="Q32" s="14">
        <v>964.22</v>
      </c>
      <c r="R32" s="14">
        <v>4202.3999999999996</v>
      </c>
      <c r="T32" s="40"/>
      <c r="U32" s="40"/>
    </row>
    <row r="33" spans="1:21" x14ac:dyDescent="0.2">
      <c r="A33" s="2" t="s">
        <v>69</v>
      </c>
      <c r="B33" s="1" t="s">
        <v>70</v>
      </c>
      <c r="C33" s="14">
        <v>12499.95</v>
      </c>
      <c r="D33" s="14">
        <v>0</v>
      </c>
      <c r="E33" s="14">
        <v>0</v>
      </c>
      <c r="F33" s="14">
        <v>12499.95</v>
      </c>
      <c r="G33" s="14">
        <v>0</v>
      </c>
      <c r="H33" s="14">
        <v>0</v>
      </c>
      <c r="I33" s="14">
        <v>0</v>
      </c>
      <c r="J33" s="14">
        <v>2171.36</v>
      </c>
      <c r="K33" s="14">
        <v>379.3</v>
      </c>
      <c r="L33" s="14">
        <v>0</v>
      </c>
      <c r="M33" s="14">
        <v>0</v>
      </c>
      <c r="N33" s="15">
        <v>-0.11</v>
      </c>
      <c r="O33" s="14">
        <v>0</v>
      </c>
      <c r="P33" s="14">
        <v>0</v>
      </c>
      <c r="Q33" s="14">
        <v>2550.5500000000002</v>
      </c>
      <c r="R33" s="14">
        <v>9949.4</v>
      </c>
      <c r="T33" s="40"/>
      <c r="U33" s="40"/>
    </row>
    <row r="34" spans="1:21" x14ac:dyDescent="0.2">
      <c r="A34" s="2" t="s">
        <v>71</v>
      </c>
      <c r="B34" s="1" t="s">
        <v>72</v>
      </c>
      <c r="C34" s="14">
        <v>6000</v>
      </c>
      <c r="D34" s="14">
        <v>0</v>
      </c>
      <c r="E34" s="14">
        <v>0</v>
      </c>
      <c r="F34" s="14">
        <v>6000</v>
      </c>
      <c r="G34" s="14">
        <v>1525</v>
      </c>
      <c r="H34" s="14">
        <v>0</v>
      </c>
      <c r="I34" s="14">
        <v>0</v>
      </c>
      <c r="J34" s="14">
        <v>734.34</v>
      </c>
      <c r="K34" s="14">
        <v>160.66999999999999</v>
      </c>
      <c r="L34" s="14">
        <v>0</v>
      </c>
      <c r="M34" s="14">
        <v>0</v>
      </c>
      <c r="N34" s="15">
        <v>-0.01</v>
      </c>
      <c r="O34" s="14">
        <v>0</v>
      </c>
      <c r="P34" s="14">
        <v>0</v>
      </c>
      <c r="Q34" s="14">
        <v>2420</v>
      </c>
      <c r="R34" s="14">
        <v>3580</v>
      </c>
      <c r="T34" s="40"/>
      <c r="U34" s="40"/>
    </row>
    <row r="35" spans="1:21" x14ac:dyDescent="0.2">
      <c r="A35" s="2" t="s">
        <v>73</v>
      </c>
      <c r="B35" s="1" t="s">
        <v>74</v>
      </c>
      <c r="C35" s="14">
        <v>2600</v>
      </c>
      <c r="D35" s="14">
        <v>4821.62</v>
      </c>
      <c r="E35" s="14">
        <v>0</v>
      </c>
      <c r="F35" s="14">
        <v>7421.62</v>
      </c>
      <c r="G35" s="14">
        <v>0</v>
      </c>
      <c r="H35" s="14">
        <v>0</v>
      </c>
      <c r="I35" s="14">
        <v>0</v>
      </c>
      <c r="J35" s="14">
        <v>1038</v>
      </c>
      <c r="K35" s="14">
        <v>156.80000000000001</v>
      </c>
      <c r="L35" s="14">
        <v>0</v>
      </c>
      <c r="M35" s="14">
        <v>965.23</v>
      </c>
      <c r="N35" s="15">
        <v>-0.01</v>
      </c>
      <c r="O35" s="14">
        <v>0</v>
      </c>
      <c r="P35" s="14">
        <v>0</v>
      </c>
      <c r="Q35" s="14">
        <v>2160.02</v>
      </c>
      <c r="R35" s="14">
        <v>5261.6</v>
      </c>
      <c r="T35" s="40"/>
      <c r="U35" s="40"/>
    </row>
    <row r="36" spans="1:21" x14ac:dyDescent="0.2">
      <c r="A36" s="2" t="s">
        <v>75</v>
      </c>
      <c r="B36" s="1" t="s">
        <v>76</v>
      </c>
      <c r="C36" s="14">
        <v>4999.95</v>
      </c>
      <c r="D36" s="14">
        <v>0</v>
      </c>
      <c r="E36" s="14">
        <v>0</v>
      </c>
      <c r="F36" s="14">
        <v>4999.95</v>
      </c>
      <c r="G36" s="14">
        <v>0</v>
      </c>
      <c r="H36" s="14">
        <v>0</v>
      </c>
      <c r="I36" s="14">
        <v>0</v>
      </c>
      <c r="J36" s="14">
        <v>523.53</v>
      </c>
      <c r="K36" s="14">
        <v>131.43</v>
      </c>
      <c r="L36" s="14">
        <v>0</v>
      </c>
      <c r="M36" s="14">
        <v>0</v>
      </c>
      <c r="N36" s="15">
        <v>-0.01</v>
      </c>
      <c r="O36" s="14">
        <v>0</v>
      </c>
      <c r="P36" s="14">
        <v>0</v>
      </c>
      <c r="Q36" s="14">
        <v>654.95000000000005</v>
      </c>
      <c r="R36" s="14">
        <v>4345</v>
      </c>
      <c r="T36" s="40"/>
      <c r="U36" s="40"/>
    </row>
    <row r="37" spans="1:21" x14ac:dyDescent="0.2">
      <c r="A37" s="2" t="s">
        <v>77</v>
      </c>
      <c r="B37" s="1" t="s">
        <v>78</v>
      </c>
      <c r="C37" s="14">
        <v>7999.95</v>
      </c>
      <c r="D37" s="14">
        <v>3000</v>
      </c>
      <c r="E37" s="14">
        <v>0</v>
      </c>
      <c r="F37" s="14">
        <v>10999.95</v>
      </c>
      <c r="G37" s="14">
        <v>375.83</v>
      </c>
      <c r="H37" s="14">
        <v>0</v>
      </c>
      <c r="I37" s="14">
        <v>0</v>
      </c>
      <c r="J37" s="14">
        <v>1818.56</v>
      </c>
      <c r="K37" s="14">
        <v>218.45</v>
      </c>
      <c r="L37" s="14">
        <v>0</v>
      </c>
      <c r="M37" s="14">
        <v>0</v>
      </c>
      <c r="N37" s="15">
        <v>-0.09</v>
      </c>
      <c r="O37" s="14">
        <v>0</v>
      </c>
      <c r="P37" s="14">
        <v>0</v>
      </c>
      <c r="Q37" s="14">
        <v>2412.75</v>
      </c>
      <c r="R37" s="14">
        <v>8587.2000000000007</v>
      </c>
      <c r="T37" s="40"/>
      <c r="U37" s="40"/>
    </row>
    <row r="38" spans="1:21" x14ac:dyDescent="0.2">
      <c r="A38" s="2" t="s">
        <v>79</v>
      </c>
      <c r="B38" s="1" t="s">
        <v>80</v>
      </c>
      <c r="C38" s="14">
        <v>2750.1</v>
      </c>
      <c r="D38" s="14">
        <v>6545.52</v>
      </c>
      <c r="E38" s="14">
        <v>0</v>
      </c>
      <c r="F38" s="14">
        <v>9295.6200000000008</v>
      </c>
      <c r="G38" s="14">
        <v>0</v>
      </c>
      <c r="H38" s="14">
        <v>0</v>
      </c>
      <c r="I38" s="14">
        <v>0</v>
      </c>
      <c r="J38" s="14">
        <v>1438.28</v>
      </c>
      <c r="K38" s="14">
        <v>150.74</v>
      </c>
      <c r="L38" s="14">
        <v>0</v>
      </c>
      <c r="M38" s="14">
        <v>0</v>
      </c>
      <c r="N38" s="14">
        <v>0.2</v>
      </c>
      <c r="O38" s="14">
        <v>0</v>
      </c>
      <c r="P38" s="14">
        <v>0</v>
      </c>
      <c r="Q38" s="14">
        <v>1589.22</v>
      </c>
      <c r="R38" s="14">
        <v>7706.4</v>
      </c>
      <c r="T38" s="40"/>
      <c r="U38" s="40"/>
    </row>
    <row r="39" spans="1:21" x14ac:dyDescent="0.2">
      <c r="A39" s="2" t="s">
        <v>81</v>
      </c>
      <c r="B39" s="1" t="s">
        <v>82</v>
      </c>
      <c r="C39" s="14">
        <v>3499.95</v>
      </c>
      <c r="D39" s="14">
        <v>1000</v>
      </c>
      <c r="E39" s="14">
        <v>0</v>
      </c>
      <c r="F39" s="14">
        <v>4499.95</v>
      </c>
      <c r="G39" s="14">
        <v>0</v>
      </c>
      <c r="H39" s="14">
        <v>0</v>
      </c>
      <c r="I39" s="14">
        <v>0</v>
      </c>
      <c r="J39" s="14">
        <v>433.93</v>
      </c>
      <c r="K39" s="14">
        <v>87.92</v>
      </c>
      <c r="L39" s="14">
        <v>0</v>
      </c>
      <c r="M39" s="14">
        <v>0</v>
      </c>
      <c r="N39" s="15">
        <v>-0.1</v>
      </c>
      <c r="O39" s="14">
        <v>0</v>
      </c>
      <c r="P39" s="14">
        <v>0</v>
      </c>
      <c r="Q39" s="14">
        <v>521.75</v>
      </c>
      <c r="R39" s="14">
        <v>3978.2</v>
      </c>
      <c r="T39" s="40"/>
      <c r="U39" s="40"/>
    </row>
    <row r="40" spans="1:21" x14ac:dyDescent="0.2">
      <c r="A40" s="2" t="s">
        <v>83</v>
      </c>
      <c r="B40" s="1" t="s">
        <v>84</v>
      </c>
      <c r="C40" s="14">
        <v>4000.05</v>
      </c>
      <c r="D40" s="14">
        <v>0</v>
      </c>
      <c r="E40" s="14">
        <v>0</v>
      </c>
      <c r="F40" s="14">
        <v>4000.05</v>
      </c>
      <c r="G40" s="14">
        <v>1157.97</v>
      </c>
      <c r="H40" s="14">
        <v>0</v>
      </c>
      <c r="I40" s="14">
        <v>0</v>
      </c>
      <c r="J40" s="14">
        <v>349.04</v>
      </c>
      <c r="K40" s="14">
        <v>102.74</v>
      </c>
      <c r="L40" s="14">
        <v>0</v>
      </c>
      <c r="M40" s="14">
        <v>0</v>
      </c>
      <c r="N40" s="15">
        <v>-0.1</v>
      </c>
      <c r="O40" s="14">
        <v>0</v>
      </c>
      <c r="P40" s="14">
        <v>0</v>
      </c>
      <c r="Q40" s="14">
        <v>1609.65</v>
      </c>
      <c r="R40" s="14">
        <v>2390.4</v>
      </c>
      <c r="T40" s="40"/>
      <c r="U40" s="40"/>
    </row>
    <row r="41" spans="1:21" x14ac:dyDescent="0.2">
      <c r="A41" s="2" t="s">
        <v>85</v>
      </c>
      <c r="B41" s="1" t="s">
        <v>86</v>
      </c>
      <c r="C41" s="14">
        <v>3124.95</v>
      </c>
      <c r="D41" s="14">
        <v>7500</v>
      </c>
      <c r="E41" s="14">
        <v>0</v>
      </c>
      <c r="F41" s="14">
        <v>10624.95</v>
      </c>
      <c r="G41" s="14">
        <v>0</v>
      </c>
      <c r="H41" s="14">
        <v>0</v>
      </c>
      <c r="I41" s="14">
        <v>0</v>
      </c>
      <c r="J41" s="14">
        <v>1730.36</v>
      </c>
      <c r="K41" s="14">
        <v>253.11</v>
      </c>
      <c r="L41" s="14">
        <v>0</v>
      </c>
      <c r="M41" s="14">
        <v>0</v>
      </c>
      <c r="N41" s="15">
        <v>-0.12</v>
      </c>
      <c r="O41" s="14">
        <v>0</v>
      </c>
      <c r="P41" s="14">
        <v>0</v>
      </c>
      <c r="Q41" s="14">
        <v>1983.35</v>
      </c>
      <c r="R41" s="14">
        <v>8641.6</v>
      </c>
      <c r="T41" s="40"/>
      <c r="U41" s="40"/>
    </row>
    <row r="42" spans="1:21" x14ac:dyDescent="0.2">
      <c r="A42" s="2" t="s">
        <v>87</v>
      </c>
      <c r="B42" s="1" t="s">
        <v>88</v>
      </c>
      <c r="C42" s="14">
        <v>3000</v>
      </c>
      <c r="D42" s="14">
        <v>1250</v>
      </c>
      <c r="E42" s="14">
        <v>0</v>
      </c>
      <c r="F42" s="14">
        <v>4250</v>
      </c>
      <c r="G42" s="14">
        <v>0</v>
      </c>
      <c r="H42" s="14">
        <v>0</v>
      </c>
      <c r="I42" s="14">
        <v>0</v>
      </c>
      <c r="J42" s="14">
        <v>389.14</v>
      </c>
      <c r="K42" s="14">
        <v>86</v>
      </c>
      <c r="L42" s="14">
        <v>0</v>
      </c>
      <c r="M42" s="14">
        <v>0</v>
      </c>
      <c r="N42" s="15">
        <v>-0.14000000000000001</v>
      </c>
      <c r="O42" s="14">
        <v>0</v>
      </c>
      <c r="P42" s="14">
        <v>0</v>
      </c>
      <c r="Q42" s="14">
        <v>475</v>
      </c>
      <c r="R42" s="14">
        <v>3775</v>
      </c>
      <c r="T42" s="40"/>
      <c r="U42" s="40"/>
    </row>
    <row r="43" spans="1:21" x14ac:dyDescent="0.2">
      <c r="A43" s="2" t="s">
        <v>89</v>
      </c>
      <c r="B43" s="1" t="s">
        <v>90</v>
      </c>
      <c r="C43" s="14">
        <v>3000</v>
      </c>
      <c r="D43" s="14">
        <v>0</v>
      </c>
      <c r="E43" s="14">
        <v>0</v>
      </c>
      <c r="F43" s="14">
        <v>3000</v>
      </c>
      <c r="G43" s="14">
        <v>0</v>
      </c>
      <c r="H43" s="14">
        <v>0</v>
      </c>
      <c r="I43" s="14">
        <v>0</v>
      </c>
      <c r="J43" s="14">
        <v>76.98</v>
      </c>
      <c r="K43" s="14">
        <v>74.48</v>
      </c>
      <c r="L43" s="14">
        <v>0</v>
      </c>
      <c r="M43" s="14">
        <v>0</v>
      </c>
      <c r="N43" s="15">
        <v>-0.06</v>
      </c>
      <c r="O43" s="14">
        <v>0</v>
      </c>
      <c r="P43" s="14">
        <v>0</v>
      </c>
      <c r="Q43" s="14">
        <v>151.4</v>
      </c>
      <c r="R43" s="14">
        <v>2848.6</v>
      </c>
      <c r="T43" s="40"/>
      <c r="U43" s="40"/>
    </row>
    <row r="44" spans="1:21" x14ac:dyDescent="0.2">
      <c r="A44" s="2" t="s">
        <v>91</v>
      </c>
      <c r="B44" s="1" t="s">
        <v>92</v>
      </c>
      <c r="C44" s="14">
        <v>3750</v>
      </c>
      <c r="D44" s="14">
        <v>8000</v>
      </c>
      <c r="E44" s="14">
        <v>0</v>
      </c>
      <c r="F44" s="14">
        <v>11750</v>
      </c>
      <c r="G44" s="14">
        <v>0</v>
      </c>
      <c r="H44" s="14">
        <v>0</v>
      </c>
      <c r="I44" s="14">
        <v>0</v>
      </c>
      <c r="J44" s="14">
        <v>1994.97</v>
      </c>
      <c r="K44" s="14">
        <v>193.85</v>
      </c>
      <c r="L44" s="14">
        <v>0</v>
      </c>
      <c r="M44" s="14">
        <v>0</v>
      </c>
      <c r="N44" s="15">
        <v>-0.02</v>
      </c>
      <c r="O44" s="14">
        <v>0</v>
      </c>
      <c r="P44" s="14">
        <v>375</v>
      </c>
      <c r="Q44" s="14">
        <v>2563.8000000000002</v>
      </c>
      <c r="R44" s="14">
        <v>9186.2000000000007</v>
      </c>
      <c r="T44" s="40">
        <v>3702.4</v>
      </c>
      <c r="U44" s="40">
        <f t="shared" si="0"/>
        <v>5483.8000000000011</v>
      </c>
    </row>
    <row r="45" spans="1:21" x14ac:dyDescent="0.2">
      <c r="A45" s="2" t="s">
        <v>93</v>
      </c>
      <c r="B45" s="1" t="s">
        <v>94</v>
      </c>
      <c r="C45" s="14">
        <v>3250.05</v>
      </c>
      <c r="D45" s="14">
        <v>8000</v>
      </c>
      <c r="E45" s="14">
        <v>0</v>
      </c>
      <c r="F45" s="14">
        <v>11250.05</v>
      </c>
      <c r="G45" s="14">
        <v>1100</v>
      </c>
      <c r="H45" s="14">
        <v>0</v>
      </c>
      <c r="I45" s="14">
        <v>0</v>
      </c>
      <c r="J45" s="14">
        <v>1877.38</v>
      </c>
      <c r="K45" s="14">
        <v>179.6</v>
      </c>
      <c r="L45" s="14">
        <v>0</v>
      </c>
      <c r="M45" s="14">
        <v>0</v>
      </c>
      <c r="N45" s="14">
        <v>7.0000000000000007E-2</v>
      </c>
      <c r="O45" s="14">
        <v>0</v>
      </c>
      <c r="P45" s="14">
        <v>0</v>
      </c>
      <c r="Q45" s="14">
        <v>3157.05</v>
      </c>
      <c r="R45" s="14">
        <v>8093</v>
      </c>
      <c r="T45" s="40">
        <v>2581.1999999999998</v>
      </c>
      <c r="U45" s="40">
        <f t="shared" si="0"/>
        <v>5511.8</v>
      </c>
    </row>
    <row r="46" spans="1:21" x14ac:dyDescent="0.2">
      <c r="A46" s="2" t="s">
        <v>95</v>
      </c>
      <c r="B46" s="1" t="s">
        <v>96</v>
      </c>
      <c r="C46" s="14">
        <v>2816.71</v>
      </c>
      <c r="D46" s="14">
        <v>1916.25</v>
      </c>
      <c r="E46" s="14">
        <v>0</v>
      </c>
      <c r="F46" s="14">
        <v>4732.96</v>
      </c>
      <c r="G46" s="14">
        <v>0</v>
      </c>
      <c r="H46" s="14">
        <v>0</v>
      </c>
      <c r="I46" s="14">
        <v>0</v>
      </c>
      <c r="J46" s="14">
        <v>475.69</v>
      </c>
      <c r="K46" s="14">
        <v>114.9</v>
      </c>
      <c r="L46" s="14">
        <v>0</v>
      </c>
      <c r="M46" s="14">
        <v>0</v>
      </c>
      <c r="N46" s="14">
        <v>7.0000000000000007E-2</v>
      </c>
      <c r="O46" s="14">
        <v>0</v>
      </c>
      <c r="P46" s="14">
        <v>187.5</v>
      </c>
      <c r="Q46" s="14">
        <v>778.16</v>
      </c>
      <c r="R46" s="14">
        <v>3954.8</v>
      </c>
      <c r="T46" s="40"/>
      <c r="U46" s="40"/>
    </row>
    <row r="47" spans="1:21" x14ac:dyDescent="0.2">
      <c r="A47" s="2" t="s">
        <v>97</v>
      </c>
      <c r="B47" s="1" t="s">
        <v>98</v>
      </c>
      <c r="C47" s="14">
        <v>4500</v>
      </c>
      <c r="D47" s="14">
        <v>3300</v>
      </c>
      <c r="E47" s="14">
        <v>0</v>
      </c>
      <c r="F47" s="14">
        <v>7800</v>
      </c>
      <c r="G47" s="14">
        <v>925.56</v>
      </c>
      <c r="H47" s="14">
        <v>0</v>
      </c>
      <c r="I47" s="14">
        <v>0</v>
      </c>
      <c r="J47" s="14">
        <v>1118.82</v>
      </c>
      <c r="K47" s="14">
        <v>191.32</v>
      </c>
      <c r="L47" s="14">
        <v>0</v>
      </c>
      <c r="M47" s="14">
        <v>0</v>
      </c>
      <c r="N47" s="14">
        <v>0.1</v>
      </c>
      <c r="O47" s="14">
        <v>0</v>
      </c>
      <c r="P47" s="14">
        <v>0</v>
      </c>
      <c r="Q47" s="14">
        <v>2235.8000000000002</v>
      </c>
      <c r="R47" s="14">
        <v>5564.2</v>
      </c>
      <c r="T47" s="40"/>
      <c r="U47" s="40"/>
    </row>
    <row r="48" spans="1:21" x14ac:dyDescent="0.2">
      <c r="A48" s="2" t="s">
        <v>99</v>
      </c>
      <c r="B48" s="1" t="s">
        <v>100</v>
      </c>
      <c r="C48" s="14">
        <v>1475.1</v>
      </c>
      <c r="D48" s="14">
        <v>2750</v>
      </c>
      <c r="E48" s="14">
        <v>0</v>
      </c>
      <c r="F48" s="14">
        <v>4225.1000000000004</v>
      </c>
      <c r="G48" s="14">
        <v>0</v>
      </c>
      <c r="H48" s="14">
        <v>0</v>
      </c>
      <c r="I48" s="14">
        <v>0</v>
      </c>
      <c r="J48" s="14">
        <v>385.05</v>
      </c>
      <c r="K48" s="14">
        <v>60.16</v>
      </c>
      <c r="L48" s="14">
        <v>0</v>
      </c>
      <c r="M48" s="14">
        <v>0</v>
      </c>
      <c r="N48" s="15">
        <v>-0.11</v>
      </c>
      <c r="O48" s="14">
        <v>0</v>
      </c>
      <c r="P48" s="14">
        <v>0</v>
      </c>
      <c r="Q48" s="14">
        <v>445.1</v>
      </c>
      <c r="R48" s="14">
        <v>3780</v>
      </c>
      <c r="T48" s="40"/>
      <c r="U48" s="40"/>
    </row>
    <row r="49" spans="1:21" x14ac:dyDescent="0.2">
      <c r="A49" s="2" t="s">
        <v>101</v>
      </c>
      <c r="B49" s="1" t="s">
        <v>102</v>
      </c>
      <c r="C49" s="14">
        <v>2850</v>
      </c>
      <c r="D49" s="14">
        <v>6933.07</v>
      </c>
      <c r="E49" s="14">
        <v>0</v>
      </c>
      <c r="F49" s="14">
        <v>9783.07</v>
      </c>
      <c r="G49" s="14">
        <v>0</v>
      </c>
      <c r="H49" s="14">
        <v>0</v>
      </c>
      <c r="I49" s="14">
        <v>0</v>
      </c>
      <c r="J49" s="14">
        <v>1542.4</v>
      </c>
      <c r="K49" s="14">
        <v>153.88999999999999</v>
      </c>
      <c r="L49" s="14">
        <v>0</v>
      </c>
      <c r="M49" s="14">
        <v>0</v>
      </c>
      <c r="N49" s="15">
        <v>-0.02</v>
      </c>
      <c r="O49" s="14">
        <v>500</v>
      </c>
      <c r="P49" s="14">
        <v>0</v>
      </c>
      <c r="Q49" s="14">
        <v>2196.27</v>
      </c>
      <c r="R49" s="14">
        <v>7586.8</v>
      </c>
      <c r="T49" s="40"/>
      <c r="U49" s="40"/>
    </row>
    <row r="50" spans="1:21" x14ac:dyDescent="0.2">
      <c r="A50" s="2" t="s">
        <v>103</v>
      </c>
      <c r="B50" s="1" t="s">
        <v>104</v>
      </c>
      <c r="C50" s="14">
        <v>2750.1</v>
      </c>
      <c r="D50" s="14">
        <v>0</v>
      </c>
      <c r="E50" s="14">
        <v>0</v>
      </c>
      <c r="F50" s="14">
        <v>2750.1</v>
      </c>
      <c r="G50" s="14">
        <v>0</v>
      </c>
      <c r="H50" s="14">
        <v>0</v>
      </c>
      <c r="I50" s="14">
        <v>0</v>
      </c>
      <c r="J50" s="14">
        <v>49.79</v>
      </c>
      <c r="K50" s="14">
        <v>76.709999999999994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126.5</v>
      </c>
      <c r="R50" s="14">
        <v>2623.6</v>
      </c>
      <c r="T50" s="40"/>
      <c r="U50" s="40"/>
    </row>
    <row r="51" spans="1:21" x14ac:dyDescent="0.2">
      <c r="A51" s="2" t="s">
        <v>105</v>
      </c>
      <c r="B51" s="1" t="s">
        <v>106</v>
      </c>
      <c r="C51" s="14">
        <v>3000</v>
      </c>
      <c r="D51" s="14">
        <v>2616.0700000000002</v>
      </c>
      <c r="E51" s="14">
        <v>0</v>
      </c>
      <c r="F51" s="14">
        <v>5616.07</v>
      </c>
      <c r="G51" s="14">
        <v>0</v>
      </c>
      <c r="H51" s="14">
        <v>0</v>
      </c>
      <c r="I51" s="14">
        <v>0</v>
      </c>
      <c r="J51" s="14">
        <v>652.33000000000004</v>
      </c>
      <c r="K51" s="14">
        <v>74.48</v>
      </c>
      <c r="L51" s="14">
        <v>0</v>
      </c>
      <c r="M51" s="14">
        <v>0</v>
      </c>
      <c r="N51" s="15">
        <v>-0.14000000000000001</v>
      </c>
      <c r="O51" s="14">
        <v>0</v>
      </c>
      <c r="P51" s="14">
        <v>375</v>
      </c>
      <c r="Q51" s="14">
        <v>1101.67</v>
      </c>
      <c r="R51" s="14">
        <v>4514.3999999999996</v>
      </c>
      <c r="T51" s="40"/>
      <c r="U51" s="40"/>
    </row>
    <row r="52" spans="1:21" x14ac:dyDescent="0.2">
      <c r="A52" s="2" t="s">
        <v>107</v>
      </c>
      <c r="B52" s="1" t="s">
        <v>108</v>
      </c>
      <c r="C52" s="14">
        <v>2333.38</v>
      </c>
      <c r="D52" s="14">
        <v>11549.49</v>
      </c>
      <c r="E52" s="14">
        <v>0</v>
      </c>
      <c r="F52" s="14">
        <v>13882.87</v>
      </c>
      <c r="G52" s="14">
        <v>0</v>
      </c>
      <c r="H52" s="14">
        <v>0</v>
      </c>
      <c r="I52" s="14">
        <v>0</v>
      </c>
      <c r="J52" s="14">
        <v>2496.62</v>
      </c>
      <c r="K52" s="14">
        <v>251.54</v>
      </c>
      <c r="L52" s="14">
        <v>0</v>
      </c>
      <c r="M52" s="14">
        <v>0</v>
      </c>
      <c r="N52" s="14">
        <v>0.11</v>
      </c>
      <c r="O52" s="14">
        <v>0</v>
      </c>
      <c r="P52" s="14">
        <v>0</v>
      </c>
      <c r="Q52" s="14">
        <v>2748.27</v>
      </c>
      <c r="R52" s="14">
        <v>11134.6</v>
      </c>
      <c r="T52" s="40"/>
      <c r="U52" s="40"/>
    </row>
    <row r="53" spans="1:21" x14ac:dyDescent="0.2">
      <c r="A53" s="2" t="s">
        <v>109</v>
      </c>
      <c r="B53" s="1" t="s">
        <v>110</v>
      </c>
      <c r="C53" s="14">
        <v>2749.95</v>
      </c>
      <c r="D53" s="14">
        <v>3750</v>
      </c>
      <c r="E53" s="14">
        <v>0</v>
      </c>
      <c r="F53" s="14">
        <v>6499.95</v>
      </c>
      <c r="G53" s="14">
        <v>0</v>
      </c>
      <c r="H53" s="14">
        <v>0</v>
      </c>
      <c r="I53" s="14">
        <v>0</v>
      </c>
      <c r="J53" s="14">
        <v>841.13</v>
      </c>
      <c r="K53" s="14">
        <v>106.2</v>
      </c>
      <c r="L53" s="14">
        <v>0</v>
      </c>
      <c r="M53" s="14">
        <v>0</v>
      </c>
      <c r="N53" s="14">
        <v>0.02</v>
      </c>
      <c r="O53" s="14">
        <v>0</v>
      </c>
      <c r="P53" s="14">
        <v>0</v>
      </c>
      <c r="Q53" s="14">
        <v>947.35</v>
      </c>
      <c r="R53" s="14">
        <v>5552.6</v>
      </c>
      <c r="T53" s="40"/>
      <c r="U53" s="40"/>
    </row>
    <row r="54" spans="1:21" x14ac:dyDescent="0.2">
      <c r="A54" s="2" t="s">
        <v>111</v>
      </c>
      <c r="B54" s="1" t="s">
        <v>112</v>
      </c>
      <c r="C54" s="14">
        <v>7000.05</v>
      </c>
      <c r="D54" s="14">
        <v>0</v>
      </c>
      <c r="E54" s="14">
        <v>0</v>
      </c>
      <c r="F54" s="14">
        <v>7000.05</v>
      </c>
      <c r="G54" s="14">
        <v>0</v>
      </c>
      <c r="H54" s="14">
        <v>1900</v>
      </c>
      <c r="I54" s="14">
        <v>0</v>
      </c>
      <c r="J54" s="14">
        <v>947.95</v>
      </c>
      <c r="K54" s="14">
        <v>189.45</v>
      </c>
      <c r="L54" s="14">
        <v>0</v>
      </c>
      <c r="M54" s="14">
        <v>0</v>
      </c>
      <c r="N54" s="15">
        <v>-0.15</v>
      </c>
      <c r="O54" s="14">
        <v>0</v>
      </c>
      <c r="P54" s="14">
        <v>0</v>
      </c>
      <c r="Q54" s="14">
        <v>3037.25</v>
      </c>
      <c r="R54" s="14">
        <v>3962.8</v>
      </c>
      <c r="T54" s="40"/>
      <c r="U54" s="40"/>
    </row>
    <row r="55" spans="1:21" x14ac:dyDescent="0.2">
      <c r="A55" s="2" t="s">
        <v>113</v>
      </c>
      <c r="B55" s="1" t="s">
        <v>114</v>
      </c>
      <c r="C55" s="14">
        <v>6000</v>
      </c>
      <c r="D55" s="14">
        <v>11201.96</v>
      </c>
      <c r="E55" s="14">
        <v>0</v>
      </c>
      <c r="F55" s="14">
        <v>17201.96</v>
      </c>
      <c r="G55" s="14">
        <v>0</v>
      </c>
      <c r="H55" s="14">
        <v>0</v>
      </c>
      <c r="I55" s="14">
        <v>0</v>
      </c>
      <c r="J55" s="14">
        <v>3345.24</v>
      </c>
      <c r="K55" s="14">
        <v>309.48</v>
      </c>
      <c r="L55" s="14">
        <v>0</v>
      </c>
      <c r="M55" s="14">
        <v>0</v>
      </c>
      <c r="N55" s="15">
        <v>-0.16</v>
      </c>
      <c r="O55" s="14">
        <v>0</v>
      </c>
      <c r="P55" s="14">
        <v>0</v>
      </c>
      <c r="Q55" s="14">
        <v>3654.56</v>
      </c>
      <c r="R55" s="14">
        <v>13547.4</v>
      </c>
      <c r="T55" s="40"/>
      <c r="U55" s="40"/>
    </row>
    <row r="56" spans="1:21" x14ac:dyDescent="0.2">
      <c r="A56" s="2" t="s">
        <v>115</v>
      </c>
      <c r="B56" s="1" t="s">
        <v>116</v>
      </c>
      <c r="C56" s="14">
        <v>3000</v>
      </c>
      <c r="D56" s="14">
        <v>1250</v>
      </c>
      <c r="E56" s="14">
        <v>0</v>
      </c>
      <c r="F56" s="14">
        <v>4250</v>
      </c>
      <c r="G56" s="14">
        <v>0</v>
      </c>
      <c r="H56" s="14">
        <v>0</v>
      </c>
      <c r="I56" s="14">
        <v>0</v>
      </c>
      <c r="J56" s="14">
        <v>389.14</v>
      </c>
      <c r="K56" s="14">
        <v>86</v>
      </c>
      <c r="L56" s="14">
        <v>0</v>
      </c>
      <c r="M56" s="14">
        <v>0</v>
      </c>
      <c r="N56" s="14">
        <v>0.06</v>
      </c>
      <c r="O56" s="14">
        <v>0</v>
      </c>
      <c r="P56" s="14">
        <v>0</v>
      </c>
      <c r="Q56" s="14">
        <v>475.2</v>
      </c>
      <c r="R56" s="14">
        <v>3774.8</v>
      </c>
      <c r="T56" s="40"/>
      <c r="U56" s="40"/>
    </row>
    <row r="57" spans="1:21" x14ac:dyDescent="0.2">
      <c r="A57" s="2" t="s">
        <v>117</v>
      </c>
      <c r="B57" s="1" t="s">
        <v>118</v>
      </c>
      <c r="C57" s="14">
        <v>3249.9</v>
      </c>
      <c r="D57" s="14">
        <v>0</v>
      </c>
      <c r="E57" s="14">
        <v>0</v>
      </c>
      <c r="F57" s="14">
        <v>3249.9</v>
      </c>
      <c r="G57" s="14">
        <v>0</v>
      </c>
      <c r="H57" s="14">
        <v>0</v>
      </c>
      <c r="I57" s="14">
        <v>0</v>
      </c>
      <c r="J57" s="14">
        <v>124.45</v>
      </c>
      <c r="K57" s="14">
        <v>80.67</v>
      </c>
      <c r="L57" s="14">
        <v>0</v>
      </c>
      <c r="M57" s="14">
        <v>0</v>
      </c>
      <c r="N57" s="15">
        <v>-0.02</v>
      </c>
      <c r="O57" s="14">
        <v>0</v>
      </c>
      <c r="P57" s="14">
        <v>0</v>
      </c>
      <c r="Q57" s="14">
        <v>205.1</v>
      </c>
      <c r="R57" s="14">
        <v>3044.8</v>
      </c>
      <c r="T57" s="40"/>
      <c r="U57" s="40"/>
    </row>
    <row r="58" spans="1:21" x14ac:dyDescent="0.2">
      <c r="A58" s="2" t="s">
        <v>119</v>
      </c>
      <c r="B58" s="1" t="s">
        <v>120</v>
      </c>
      <c r="C58" s="14">
        <v>3249.9</v>
      </c>
      <c r="D58" s="14">
        <v>1500</v>
      </c>
      <c r="E58" s="14">
        <v>0</v>
      </c>
      <c r="F58" s="14">
        <v>4749.8999999999996</v>
      </c>
      <c r="G58" s="14">
        <v>0</v>
      </c>
      <c r="H58" s="14">
        <v>0</v>
      </c>
      <c r="I58" s="14">
        <v>0</v>
      </c>
      <c r="J58" s="14">
        <v>478.72</v>
      </c>
      <c r="K58" s="14">
        <v>99.43</v>
      </c>
      <c r="L58" s="14">
        <v>0</v>
      </c>
      <c r="M58" s="14">
        <v>0</v>
      </c>
      <c r="N58" s="15">
        <v>-0.05</v>
      </c>
      <c r="O58" s="14">
        <v>0</v>
      </c>
      <c r="P58" s="14">
        <v>0</v>
      </c>
      <c r="Q58" s="14">
        <v>578.1</v>
      </c>
      <c r="R58" s="14">
        <v>4171.8</v>
      </c>
      <c r="T58" s="40"/>
      <c r="U58" s="40"/>
    </row>
    <row r="59" spans="1:21" x14ac:dyDescent="0.2">
      <c r="A59" s="2" t="s">
        <v>121</v>
      </c>
      <c r="B59" s="1" t="s">
        <v>122</v>
      </c>
      <c r="C59" s="14">
        <v>3499.95</v>
      </c>
      <c r="D59" s="14">
        <v>8000</v>
      </c>
      <c r="E59" s="14">
        <v>0</v>
      </c>
      <c r="F59" s="14">
        <v>11499.95</v>
      </c>
      <c r="G59" s="14">
        <v>0</v>
      </c>
      <c r="H59" s="14">
        <v>0</v>
      </c>
      <c r="I59" s="14">
        <v>0</v>
      </c>
      <c r="J59" s="14">
        <v>1936.16</v>
      </c>
      <c r="K59" s="14">
        <v>159.97999999999999</v>
      </c>
      <c r="L59" s="14">
        <v>0</v>
      </c>
      <c r="M59" s="14">
        <v>0</v>
      </c>
      <c r="N59" s="14">
        <v>0.01</v>
      </c>
      <c r="O59" s="14">
        <v>0</v>
      </c>
      <c r="P59" s="14">
        <v>375</v>
      </c>
      <c r="Q59" s="14">
        <v>2471.15</v>
      </c>
      <c r="R59" s="14">
        <v>9028.7999999999993</v>
      </c>
      <c r="T59" s="40">
        <v>3531</v>
      </c>
      <c r="U59" s="40">
        <f t="shared" si="0"/>
        <v>5497.7999999999993</v>
      </c>
    </row>
    <row r="60" spans="1:21" x14ac:dyDescent="0.2">
      <c r="A60" s="2" t="s">
        <v>123</v>
      </c>
      <c r="B60" s="1" t="s">
        <v>124</v>
      </c>
      <c r="C60" s="14">
        <v>3999</v>
      </c>
      <c r="D60" s="14">
        <v>0</v>
      </c>
      <c r="E60" s="14">
        <v>0</v>
      </c>
      <c r="F60" s="14">
        <v>3999</v>
      </c>
      <c r="G60" s="14">
        <v>614.07000000000005</v>
      </c>
      <c r="H60" s="14">
        <v>0</v>
      </c>
      <c r="I60" s="14">
        <v>0</v>
      </c>
      <c r="J60" s="14">
        <v>348.87</v>
      </c>
      <c r="K60" s="14">
        <v>102.39</v>
      </c>
      <c r="L60" s="14">
        <v>0</v>
      </c>
      <c r="M60" s="14">
        <v>604.94000000000005</v>
      </c>
      <c r="N60" s="15">
        <v>-7.0000000000000007E-2</v>
      </c>
      <c r="O60" s="14">
        <v>0</v>
      </c>
      <c r="P60" s="14">
        <v>0</v>
      </c>
      <c r="Q60" s="14">
        <v>1670.2</v>
      </c>
      <c r="R60" s="14">
        <v>2328.8000000000002</v>
      </c>
      <c r="T60" s="40"/>
      <c r="U60" s="40"/>
    </row>
    <row r="61" spans="1:21" x14ac:dyDescent="0.2">
      <c r="A61" s="2" t="s">
        <v>125</v>
      </c>
      <c r="B61" s="1" t="s">
        <v>126</v>
      </c>
      <c r="C61" s="14">
        <v>3249.9</v>
      </c>
      <c r="D61" s="14">
        <v>0</v>
      </c>
      <c r="E61" s="14">
        <v>0</v>
      </c>
      <c r="F61" s="14">
        <v>3249.9</v>
      </c>
      <c r="G61" s="14">
        <v>0</v>
      </c>
      <c r="H61" s="14">
        <v>846.5</v>
      </c>
      <c r="I61" s="14">
        <v>0</v>
      </c>
      <c r="J61" s="14">
        <v>124.45</v>
      </c>
      <c r="K61" s="14">
        <v>80.67</v>
      </c>
      <c r="L61" s="14">
        <v>0</v>
      </c>
      <c r="M61" s="14">
        <v>0</v>
      </c>
      <c r="N61" s="14">
        <v>0.08</v>
      </c>
      <c r="O61" s="14">
        <v>0</v>
      </c>
      <c r="P61" s="14">
        <v>0</v>
      </c>
      <c r="Q61" s="14">
        <v>1051.7</v>
      </c>
      <c r="R61" s="14">
        <v>2198.1999999999998</v>
      </c>
      <c r="T61" s="40"/>
      <c r="U61" s="40"/>
    </row>
    <row r="62" spans="1:21" x14ac:dyDescent="0.2">
      <c r="A62" s="2" t="s">
        <v>127</v>
      </c>
      <c r="B62" s="1" t="s">
        <v>128</v>
      </c>
      <c r="C62" s="14">
        <v>3249.9</v>
      </c>
      <c r="D62" s="14">
        <v>1250</v>
      </c>
      <c r="E62" s="14">
        <v>0</v>
      </c>
      <c r="F62" s="14">
        <v>4499.8999999999996</v>
      </c>
      <c r="G62" s="14">
        <v>0</v>
      </c>
      <c r="H62" s="14">
        <v>0</v>
      </c>
      <c r="I62" s="14">
        <v>0</v>
      </c>
      <c r="J62" s="14">
        <v>433.92</v>
      </c>
      <c r="K62" s="14">
        <v>117.17</v>
      </c>
      <c r="L62" s="14">
        <v>0</v>
      </c>
      <c r="M62" s="14">
        <v>0</v>
      </c>
      <c r="N62" s="14">
        <v>0.01</v>
      </c>
      <c r="O62" s="14">
        <v>0</v>
      </c>
      <c r="P62" s="14">
        <v>0</v>
      </c>
      <c r="Q62" s="14">
        <v>551.1</v>
      </c>
      <c r="R62" s="14">
        <v>3948.8</v>
      </c>
      <c r="T62" s="40"/>
      <c r="U62" s="40"/>
    </row>
    <row r="63" spans="1:21" x14ac:dyDescent="0.2">
      <c r="A63" s="2" t="s">
        <v>129</v>
      </c>
      <c r="B63" s="1" t="s">
        <v>130</v>
      </c>
      <c r="C63" s="14">
        <v>4666.62</v>
      </c>
      <c r="D63" s="14">
        <v>4000</v>
      </c>
      <c r="E63" s="14">
        <v>0</v>
      </c>
      <c r="F63" s="14">
        <v>8666.6200000000008</v>
      </c>
      <c r="G63" s="14">
        <v>0</v>
      </c>
      <c r="H63" s="14">
        <v>0</v>
      </c>
      <c r="I63" s="14">
        <v>0</v>
      </c>
      <c r="J63" s="14">
        <v>1303.93</v>
      </c>
      <c r="K63" s="14">
        <v>141.96</v>
      </c>
      <c r="L63" s="14">
        <v>0</v>
      </c>
      <c r="M63" s="14">
        <v>0</v>
      </c>
      <c r="N63" s="15">
        <v>-7.0000000000000007E-2</v>
      </c>
      <c r="O63" s="14">
        <v>0</v>
      </c>
      <c r="P63" s="14">
        <v>0</v>
      </c>
      <c r="Q63" s="14">
        <v>1445.82</v>
      </c>
      <c r="R63" s="14">
        <v>7220.8</v>
      </c>
      <c r="T63" s="40"/>
      <c r="U63" s="40"/>
    </row>
    <row r="64" spans="1:21" x14ac:dyDescent="0.2">
      <c r="A64" s="2" t="s">
        <v>131</v>
      </c>
      <c r="B64" s="1" t="s">
        <v>132</v>
      </c>
      <c r="C64" s="14">
        <v>3000</v>
      </c>
      <c r="D64" s="14">
        <v>0</v>
      </c>
      <c r="E64" s="14">
        <v>0</v>
      </c>
      <c r="F64" s="14">
        <v>3000</v>
      </c>
      <c r="G64" s="14">
        <v>0</v>
      </c>
      <c r="H64" s="14">
        <v>0</v>
      </c>
      <c r="I64" s="14">
        <v>0</v>
      </c>
      <c r="J64" s="14">
        <v>76.98</v>
      </c>
      <c r="K64" s="14">
        <v>74.48</v>
      </c>
      <c r="L64" s="14">
        <v>0</v>
      </c>
      <c r="M64" s="14">
        <v>0</v>
      </c>
      <c r="N64" s="15">
        <v>-0.06</v>
      </c>
      <c r="O64" s="14">
        <v>0</v>
      </c>
      <c r="P64" s="14">
        <v>0</v>
      </c>
      <c r="Q64" s="14">
        <v>151.4</v>
      </c>
      <c r="R64" s="14">
        <v>2848.6</v>
      </c>
      <c r="T64" s="40"/>
      <c r="U64" s="40"/>
    </row>
    <row r="65" spans="1:21" x14ac:dyDescent="0.2">
      <c r="A65" s="2" t="s">
        <v>133</v>
      </c>
      <c r="B65" s="1" t="s">
        <v>134</v>
      </c>
      <c r="C65" s="14">
        <v>6000</v>
      </c>
      <c r="D65" s="14">
        <v>7510.83</v>
      </c>
      <c r="E65" s="14">
        <v>0</v>
      </c>
      <c r="F65" s="14">
        <v>13510.83</v>
      </c>
      <c r="G65" s="14">
        <v>550</v>
      </c>
      <c r="H65" s="14">
        <v>0</v>
      </c>
      <c r="I65" s="14">
        <v>0</v>
      </c>
      <c r="J65" s="14">
        <v>2409.12</v>
      </c>
      <c r="K65" s="14">
        <v>336.86</v>
      </c>
      <c r="L65" s="14">
        <v>0</v>
      </c>
      <c r="M65" s="14">
        <v>0</v>
      </c>
      <c r="N65" s="15">
        <v>-0.15</v>
      </c>
      <c r="O65" s="14">
        <v>0</v>
      </c>
      <c r="P65" s="14">
        <v>0</v>
      </c>
      <c r="Q65" s="14">
        <v>3295.83</v>
      </c>
      <c r="R65" s="14">
        <v>10215</v>
      </c>
      <c r="T65" s="40"/>
      <c r="U65" s="40"/>
    </row>
    <row r="66" spans="1:21" x14ac:dyDescent="0.2">
      <c r="A66" s="2" t="s">
        <v>135</v>
      </c>
      <c r="B66" s="1" t="s">
        <v>136</v>
      </c>
      <c r="C66" s="14">
        <v>4000.05</v>
      </c>
      <c r="D66" s="14">
        <v>0</v>
      </c>
      <c r="E66" s="14">
        <v>0</v>
      </c>
      <c r="F66" s="14">
        <v>4000.05</v>
      </c>
      <c r="G66" s="14">
        <v>0</v>
      </c>
      <c r="H66" s="14">
        <v>0</v>
      </c>
      <c r="I66" s="14">
        <v>0</v>
      </c>
      <c r="J66" s="14">
        <v>349.04</v>
      </c>
      <c r="K66" s="14">
        <v>102.43</v>
      </c>
      <c r="L66" s="14">
        <v>0</v>
      </c>
      <c r="M66" s="14">
        <v>0</v>
      </c>
      <c r="N66" s="15">
        <v>-0.02</v>
      </c>
      <c r="O66" s="14">
        <v>0</v>
      </c>
      <c r="P66" s="14">
        <v>0</v>
      </c>
      <c r="Q66" s="14">
        <v>451.45</v>
      </c>
      <c r="R66" s="14">
        <v>3548.6</v>
      </c>
      <c r="T66" s="40"/>
      <c r="U66" s="40"/>
    </row>
    <row r="67" spans="1:21" x14ac:dyDescent="0.2">
      <c r="A67" s="2" t="s">
        <v>137</v>
      </c>
      <c r="B67" s="1" t="s">
        <v>138</v>
      </c>
      <c r="C67" s="14">
        <v>3000</v>
      </c>
      <c r="D67" s="14">
        <v>0</v>
      </c>
      <c r="E67" s="14">
        <v>0</v>
      </c>
      <c r="F67" s="14">
        <v>3000</v>
      </c>
      <c r="G67" s="14">
        <v>0</v>
      </c>
      <c r="H67" s="14">
        <v>0</v>
      </c>
      <c r="I67" s="14">
        <v>0</v>
      </c>
      <c r="J67" s="14">
        <v>76.98</v>
      </c>
      <c r="K67" s="14">
        <v>74.48</v>
      </c>
      <c r="L67" s="14">
        <v>0</v>
      </c>
      <c r="M67" s="14">
        <v>0</v>
      </c>
      <c r="N67" s="15">
        <v>-0.06</v>
      </c>
      <c r="O67" s="14">
        <v>0</v>
      </c>
      <c r="P67" s="14">
        <v>0</v>
      </c>
      <c r="Q67" s="14">
        <v>151.4</v>
      </c>
      <c r="R67" s="14">
        <v>2848.6</v>
      </c>
      <c r="T67" s="40"/>
      <c r="U67" s="40"/>
    </row>
    <row r="68" spans="1:21" x14ac:dyDescent="0.2">
      <c r="A68" s="2" t="s">
        <v>139</v>
      </c>
      <c r="B68" s="1" t="s">
        <v>140</v>
      </c>
      <c r="C68" s="14">
        <v>2749.95</v>
      </c>
      <c r="D68" s="14">
        <v>6545.52</v>
      </c>
      <c r="E68" s="14">
        <v>0</v>
      </c>
      <c r="F68" s="14">
        <v>9295.4699999999993</v>
      </c>
      <c r="G68" s="14">
        <v>0</v>
      </c>
      <c r="H68" s="14">
        <v>0</v>
      </c>
      <c r="I68" s="14">
        <v>0</v>
      </c>
      <c r="J68" s="14">
        <v>1438.25</v>
      </c>
      <c r="K68" s="14">
        <v>131.53</v>
      </c>
      <c r="L68" s="14">
        <v>0</v>
      </c>
      <c r="M68" s="14">
        <v>0</v>
      </c>
      <c r="N68" s="14">
        <v>0.09</v>
      </c>
      <c r="O68" s="14">
        <v>0</v>
      </c>
      <c r="P68" s="14">
        <v>375</v>
      </c>
      <c r="Q68" s="14">
        <v>1944.87</v>
      </c>
      <c r="R68" s="14">
        <v>7350.6</v>
      </c>
      <c r="T68" s="40"/>
      <c r="U68" s="40"/>
    </row>
    <row r="69" spans="1:21" x14ac:dyDescent="0.2">
      <c r="A69" s="2" t="s">
        <v>141</v>
      </c>
      <c r="B69" s="1" t="s">
        <v>142</v>
      </c>
      <c r="C69" s="14">
        <v>2749.95</v>
      </c>
      <c r="D69" s="14">
        <v>3750</v>
      </c>
      <c r="E69" s="14">
        <v>0</v>
      </c>
      <c r="F69" s="14">
        <v>6499.95</v>
      </c>
      <c r="G69" s="14">
        <v>0</v>
      </c>
      <c r="H69" s="14">
        <v>0</v>
      </c>
      <c r="I69" s="14">
        <v>0</v>
      </c>
      <c r="J69" s="14">
        <v>841.13</v>
      </c>
      <c r="K69" s="14">
        <v>106.2</v>
      </c>
      <c r="L69" s="14">
        <v>0</v>
      </c>
      <c r="M69" s="14">
        <v>0</v>
      </c>
      <c r="N69" s="14">
        <v>0.02</v>
      </c>
      <c r="O69" s="14">
        <v>0</v>
      </c>
      <c r="P69" s="14">
        <v>0</v>
      </c>
      <c r="Q69" s="14">
        <v>947.35</v>
      </c>
      <c r="R69" s="14">
        <v>5552.6</v>
      </c>
      <c r="T69" s="40"/>
      <c r="U69" s="40"/>
    </row>
    <row r="70" spans="1:21" x14ac:dyDescent="0.2">
      <c r="A70" s="2" t="s">
        <v>143</v>
      </c>
      <c r="B70" s="1" t="s">
        <v>144</v>
      </c>
      <c r="C70" s="14">
        <v>2800</v>
      </c>
      <c r="D70" s="14">
        <v>4821.62</v>
      </c>
      <c r="E70" s="14">
        <v>0</v>
      </c>
      <c r="F70" s="14">
        <v>7621.62</v>
      </c>
      <c r="G70" s="14">
        <v>0</v>
      </c>
      <c r="H70" s="14">
        <v>0</v>
      </c>
      <c r="I70" s="14">
        <v>0</v>
      </c>
      <c r="J70" s="14">
        <v>1080.72</v>
      </c>
      <c r="K70" s="14">
        <v>157.59</v>
      </c>
      <c r="L70" s="14">
        <v>0</v>
      </c>
      <c r="M70" s="14">
        <v>0</v>
      </c>
      <c r="N70" s="14">
        <v>0.11</v>
      </c>
      <c r="O70" s="14">
        <v>0</v>
      </c>
      <c r="P70" s="14">
        <v>0</v>
      </c>
      <c r="Q70" s="14">
        <v>1238.42</v>
      </c>
      <c r="R70" s="14">
        <v>6383.2</v>
      </c>
      <c r="T70" s="40"/>
      <c r="U70" s="40"/>
    </row>
    <row r="71" spans="1:21" x14ac:dyDescent="0.2">
      <c r="A71" s="2" t="s">
        <v>145</v>
      </c>
      <c r="B71" s="1" t="s">
        <v>146</v>
      </c>
      <c r="C71" s="14">
        <v>6000</v>
      </c>
      <c r="D71" s="14">
        <v>6750</v>
      </c>
      <c r="E71" s="14">
        <v>0</v>
      </c>
      <c r="F71" s="14">
        <v>12750</v>
      </c>
      <c r="G71" s="14">
        <v>0</v>
      </c>
      <c r="H71" s="14">
        <v>0</v>
      </c>
      <c r="I71" s="14">
        <v>0</v>
      </c>
      <c r="J71" s="14">
        <v>2230.17</v>
      </c>
      <c r="K71" s="14">
        <v>244.13</v>
      </c>
      <c r="L71" s="14">
        <v>0</v>
      </c>
      <c r="M71" s="14">
        <v>0</v>
      </c>
      <c r="N71" s="14">
        <v>0.1</v>
      </c>
      <c r="O71" s="14">
        <v>0</v>
      </c>
      <c r="P71" s="14">
        <v>0</v>
      </c>
      <c r="Q71" s="14">
        <v>2474.4</v>
      </c>
      <c r="R71" s="14">
        <v>10275.6</v>
      </c>
      <c r="T71" s="40"/>
      <c r="U71" s="40"/>
    </row>
    <row r="72" spans="1:21" x14ac:dyDescent="0.2">
      <c r="A72" s="2" t="s">
        <v>147</v>
      </c>
      <c r="B72" s="1" t="s">
        <v>148</v>
      </c>
      <c r="C72" s="14">
        <v>3249.9</v>
      </c>
      <c r="D72" s="14">
        <v>17375</v>
      </c>
      <c r="E72" s="14">
        <v>0</v>
      </c>
      <c r="F72" s="14">
        <v>20624.900000000001</v>
      </c>
      <c r="G72" s="14">
        <v>0</v>
      </c>
      <c r="H72" s="14">
        <v>0</v>
      </c>
      <c r="I72" s="14">
        <v>0</v>
      </c>
      <c r="J72" s="14">
        <v>4372.12</v>
      </c>
      <c r="K72" s="14">
        <v>266.60000000000002</v>
      </c>
      <c r="L72" s="14">
        <v>0</v>
      </c>
      <c r="M72" s="14">
        <v>0</v>
      </c>
      <c r="N72" s="14">
        <v>0.18</v>
      </c>
      <c r="O72" s="14">
        <v>0</v>
      </c>
      <c r="P72" s="14">
        <v>0</v>
      </c>
      <c r="Q72" s="14">
        <v>4638.8999999999996</v>
      </c>
      <c r="R72" s="14">
        <v>15986</v>
      </c>
      <c r="T72" s="40"/>
      <c r="U72" s="40"/>
    </row>
    <row r="73" spans="1:21" x14ac:dyDescent="0.2">
      <c r="A73" s="2" t="s">
        <v>149</v>
      </c>
      <c r="B73" s="1" t="s">
        <v>150</v>
      </c>
      <c r="C73" s="14">
        <v>7056</v>
      </c>
      <c r="D73" s="14">
        <v>0</v>
      </c>
      <c r="E73" s="14">
        <v>0</v>
      </c>
      <c r="F73" s="14">
        <v>7056</v>
      </c>
      <c r="G73" s="14">
        <v>0</v>
      </c>
      <c r="H73" s="14">
        <v>0</v>
      </c>
      <c r="I73" s="14">
        <v>0</v>
      </c>
      <c r="J73" s="14">
        <v>959.9</v>
      </c>
      <c r="K73" s="14">
        <v>191.61</v>
      </c>
      <c r="L73" s="14">
        <v>0</v>
      </c>
      <c r="M73" s="14">
        <v>0</v>
      </c>
      <c r="N73" s="14">
        <v>0.09</v>
      </c>
      <c r="O73" s="14">
        <v>0</v>
      </c>
      <c r="P73" s="14">
        <v>0</v>
      </c>
      <c r="Q73" s="14">
        <v>1151.5999999999999</v>
      </c>
      <c r="R73" s="14">
        <v>5904.4</v>
      </c>
      <c r="T73" s="40"/>
      <c r="U73" s="40"/>
    </row>
    <row r="74" spans="1:21" x14ac:dyDescent="0.2">
      <c r="A74" s="2" t="s">
        <v>151</v>
      </c>
      <c r="B74" s="1" t="s">
        <v>152</v>
      </c>
      <c r="C74" s="14">
        <v>20000.099999999999</v>
      </c>
      <c r="D74" s="14">
        <v>0</v>
      </c>
      <c r="E74" s="14">
        <v>0</v>
      </c>
      <c r="F74" s="14">
        <v>20000.099999999999</v>
      </c>
      <c r="G74" s="14">
        <v>0</v>
      </c>
      <c r="H74" s="14">
        <v>0</v>
      </c>
      <c r="I74" s="14">
        <v>0</v>
      </c>
      <c r="J74" s="14">
        <v>4184.68</v>
      </c>
      <c r="K74" s="14">
        <v>771.98</v>
      </c>
      <c r="L74" s="14">
        <v>0</v>
      </c>
      <c r="M74" s="14">
        <v>0</v>
      </c>
      <c r="N74" s="14">
        <v>0.04</v>
      </c>
      <c r="O74" s="14">
        <v>1500</v>
      </c>
      <c r="P74" s="14">
        <v>5000</v>
      </c>
      <c r="Q74" s="14">
        <v>11456.7</v>
      </c>
      <c r="R74" s="14">
        <v>8543.4</v>
      </c>
      <c r="T74" s="40"/>
      <c r="U74" s="40"/>
    </row>
    <row r="75" spans="1:21" x14ac:dyDescent="0.2">
      <c r="A75" s="2" t="s">
        <v>153</v>
      </c>
      <c r="B75" s="1" t="s">
        <v>154</v>
      </c>
      <c r="C75" s="14">
        <v>6000</v>
      </c>
      <c r="D75" s="14">
        <v>7000</v>
      </c>
      <c r="E75" s="14">
        <v>0</v>
      </c>
      <c r="F75" s="14">
        <v>13000</v>
      </c>
      <c r="G75" s="14">
        <v>0</v>
      </c>
      <c r="H75" s="14">
        <v>0</v>
      </c>
      <c r="I75" s="14">
        <v>0</v>
      </c>
      <c r="J75" s="14">
        <v>2288.9699999999998</v>
      </c>
      <c r="K75" s="14">
        <v>275.26</v>
      </c>
      <c r="L75" s="14">
        <v>0</v>
      </c>
      <c r="M75" s="14">
        <v>0</v>
      </c>
      <c r="N75" s="15">
        <v>-0.03</v>
      </c>
      <c r="O75" s="14">
        <v>0</v>
      </c>
      <c r="P75" s="14">
        <v>0</v>
      </c>
      <c r="Q75" s="14">
        <v>2564.1999999999998</v>
      </c>
      <c r="R75" s="14">
        <v>10435.799999999999</v>
      </c>
      <c r="T75" s="40"/>
      <c r="U75" s="40"/>
    </row>
    <row r="76" spans="1:21" s="7" customFormat="1" x14ac:dyDescent="0.2">
      <c r="A76" s="17" t="s">
        <v>155</v>
      </c>
      <c r="C76" s="7" t="s">
        <v>156</v>
      </c>
      <c r="D76" s="7" t="s">
        <v>156</v>
      </c>
      <c r="E76" s="7" t="s">
        <v>156</v>
      </c>
      <c r="F76" s="7" t="s">
        <v>156</v>
      </c>
      <c r="G76" s="7" t="s">
        <v>156</v>
      </c>
      <c r="H76" s="7" t="s">
        <v>156</v>
      </c>
      <c r="I76" s="7" t="s">
        <v>156</v>
      </c>
      <c r="J76" s="7" t="s">
        <v>156</v>
      </c>
      <c r="K76" s="7" t="s">
        <v>156</v>
      </c>
      <c r="L76" s="7" t="s">
        <v>156</v>
      </c>
      <c r="M76" s="7" t="s">
        <v>156</v>
      </c>
      <c r="N76" s="7" t="s">
        <v>156</v>
      </c>
      <c r="O76" s="7" t="s">
        <v>156</v>
      </c>
      <c r="P76" s="7" t="s">
        <v>156</v>
      </c>
      <c r="Q76" s="7" t="s">
        <v>156</v>
      </c>
      <c r="R76" s="7" t="s">
        <v>156</v>
      </c>
      <c r="U76" s="33" t="s">
        <v>156</v>
      </c>
    </row>
    <row r="77" spans="1:21" x14ac:dyDescent="0.2">
      <c r="C77" s="19">
        <v>278276.84999999998</v>
      </c>
      <c r="D77" s="19">
        <v>231903.16</v>
      </c>
      <c r="E77" s="19">
        <v>4900</v>
      </c>
      <c r="F77" s="19">
        <v>515080.01</v>
      </c>
      <c r="G77" s="19">
        <v>6248.43</v>
      </c>
      <c r="H77" s="19">
        <v>13111.5</v>
      </c>
      <c r="I77" s="19">
        <v>980.29</v>
      </c>
      <c r="J77" s="19">
        <v>78498.36</v>
      </c>
      <c r="K77" s="19">
        <v>10547.54</v>
      </c>
      <c r="L77" s="19">
        <v>600</v>
      </c>
      <c r="M77" s="19">
        <v>2170.17</v>
      </c>
      <c r="N77" s="20">
        <v>-0.62</v>
      </c>
      <c r="O77" s="19">
        <v>2000</v>
      </c>
      <c r="P77" s="19">
        <v>11308.34</v>
      </c>
      <c r="Q77" s="19">
        <v>125464.01</v>
      </c>
      <c r="R77" s="19">
        <v>389616</v>
      </c>
      <c r="U77" s="40">
        <f>SUM(U12:U76)</f>
        <v>28748.6</v>
      </c>
    </row>
    <row r="79" spans="1:21" x14ac:dyDescent="0.2">
      <c r="A79" s="12" t="s">
        <v>157</v>
      </c>
    </row>
    <row r="80" spans="1:21" x14ac:dyDescent="0.2">
      <c r="A80" s="2" t="s">
        <v>158</v>
      </c>
      <c r="B80" s="1" t="s">
        <v>159</v>
      </c>
      <c r="C80" s="14">
        <v>3898.95</v>
      </c>
      <c r="D80" s="14">
        <v>650</v>
      </c>
      <c r="E80" s="14">
        <v>0</v>
      </c>
      <c r="F80" s="14">
        <v>4548.95</v>
      </c>
      <c r="G80" s="14">
        <v>0</v>
      </c>
      <c r="H80" s="14">
        <v>0</v>
      </c>
      <c r="I80" s="14">
        <v>0</v>
      </c>
      <c r="J80" s="14">
        <v>442.71</v>
      </c>
      <c r="K80" s="14">
        <v>110.72</v>
      </c>
      <c r="L80" s="14">
        <v>0</v>
      </c>
      <c r="M80" s="14">
        <v>0</v>
      </c>
      <c r="N80" s="15">
        <v>-0.08</v>
      </c>
      <c r="O80" s="14">
        <v>0</v>
      </c>
      <c r="P80" s="14">
        <v>0</v>
      </c>
      <c r="Q80" s="14">
        <v>553.35</v>
      </c>
      <c r="R80" s="14">
        <v>3995.6</v>
      </c>
    </row>
    <row r="81" spans="1:18" x14ac:dyDescent="0.2">
      <c r="A81" s="2" t="s">
        <v>160</v>
      </c>
      <c r="B81" s="1" t="s">
        <v>161</v>
      </c>
      <c r="C81" s="14">
        <v>4834.05</v>
      </c>
      <c r="D81" s="14">
        <v>0</v>
      </c>
      <c r="E81" s="14">
        <v>0</v>
      </c>
      <c r="F81" s="14">
        <v>4834.05</v>
      </c>
      <c r="G81" s="14">
        <v>0</v>
      </c>
      <c r="H81" s="14">
        <v>0</v>
      </c>
      <c r="I81" s="14">
        <v>0</v>
      </c>
      <c r="J81" s="14">
        <v>493.8</v>
      </c>
      <c r="K81" s="14">
        <v>127.91</v>
      </c>
      <c r="L81" s="14">
        <v>1403</v>
      </c>
      <c r="M81" s="14">
        <v>0</v>
      </c>
      <c r="N81" s="14">
        <v>0.14000000000000001</v>
      </c>
      <c r="O81" s="14">
        <v>0</v>
      </c>
      <c r="P81" s="14">
        <v>0</v>
      </c>
      <c r="Q81" s="14">
        <v>2024.85</v>
      </c>
      <c r="R81" s="14">
        <v>2809.2</v>
      </c>
    </row>
    <row r="82" spans="1:18" x14ac:dyDescent="0.2">
      <c r="A82" s="2" t="s">
        <v>162</v>
      </c>
      <c r="B82" s="1" t="s">
        <v>163</v>
      </c>
      <c r="C82" s="14">
        <v>2782.5</v>
      </c>
      <c r="D82" s="14">
        <v>0</v>
      </c>
      <c r="E82" s="14">
        <v>0</v>
      </c>
      <c r="F82" s="14">
        <v>2782.5</v>
      </c>
      <c r="G82" s="14">
        <v>0</v>
      </c>
      <c r="H82" s="14">
        <v>0</v>
      </c>
      <c r="I82" s="14">
        <v>0</v>
      </c>
      <c r="J82" s="14">
        <v>53.32</v>
      </c>
      <c r="K82" s="14">
        <v>69.849999999999994</v>
      </c>
      <c r="L82" s="14">
        <v>0</v>
      </c>
      <c r="M82" s="14">
        <v>0</v>
      </c>
      <c r="N82" s="15">
        <v>-7.0000000000000007E-2</v>
      </c>
      <c r="O82" s="14">
        <v>0</v>
      </c>
      <c r="P82" s="14">
        <v>0</v>
      </c>
      <c r="Q82" s="14">
        <v>123.1</v>
      </c>
      <c r="R82" s="14">
        <v>2659.4</v>
      </c>
    </row>
    <row r="83" spans="1:18" s="7" customFormat="1" x14ac:dyDescent="0.2">
      <c r="A83" s="17" t="s">
        <v>155</v>
      </c>
      <c r="C83" s="7" t="s">
        <v>156</v>
      </c>
      <c r="D83" s="7" t="s">
        <v>156</v>
      </c>
      <c r="E83" s="7" t="s">
        <v>156</v>
      </c>
      <c r="F83" s="7" t="s">
        <v>156</v>
      </c>
      <c r="G83" s="7" t="s">
        <v>156</v>
      </c>
      <c r="H83" s="7" t="s">
        <v>156</v>
      </c>
      <c r="I83" s="7" t="s">
        <v>156</v>
      </c>
      <c r="J83" s="7" t="s">
        <v>156</v>
      </c>
      <c r="K83" s="7" t="s">
        <v>156</v>
      </c>
      <c r="L83" s="7" t="s">
        <v>156</v>
      </c>
      <c r="M83" s="7" t="s">
        <v>156</v>
      </c>
      <c r="N83" s="7" t="s">
        <v>156</v>
      </c>
      <c r="O83" s="7" t="s">
        <v>156</v>
      </c>
      <c r="P83" s="7" t="s">
        <v>156</v>
      </c>
      <c r="Q83" s="7" t="s">
        <v>156</v>
      </c>
      <c r="R83" s="7" t="s">
        <v>156</v>
      </c>
    </row>
    <row r="84" spans="1:18" x14ac:dyDescent="0.2">
      <c r="C84" s="19">
        <v>11515.5</v>
      </c>
      <c r="D84" s="19">
        <v>650</v>
      </c>
      <c r="E84" s="19">
        <v>0</v>
      </c>
      <c r="F84" s="19">
        <v>12165.5</v>
      </c>
      <c r="G84" s="19">
        <v>0</v>
      </c>
      <c r="H84" s="19">
        <v>0</v>
      </c>
      <c r="I84" s="19">
        <v>0</v>
      </c>
      <c r="J84" s="19">
        <v>989.83</v>
      </c>
      <c r="K84" s="19">
        <v>308.48</v>
      </c>
      <c r="L84" s="19">
        <v>1403</v>
      </c>
      <c r="M84" s="19">
        <v>0</v>
      </c>
      <c r="N84" s="20">
        <v>-0.01</v>
      </c>
      <c r="O84" s="19">
        <v>0</v>
      </c>
      <c r="P84" s="19">
        <v>0</v>
      </c>
      <c r="Q84" s="19">
        <v>2701.3</v>
      </c>
      <c r="R84" s="19">
        <v>9464.2000000000007</v>
      </c>
    </row>
    <row r="86" spans="1:18" s="7" customFormat="1" x14ac:dyDescent="0.2">
      <c r="A86" s="16"/>
      <c r="C86" s="7" t="s">
        <v>164</v>
      </c>
      <c r="D86" s="7" t="s">
        <v>164</v>
      </c>
      <c r="E86" s="7" t="s">
        <v>164</v>
      </c>
      <c r="F86" s="7" t="s">
        <v>164</v>
      </c>
      <c r="G86" s="7" t="s">
        <v>164</v>
      </c>
      <c r="H86" s="7" t="s">
        <v>164</v>
      </c>
      <c r="I86" s="7" t="s">
        <v>164</v>
      </c>
      <c r="J86" s="7" t="s">
        <v>164</v>
      </c>
      <c r="K86" s="7" t="s">
        <v>164</v>
      </c>
      <c r="L86" s="7" t="s">
        <v>164</v>
      </c>
      <c r="M86" s="7" t="s">
        <v>164</v>
      </c>
      <c r="N86" s="7" t="s">
        <v>164</v>
      </c>
      <c r="O86" s="7" t="s">
        <v>164</v>
      </c>
      <c r="P86" s="7" t="s">
        <v>164</v>
      </c>
      <c r="Q86" s="7" t="s">
        <v>164</v>
      </c>
      <c r="R86" s="7" t="s">
        <v>164</v>
      </c>
    </row>
    <row r="87" spans="1:18" x14ac:dyDescent="0.2">
      <c r="A87" s="17" t="s">
        <v>165</v>
      </c>
      <c r="B87" s="1" t="s">
        <v>166</v>
      </c>
      <c r="C87" s="19">
        <v>289792.34999999998</v>
      </c>
      <c r="D87" s="19">
        <v>232553.16</v>
      </c>
      <c r="E87" s="19">
        <v>4900</v>
      </c>
      <c r="F87" s="19">
        <v>527245.51</v>
      </c>
      <c r="G87" s="19">
        <v>6248.43</v>
      </c>
      <c r="H87" s="19">
        <v>13111.5</v>
      </c>
      <c r="I87" s="19">
        <v>980.29</v>
      </c>
      <c r="J87" s="19">
        <v>79488.19</v>
      </c>
      <c r="K87" s="19">
        <v>10856.02</v>
      </c>
      <c r="L87" s="19">
        <v>2003</v>
      </c>
      <c r="M87" s="19">
        <v>2170.17</v>
      </c>
      <c r="N87" s="20">
        <v>-0.63</v>
      </c>
      <c r="O87" s="19">
        <v>2000</v>
      </c>
      <c r="P87" s="19">
        <v>11308.34</v>
      </c>
      <c r="Q87" s="19">
        <v>128165.31</v>
      </c>
      <c r="R87" s="19">
        <v>399080.2</v>
      </c>
    </row>
    <row r="89" spans="1:18" x14ac:dyDescent="0.2">
      <c r="C89" s="1" t="s">
        <v>166</v>
      </c>
      <c r="D89" s="1" t="s">
        <v>166</v>
      </c>
      <c r="E89" s="1" t="s">
        <v>166</v>
      </c>
      <c r="F89" s="1" t="s">
        <v>166</v>
      </c>
      <c r="G89" s="1" t="s">
        <v>166</v>
      </c>
      <c r="H89" s="1" t="s">
        <v>166</v>
      </c>
      <c r="I89" s="1" t="s">
        <v>166</v>
      </c>
      <c r="J89" s="1" t="s">
        <v>166</v>
      </c>
      <c r="K89" s="1" t="s">
        <v>166</v>
      </c>
      <c r="L89" s="1" t="s">
        <v>166</v>
      </c>
      <c r="M89" s="1" t="s">
        <v>166</v>
      </c>
      <c r="N89" s="1" t="s">
        <v>166</v>
      </c>
      <c r="O89" s="1" t="s">
        <v>166</v>
      </c>
      <c r="P89" s="1" t="s">
        <v>166</v>
      </c>
      <c r="Q89" s="1" t="s">
        <v>166</v>
      </c>
      <c r="R89" s="1" t="s">
        <v>166</v>
      </c>
    </row>
    <row r="90" spans="1:18" x14ac:dyDescent="0.2">
      <c r="A90" s="2" t="s">
        <v>166</v>
      </c>
      <c r="B90" s="1" t="s">
        <v>166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4" workbookViewId="0">
      <selection activeCell="D15" sqref="D15"/>
    </sheetView>
  </sheetViews>
  <sheetFormatPr baseColWidth="10" defaultRowHeight="15" x14ac:dyDescent="0.25"/>
  <cols>
    <col min="2" max="2" width="13.7109375" customWidth="1"/>
    <col min="3" max="3" width="18.85546875" bestFit="1" customWidth="1"/>
    <col min="4" max="4" width="12.5703125" bestFit="1" customWidth="1"/>
    <col min="5" max="5" width="34.28515625" bestFit="1" customWidth="1"/>
  </cols>
  <sheetData>
    <row r="1" spans="1:10" x14ac:dyDescent="0.25">
      <c r="A1" s="54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5">
      <c r="A2" s="55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9.5" x14ac:dyDescent="0.3">
      <c r="A3" s="53" t="s">
        <v>2</v>
      </c>
      <c r="B3" s="53"/>
      <c r="C3" s="56"/>
      <c r="D3" s="53"/>
      <c r="E3" s="53"/>
      <c r="F3" s="53"/>
      <c r="G3" s="53"/>
      <c r="H3" s="53"/>
      <c r="I3" s="53"/>
      <c r="J3" s="53"/>
    </row>
    <row r="4" spans="1:10" x14ac:dyDescent="0.25">
      <c r="A4" s="53" t="s">
        <v>175</v>
      </c>
      <c r="B4" s="53"/>
      <c r="C4" s="53"/>
      <c r="D4" s="53"/>
      <c r="E4" s="53"/>
      <c r="F4" s="53"/>
      <c r="G4" s="53"/>
      <c r="H4" s="53"/>
      <c r="I4" s="53"/>
      <c r="J4" s="53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3"/>
      <c r="J6" s="53"/>
    </row>
    <row r="7" spans="1:10" x14ac:dyDescent="0.25">
      <c r="A7" s="58"/>
      <c r="B7" s="58"/>
      <c r="C7" s="58"/>
      <c r="D7" s="58"/>
      <c r="E7" s="58"/>
      <c r="F7" s="58"/>
      <c r="G7" s="58"/>
      <c r="H7" s="58"/>
      <c r="I7" s="53"/>
      <c r="J7" s="53"/>
    </row>
    <row r="8" spans="1:10" x14ac:dyDescent="0.25">
      <c r="A8" s="60" t="s">
        <v>176</v>
      </c>
      <c r="B8" s="60" t="s">
        <v>177</v>
      </c>
      <c r="C8" s="60" t="s">
        <v>178</v>
      </c>
      <c r="D8" s="61" t="s">
        <v>179</v>
      </c>
      <c r="E8" s="60" t="s">
        <v>180</v>
      </c>
      <c r="F8" s="59"/>
      <c r="G8" s="59"/>
      <c r="H8" s="59"/>
      <c r="I8" s="59"/>
      <c r="J8" s="59"/>
    </row>
    <row r="9" spans="1:10" x14ac:dyDescent="0.25">
      <c r="A9" s="53" t="s">
        <v>57</v>
      </c>
      <c r="B9" s="53">
        <v>56708845345</v>
      </c>
      <c r="C9" s="53" t="s">
        <v>181</v>
      </c>
      <c r="D9" s="53">
        <f>+INGENIERIA!U27</f>
        <v>1567.4000000000005</v>
      </c>
      <c r="E9" s="26" t="s">
        <v>58</v>
      </c>
      <c r="F9" s="53"/>
      <c r="G9" s="53"/>
      <c r="H9" s="53"/>
      <c r="I9" s="53"/>
      <c r="J9" s="53"/>
    </row>
    <row r="10" spans="1:10" x14ac:dyDescent="0.25">
      <c r="A10" s="53" t="s">
        <v>93</v>
      </c>
      <c r="B10" s="53">
        <v>56708845498</v>
      </c>
      <c r="C10" s="53" t="s">
        <v>181</v>
      </c>
      <c r="D10" s="53">
        <f>+INGENIERIA!U45</f>
        <v>5511.8</v>
      </c>
      <c r="E10" s="26" t="s">
        <v>94</v>
      </c>
    </row>
    <row r="11" spans="1:10" x14ac:dyDescent="0.25">
      <c r="A11" s="53" t="s">
        <v>59</v>
      </c>
      <c r="B11" s="53">
        <v>56708845393</v>
      </c>
      <c r="C11" s="53" t="s">
        <v>181</v>
      </c>
      <c r="D11" s="53">
        <f>+INGENIERIA!U28</f>
        <v>3139.7999999999993</v>
      </c>
      <c r="E11" s="26" t="s">
        <v>60</v>
      </c>
    </row>
    <row r="12" spans="1:10" x14ac:dyDescent="0.25">
      <c r="A12" s="53" t="s">
        <v>91</v>
      </c>
      <c r="B12" s="53">
        <v>60590132940</v>
      </c>
      <c r="C12" s="53" t="s">
        <v>181</v>
      </c>
      <c r="D12" s="53">
        <f>+INGENIERIA!U44</f>
        <v>5483.8000000000011</v>
      </c>
      <c r="E12" s="26" t="s">
        <v>92</v>
      </c>
    </row>
    <row r="13" spans="1:10" x14ac:dyDescent="0.25">
      <c r="A13" s="53" t="s">
        <v>121</v>
      </c>
      <c r="B13" s="53">
        <v>56708250735</v>
      </c>
      <c r="C13" s="53" t="s">
        <v>181</v>
      </c>
      <c r="D13" s="53">
        <f>+INGENIERIA!U59</f>
        <v>5497.7999999999993</v>
      </c>
      <c r="E13" s="26" t="s">
        <v>122</v>
      </c>
    </row>
    <row r="14" spans="1:10" x14ac:dyDescent="0.25">
      <c r="A14" s="53" t="s">
        <v>29</v>
      </c>
      <c r="B14" s="53">
        <v>60590124291</v>
      </c>
      <c r="C14" s="53" t="s">
        <v>181</v>
      </c>
      <c r="D14" s="53">
        <f>+INGENIERIA!U13</f>
        <v>7548</v>
      </c>
      <c r="E14" s="26" t="s">
        <v>30</v>
      </c>
    </row>
    <row r="15" spans="1:10" x14ac:dyDescent="0.25">
      <c r="A15" s="53"/>
      <c r="B15" s="53" t="s">
        <v>182</v>
      </c>
      <c r="C15" s="53"/>
      <c r="D15" s="62">
        <f>SUM(D9:D14)</f>
        <v>28748.6</v>
      </c>
      <c r="E15" s="53" t="s">
        <v>183</v>
      </c>
    </row>
    <row r="17" spans="2:5" x14ac:dyDescent="0.25">
      <c r="B17" s="63" t="s">
        <v>182</v>
      </c>
      <c r="C17" s="63"/>
      <c r="D17" s="64">
        <f>+D15</f>
        <v>28748.6</v>
      </c>
      <c r="E17" s="63" t="s">
        <v>183</v>
      </c>
    </row>
    <row r="18" spans="2:5" x14ac:dyDescent="0.25">
      <c r="B18" s="63"/>
      <c r="C18" s="63"/>
      <c r="D18" s="64">
        <f>+D17</f>
        <v>28748.6</v>
      </c>
      <c r="E18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16" sqref="B16"/>
    </sheetView>
  </sheetViews>
  <sheetFormatPr baseColWidth="10" defaultRowHeight="15" x14ac:dyDescent="0.25"/>
  <cols>
    <col min="1" max="1" width="11.42578125" style="53"/>
    <col min="2" max="2" width="11.5703125" style="53" bestFit="1" customWidth="1"/>
    <col min="3" max="16384" width="11.42578125" style="53"/>
  </cols>
  <sheetData>
    <row r="1" spans="1:6" x14ac:dyDescent="0.25">
      <c r="A1" s="68" t="s">
        <v>184</v>
      </c>
      <c r="B1" s="69"/>
      <c r="C1" s="69"/>
      <c r="D1" s="69"/>
      <c r="E1" s="69"/>
      <c r="F1" s="69"/>
    </row>
    <row r="2" spans="1:6" x14ac:dyDescent="0.25">
      <c r="A2" s="68" t="s">
        <v>185</v>
      </c>
      <c r="B2" s="69"/>
      <c r="C2" s="69"/>
      <c r="D2" s="69"/>
      <c r="E2" s="69"/>
      <c r="F2" s="69"/>
    </row>
    <row r="3" spans="1:6" x14ac:dyDescent="0.25">
      <c r="A3" s="69"/>
      <c r="B3" s="69"/>
      <c r="C3" s="69"/>
      <c r="D3" s="69"/>
      <c r="E3" s="69"/>
      <c r="F3" s="69"/>
    </row>
    <row r="4" spans="1:6" x14ac:dyDescent="0.25">
      <c r="A4" s="69" t="s">
        <v>186</v>
      </c>
      <c r="B4" s="70" t="s">
        <v>187</v>
      </c>
      <c r="C4" s="69"/>
      <c r="D4" s="69"/>
      <c r="E4" s="69"/>
      <c r="F4" s="69"/>
    </row>
    <row r="5" spans="1:6" x14ac:dyDescent="0.25">
      <c r="A5" s="69" t="s">
        <v>188</v>
      </c>
      <c r="B5" s="69"/>
      <c r="C5" s="69"/>
      <c r="D5" s="69" t="s">
        <v>192</v>
      </c>
      <c r="E5" s="69"/>
      <c r="F5" s="69"/>
    </row>
    <row r="6" spans="1:6" x14ac:dyDescent="0.25">
      <c r="A6" s="69"/>
      <c r="B6" s="69"/>
      <c r="C6" s="69"/>
      <c r="D6" s="69"/>
      <c r="E6" s="69"/>
      <c r="F6" s="69"/>
    </row>
    <row r="7" spans="1:6" x14ac:dyDescent="0.25">
      <c r="A7" s="71" t="s">
        <v>189</v>
      </c>
      <c r="B7" s="71" t="s">
        <v>190</v>
      </c>
      <c r="C7" s="69"/>
      <c r="D7" s="69"/>
      <c r="E7" s="69"/>
      <c r="F7" s="69"/>
    </row>
    <row r="8" spans="1:6" x14ac:dyDescent="0.25">
      <c r="A8" s="72">
        <v>700070</v>
      </c>
      <c r="B8" s="73"/>
      <c r="C8" s="69"/>
      <c r="D8" s="69"/>
      <c r="E8" s="69"/>
      <c r="F8" s="69"/>
    </row>
    <row r="9" spans="1:6" x14ac:dyDescent="0.25">
      <c r="A9" s="72">
        <v>701070</v>
      </c>
      <c r="B9" s="73"/>
      <c r="C9" s="69"/>
      <c r="D9" s="69"/>
      <c r="E9" s="69"/>
      <c r="F9" s="69"/>
    </row>
    <row r="10" spans="1:6" x14ac:dyDescent="0.25">
      <c r="A10" s="72">
        <v>702070</v>
      </c>
      <c r="B10" s="73"/>
      <c r="C10" s="69"/>
      <c r="D10" s="69"/>
      <c r="E10" s="69"/>
      <c r="F10" s="69"/>
    </row>
    <row r="11" spans="1:6" x14ac:dyDescent="0.25">
      <c r="A11" s="72">
        <v>703070</v>
      </c>
      <c r="B11" s="73"/>
      <c r="C11" s="69"/>
      <c r="D11" s="69"/>
      <c r="E11" s="69"/>
      <c r="F11" s="69"/>
    </row>
    <row r="12" spans="1:6" x14ac:dyDescent="0.25">
      <c r="A12" s="72">
        <v>704070</v>
      </c>
      <c r="B12" s="73"/>
      <c r="C12" s="69"/>
      <c r="D12" s="69"/>
      <c r="E12" s="69"/>
      <c r="F12" s="69"/>
    </row>
    <row r="13" spans="1:6" x14ac:dyDescent="0.25">
      <c r="A13" s="72">
        <v>705070</v>
      </c>
      <c r="B13" s="73">
        <v>33945</v>
      </c>
      <c r="C13" s="69"/>
      <c r="D13" s="69"/>
      <c r="E13" s="69"/>
      <c r="F13" s="69"/>
    </row>
    <row r="14" spans="1:6" x14ac:dyDescent="0.25">
      <c r="A14" s="72">
        <v>706070</v>
      </c>
      <c r="B14" s="74">
        <v>0</v>
      </c>
      <c r="C14" s="69"/>
      <c r="D14" s="69"/>
      <c r="E14" s="69"/>
      <c r="F14" s="69"/>
    </row>
    <row r="15" spans="1:6" ht="15.75" thickBot="1" x14ac:dyDescent="0.3">
      <c r="A15" s="69" t="s">
        <v>191</v>
      </c>
      <c r="B15" s="75">
        <v>7665</v>
      </c>
      <c r="C15" s="69"/>
      <c r="D15" s="69"/>
      <c r="E15" s="69"/>
      <c r="F15" s="69"/>
    </row>
    <row r="16" spans="1:6" x14ac:dyDescent="0.25">
      <c r="A16" s="69"/>
      <c r="B16" s="76">
        <f>SUM(B8:B15)</f>
        <v>41610</v>
      </c>
      <c r="C16" s="69"/>
      <c r="D16" s="69"/>
      <c r="E16" s="69"/>
      <c r="F16" s="69"/>
    </row>
    <row r="17" spans="1:6" ht="15.75" thickBot="1" x14ac:dyDescent="0.3">
      <c r="A17" s="69"/>
      <c r="B17" s="75">
        <f>B16*0.16</f>
        <v>6657.6</v>
      </c>
      <c r="C17" s="69"/>
      <c r="D17" s="69"/>
      <c r="E17" s="69"/>
      <c r="F17" s="69"/>
    </row>
    <row r="18" spans="1:6" ht="15.75" thickBot="1" x14ac:dyDescent="0.3">
      <c r="A18" s="69"/>
      <c r="B18" s="77">
        <f>+B16+B17</f>
        <v>48267.6</v>
      </c>
      <c r="C18" s="69"/>
      <c r="D18" s="69"/>
      <c r="E18" s="69"/>
      <c r="F18" s="69"/>
    </row>
    <row r="19" spans="1:6" ht="15.75" thickTop="1" x14ac:dyDescent="0.25">
      <c r="A19" s="69"/>
      <c r="B19" s="76">
        <v>48267.6</v>
      </c>
      <c r="C19" s="69"/>
      <c r="D19" s="69"/>
      <c r="E19" s="69"/>
      <c r="F19" s="69"/>
    </row>
    <row r="20" spans="1:6" x14ac:dyDescent="0.25">
      <c r="A20" s="69"/>
      <c r="B20" s="73">
        <f>B18-B19</f>
        <v>0</v>
      </c>
      <c r="C20" s="69"/>
      <c r="D20" s="69"/>
      <c r="E20" s="69"/>
      <c r="F20" s="69"/>
    </row>
    <row r="21" spans="1:6" x14ac:dyDescent="0.25">
      <c r="A21" s="69"/>
      <c r="B21" s="73"/>
      <c r="C21" s="69"/>
      <c r="D21" s="69"/>
      <c r="E21" s="69"/>
      <c r="F21" s="69"/>
    </row>
    <row r="22" spans="1:6" x14ac:dyDescent="0.25">
      <c r="A22" s="69"/>
      <c r="B22" s="69"/>
      <c r="C22" s="69"/>
      <c r="D22" s="69"/>
      <c r="E22" s="69"/>
      <c r="F22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2017-12-18T20:08:33Z</dcterms:created>
  <dcterms:modified xsi:type="dcterms:W3CDTF">2017-12-29T00:45:05Z</dcterms:modified>
</cp:coreProperties>
</file>