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FACTURA" sheetId="1" r:id="rId1"/>
  </sheets>
  <calcPr calcId="144525"/>
</workbook>
</file>

<file path=xl/calcChain.xml><?xml version="1.0" encoding="utf-8"?>
<calcChain xmlns="http://schemas.openxmlformats.org/spreadsheetml/2006/main">
  <c r="AN23" i="1" l="1"/>
  <c r="F10" i="1" l="1"/>
  <c r="G10" i="1" l="1"/>
  <c r="H10" i="1" l="1"/>
  <c r="H11" i="1" l="1"/>
  <c r="H23" i="1" l="1"/>
  <c r="H26" i="1" s="1"/>
  <c r="E23" i="1"/>
  <c r="E26" i="1" s="1"/>
  <c r="F26" i="1"/>
  <c r="D26" i="1"/>
  <c r="C26" i="1"/>
  <c r="D16" i="1"/>
  <c r="H9" i="1" l="1"/>
  <c r="F16" i="1" l="1"/>
  <c r="C16" i="1"/>
  <c r="H12" i="1"/>
  <c r="E16" i="1" l="1"/>
  <c r="H16" i="1"/>
</calcChain>
</file>

<file path=xl/comments1.xml><?xml version="1.0" encoding="utf-8"?>
<comments xmlns="http://schemas.openxmlformats.org/spreadsheetml/2006/main">
  <authors>
    <author>contabilidad qm</author>
  </authors>
  <commentList>
    <comment ref="F11" authorId="0">
      <text>
        <r>
          <rPr>
            <b/>
            <sz val="9"/>
            <color indexed="81"/>
            <rFont val="Tahoma"/>
            <family val="2"/>
          </rPr>
          <t>contabilidad qm:</t>
        </r>
        <r>
          <rPr>
            <sz val="9"/>
            <color indexed="81"/>
            <rFont val="Tahoma"/>
            <family val="2"/>
          </rPr>
          <t xml:space="preserve">
INFONAVIT</t>
        </r>
      </text>
    </comment>
  </commentList>
</comments>
</file>

<file path=xl/sharedStrings.xml><?xml version="1.0" encoding="utf-8"?>
<sst xmlns="http://schemas.openxmlformats.org/spreadsheetml/2006/main" count="80" uniqueCount="68">
  <si>
    <t>CONTPAQ i</t>
  </si>
  <si>
    <t xml:space="preserve">      NÓMINAS</t>
  </si>
  <si>
    <t>07 CONSULTORES &amp; ASESORES INTEGRALES SC</t>
  </si>
  <si>
    <t>Lista de Raya (forma tabular)</t>
  </si>
  <si>
    <t>Código</t>
  </si>
  <si>
    <t>Empleado</t>
  </si>
  <si>
    <t>*TOTAL* *PERCEPCIONES*</t>
  </si>
  <si>
    <t>GP02</t>
  </si>
  <si>
    <t>GV02</t>
  </si>
  <si>
    <t>RGJ01</t>
  </si>
  <si>
    <t>VM00</t>
  </si>
  <si>
    <t xml:space="preserve">  =============</t>
  </si>
  <si>
    <t>Total Gral.</t>
  </si>
  <si>
    <t xml:space="preserve"> </t>
  </si>
  <si>
    <t>Clave</t>
  </si>
  <si>
    <t>Nombre</t>
  </si>
  <si>
    <t xml:space="preserve"> Puesto</t>
  </si>
  <si>
    <t xml:space="preserve">  Minimo</t>
  </si>
  <si>
    <t xml:space="preserve">    SAE</t>
  </si>
  <si>
    <t xml:space="preserve">   ISR</t>
  </si>
  <si>
    <t xml:space="preserve"> IMSS</t>
  </si>
  <si>
    <t xml:space="preserve">    base</t>
  </si>
  <si>
    <t>Comisiones P</t>
  </si>
  <si>
    <t>restaciones</t>
  </si>
  <si>
    <t>Percepciones</t>
  </si>
  <si>
    <t>Subsidio PER</t>
  </si>
  <si>
    <t>CEPCIONES</t>
  </si>
  <si>
    <t xml:space="preserve">   Faltas</t>
  </si>
  <si>
    <t xml:space="preserve"> faltas</t>
  </si>
  <si>
    <t xml:space="preserve"> generales   e</t>
  </si>
  <si>
    <t>speciales</t>
  </si>
  <si>
    <t>Infonavit</t>
  </si>
  <si>
    <t>prestamos</t>
  </si>
  <si>
    <t>DEDUCCIONES</t>
  </si>
  <si>
    <t xml:space="preserve">   NOMINA</t>
  </si>
  <si>
    <t xml:space="preserve"> empleado</t>
  </si>
  <si>
    <t xml:space="preserve"> empresa</t>
  </si>
  <si>
    <t xml:space="preserve"> EMPLEADO</t>
  </si>
  <si>
    <t xml:space="preserve"> Nomina</t>
  </si>
  <si>
    <t xml:space="preserve">  empresa</t>
  </si>
  <si>
    <t xml:space="preserve"> FACTURAR</t>
  </si>
  <si>
    <t>GAONA PEREZ LUIS RIC</t>
  </si>
  <si>
    <t xml:space="preserve"> AUX. ADMINISTRATIVO</t>
  </si>
  <si>
    <t>GOMEZ VALENCIA EVELI</t>
  </si>
  <si>
    <t xml:space="preserve"> AUXILIAR CONTABLE</t>
  </si>
  <si>
    <t>RODRIGUEZ GARCIA JOA</t>
  </si>
  <si>
    <t xml:space="preserve"> JEFE DE POSTVENTA</t>
  </si>
  <si>
    <t>VARGAS MENDOZA MARIA</t>
  </si>
  <si>
    <t xml:space="preserve"> INTENDENCIA</t>
  </si>
  <si>
    <t>008</t>
  </si>
  <si>
    <t>Carrillo Martinez Jose Pedro Vidal</t>
  </si>
  <si>
    <t>024</t>
  </si>
  <si>
    <t>Garcia Olivos Maria Teresa</t>
  </si>
  <si>
    <t>022</t>
  </si>
  <si>
    <t>Ferrer Gonzalez Maria Elena</t>
  </si>
  <si>
    <t>009</t>
  </si>
  <si>
    <t>Navarro Gomez Yazmin</t>
  </si>
  <si>
    <t>SUELDO BASE</t>
  </si>
  <si>
    <t>COMISIONES</t>
  </si>
  <si>
    <t>COMPENSACION</t>
  </si>
  <si>
    <t>INFONAVIT</t>
  </si>
  <si>
    <t>4 DIAS DE INCAPACIDAD</t>
  </si>
  <si>
    <t>PAGOS POR SINDICATO</t>
  </si>
  <si>
    <t>QUERETARO MOTORS</t>
  </si>
  <si>
    <t>SANCHEZ DE SANTIAGO RICARDO</t>
  </si>
  <si>
    <t>UNIIFORMES</t>
  </si>
  <si>
    <t>DIF</t>
  </si>
  <si>
    <t>diferencia pagada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</si>
</sst>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"/>
      <family val="2"/>
    </font>
    <font>
      <b/>
      <sz val="10"/>
      <color indexed="12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43" fontId="11" fillId="0" borderId="0" applyFont="0" applyFill="0" applyBorder="0" applyAlignment="0" applyProtection="0"/>
    <xf numFmtId="0" fontId="14" fillId="0" borderId="0"/>
    <xf numFmtId="44" fontId="11" fillId="0" borderId="0" applyFont="0" applyFill="0" applyBorder="0" applyAlignment="0" applyProtection="0"/>
  </cellStyleXfs>
  <cellXfs count="34">
    <xf numFmtId="0" fontId="0" fillId="0" borderId="0" xfId="0"/>
    <xf numFmtId="0" fontId="1" fillId="0" borderId="0" xfId="0" applyFont="1"/>
    <xf numFmtId="0" fontId="2" fillId="0" borderId="0" xfId="0" applyFont="1"/>
    <xf numFmtId="49" fontId="2" fillId="0" borderId="0" xfId="0" applyNumberFormat="1" applyFont="1"/>
    <xf numFmtId="49" fontId="3" fillId="0" borderId="0" xfId="0" applyNumberFormat="1" applyFont="1" applyAlignment="1">
      <alignment horizontal="centerContinuous"/>
    </xf>
    <xf numFmtId="49" fontId="4" fillId="0" borderId="0" xfId="0" applyNumberFormat="1" applyFont="1" applyAlignment="1">
      <alignment horizontal="centerContinuous" vertical="top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49" fontId="8" fillId="2" borderId="1" xfId="0" applyNumberFormat="1" applyFont="1" applyFill="1" applyBorder="1" applyAlignment="1">
      <alignment horizontal="center" wrapText="1"/>
    </xf>
    <xf numFmtId="0" fontId="8" fillId="2" borderId="1" xfId="0" applyFont="1" applyFill="1" applyBorder="1" applyAlignment="1">
      <alignment horizontal="center" wrapText="1"/>
    </xf>
    <xf numFmtId="0" fontId="9" fillId="2" borderId="1" xfId="0" applyFont="1" applyFill="1" applyBorder="1" applyAlignment="1">
      <alignment horizontal="center" wrapText="1"/>
    </xf>
    <xf numFmtId="49" fontId="2" fillId="0" borderId="0" xfId="0" applyNumberFormat="1" applyFont="1" applyAlignment="1">
      <alignment horizontal="right"/>
    </xf>
    <xf numFmtId="0" fontId="8" fillId="0" borderId="0" xfId="0" applyFont="1"/>
    <xf numFmtId="0" fontId="6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/>
    <xf numFmtId="49" fontId="10" fillId="0" borderId="0" xfId="0" applyNumberFormat="1" applyFont="1" applyAlignment="1">
      <alignment horizontal="left"/>
    </xf>
    <xf numFmtId="43" fontId="0" fillId="0" borderId="0" xfId="1" applyFont="1"/>
    <xf numFmtId="43" fontId="2" fillId="0" borderId="0" xfId="1" applyFont="1"/>
    <xf numFmtId="43" fontId="2" fillId="0" borderId="0" xfId="1" applyFont="1" applyAlignment="1">
      <alignment horizontal="right"/>
    </xf>
    <xf numFmtId="43" fontId="10" fillId="0" borderId="0" xfId="1" applyFont="1"/>
    <xf numFmtId="43" fontId="2" fillId="0" borderId="0" xfId="0" applyNumberFormat="1" applyFont="1"/>
    <xf numFmtId="0" fontId="0" fillId="0" borderId="0" xfId="0" applyAlignment="1"/>
    <xf numFmtId="0" fontId="2" fillId="3" borderId="0" xfId="0" applyFont="1" applyFill="1"/>
    <xf numFmtId="0" fontId="0" fillId="0" borderId="0" xfId="0" applyAlignment="1"/>
    <xf numFmtId="43" fontId="8" fillId="3" borderId="0" xfId="0" applyNumberFormat="1" applyFont="1" applyFill="1"/>
    <xf numFmtId="0" fontId="16" fillId="0" borderId="2" xfId="2" applyFont="1" applyBorder="1"/>
    <xf numFmtId="0" fontId="14" fillId="0" borderId="3" xfId="2" applyBorder="1"/>
    <xf numFmtId="44" fontId="2" fillId="0" borderId="0" xfId="3" applyFont="1"/>
    <xf numFmtId="43" fontId="2" fillId="3" borderId="0" xfId="0" applyNumberFormat="1" applyFont="1" applyFill="1"/>
    <xf numFmtId="0" fontId="5" fillId="0" borderId="0" xfId="0" applyFont="1" applyAlignment="1">
      <alignment horizontal="center"/>
    </xf>
    <xf numFmtId="0" fontId="0" fillId="0" borderId="0" xfId="0" applyAlignment="1"/>
    <xf numFmtId="0" fontId="7" fillId="0" borderId="0" xfId="0" applyFont="1" applyAlignment="1">
      <alignment horizontal="center"/>
    </xf>
    <xf numFmtId="0" fontId="15" fillId="0" borderId="0" xfId="2" applyFont="1" applyAlignment="1">
      <alignment horizontal="center"/>
    </xf>
  </cellXfs>
  <cellStyles count="4">
    <cellStyle name="Millares" xfId="1" builtinId="3"/>
    <cellStyle name="Moneda" xfId="3" builtinId="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O26"/>
  <sheetViews>
    <sheetView tabSelected="1" workbookViewId="0">
      <pane xSplit="2" ySplit="8" topLeftCell="C15" activePane="bottomRight" state="frozen"/>
      <selection pane="topRight" activeCell="C1" sqref="C1"/>
      <selection pane="bottomLeft" activeCell="A13" sqref="A13"/>
      <selection pane="bottomRight" activeCell="AO29" sqref="AO29"/>
    </sheetView>
  </sheetViews>
  <sheetFormatPr baseColWidth="10" defaultRowHeight="11.25" x14ac:dyDescent="0.2"/>
  <cols>
    <col min="1" max="1" width="12.28515625" style="3" customWidth="1"/>
    <col min="2" max="2" width="28.7109375" style="2" customWidth="1"/>
    <col min="3" max="3" width="13" style="2" bestFit="1" customWidth="1"/>
    <col min="4" max="4" width="14.42578125" style="2" customWidth="1"/>
    <col min="5" max="7" width="13" style="2" customWidth="1"/>
    <col min="8" max="8" width="13.5703125" style="2" bestFit="1" customWidth="1"/>
    <col min="9" max="9" width="0" style="2" hidden="1" customWidth="1"/>
    <col min="10" max="10" width="24.5703125" style="2" hidden="1" customWidth="1"/>
    <col min="11" max="38" width="0" style="2" hidden="1" customWidth="1"/>
    <col min="39" max="16384" width="11.42578125" style="2"/>
  </cols>
  <sheetData>
    <row r="1" spans="1:40" ht="18" customHeight="1" x14ac:dyDescent="0.25">
      <c r="A1" s="4" t="s">
        <v>0</v>
      </c>
      <c r="B1" s="30" t="s">
        <v>13</v>
      </c>
      <c r="C1" s="31"/>
      <c r="D1" s="22"/>
      <c r="E1" s="15"/>
      <c r="F1" s="15"/>
      <c r="G1" s="24"/>
    </row>
    <row r="2" spans="1:40" ht="24.95" customHeight="1" x14ac:dyDescent="0.2">
      <c r="A2" s="5" t="s">
        <v>1</v>
      </c>
      <c r="B2" s="13" t="s">
        <v>2</v>
      </c>
      <c r="C2" s="14"/>
      <c r="D2" s="14"/>
      <c r="E2" s="14"/>
      <c r="F2" s="14"/>
      <c r="G2" s="14"/>
    </row>
    <row r="3" spans="1:40" ht="15.75" x14ac:dyDescent="0.25">
      <c r="B3" s="32" t="s">
        <v>3</v>
      </c>
      <c r="C3" s="31"/>
      <c r="D3" s="22"/>
      <c r="E3" s="15"/>
      <c r="F3" s="15"/>
      <c r="G3" s="24"/>
    </row>
    <row r="5" spans="1:40" s="6" customFormat="1" ht="23.25" thickBot="1" x14ac:dyDescent="0.25">
      <c r="A5" s="8" t="s">
        <v>4</v>
      </c>
      <c r="B5" s="9" t="s">
        <v>5</v>
      </c>
      <c r="C5" s="9" t="s">
        <v>57</v>
      </c>
      <c r="D5" s="9" t="s">
        <v>59</v>
      </c>
      <c r="E5" s="9" t="s">
        <v>58</v>
      </c>
      <c r="F5" s="9" t="s">
        <v>60</v>
      </c>
      <c r="G5" s="9" t="s">
        <v>65</v>
      </c>
      <c r="H5" s="10" t="s">
        <v>6</v>
      </c>
    </row>
    <row r="6" spans="1:40" ht="12" thickTop="1" x14ac:dyDescent="0.2"/>
    <row r="8" spans="1:40" ht="15" x14ac:dyDescent="0.25">
      <c r="I8" t="s">
        <v>14</v>
      </c>
      <c r="J8" t="s">
        <v>15</v>
      </c>
      <c r="K8" t="s">
        <v>16</v>
      </c>
      <c r="L8" t="s">
        <v>17</v>
      </c>
      <c r="M8" t="s">
        <v>18</v>
      </c>
      <c r="N8" t="s">
        <v>19</v>
      </c>
      <c r="O8" t="s">
        <v>20</v>
      </c>
      <c r="P8" t="s">
        <v>21</v>
      </c>
      <c r="Q8" t="s">
        <v>22</v>
      </c>
      <c r="R8" t="s">
        <v>23</v>
      </c>
      <c r="S8" t="s">
        <v>24</v>
      </c>
      <c r="T8" t="s">
        <v>25</v>
      </c>
      <c r="U8" t="s">
        <v>26</v>
      </c>
      <c r="V8" t="s">
        <v>27</v>
      </c>
      <c r="W8" t="s">
        <v>28</v>
      </c>
      <c r="X8" t="s">
        <v>29</v>
      </c>
      <c r="Y8" t="s">
        <v>30</v>
      </c>
      <c r="Z8" t="s">
        <v>31</v>
      </c>
      <c r="AA8" t="s">
        <v>32</v>
      </c>
      <c r="AB8" t="s">
        <v>33</v>
      </c>
      <c r="AC8" t="s">
        <v>34</v>
      </c>
      <c r="AD8" t="s">
        <v>35</v>
      </c>
      <c r="AE8" t="s">
        <v>36</v>
      </c>
      <c r="AF8" t="s">
        <v>37</v>
      </c>
      <c r="AG8" t="s">
        <v>38</v>
      </c>
      <c r="AH8" t="s">
        <v>39</v>
      </c>
      <c r="AI8" t="s">
        <v>40</v>
      </c>
    </row>
    <row r="9" spans="1:40" ht="15" x14ac:dyDescent="0.25">
      <c r="A9" s="3" t="s">
        <v>51</v>
      </c>
      <c r="B9" s="2" t="s">
        <v>50</v>
      </c>
      <c r="C9" s="17">
        <v>1261</v>
      </c>
      <c r="D9" s="17">
        <v>2228</v>
      </c>
      <c r="E9" s="17">
        <v>88.27</v>
      </c>
      <c r="F9" s="17">
        <v>0</v>
      </c>
      <c r="G9" s="17"/>
      <c r="H9" s="18">
        <f>SUM(C9:F9)</f>
        <v>3577.27</v>
      </c>
      <c r="I9" t="s">
        <v>7</v>
      </c>
      <c r="J9" t="s">
        <v>41</v>
      </c>
      <c r="K9" t="s">
        <v>42</v>
      </c>
      <c r="L9">
        <v>1095.5999999999999</v>
      </c>
      <c r="M9">
        <v>141.63999999999999</v>
      </c>
      <c r="N9">
        <v>0</v>
      </c>
      <c r="O9">
        <v>0</v>
      </c>
      <c r="P9">
        <v>4700</v>
      </c>
      <c r="Q9">
        <v>0</v>
      </c>
      <c r="R9">
        <v>0</v>
      </c>
      <c r="S9">
        <v>4700</v>
      </c>
      <c r="T9">
        <v>0</v>
      </c>
      <c r="U9">
        <v>4700</v>
      </c>
      <c r="V9">
        <v>0</v>
      </c>
      <c r="W9">
        <v>0</v>
      </c>
      <c r="X9">
        <v>223.04</v>
      </c>
      <c r="Y9">
        <v>0</v>
      </c>
      <c r="Z9">
        <v>0</v>
      </c>
      <c r="AA9">
        <v>0</v>
      </c>
      <c r="AB9">
        <v>223.04</v>
      </c>
      <c r="AC9">
        <v>4476.96</v>
      </c>
      <c r="AD9">
        <v>0</v>
      </c>
      <c r="AE9">
        <v>447.7</v>
      </c>
      <c r="AF9">
        <v>4476.96</v>
      </c>
      <c r="AG9">
        <v>24.74</v>
      </c>
      <c r="AH9">
        <v>0</v>
      </c>
      <c r="AI9">
        <v>4949.3999999999996</v>
      </c>
      <c r="AM9" s="21"/>
    </row>
    <row r="10" spans="1:40" ht="15" x14ac:dyDescent="0.25">
      <c r="A10" s="3" t="s">
        <v>53</v>
      </c>
      <c r="B10" s="2" t="s">
        <v>54</v>
      </c>
      <c r="C10" s="17">
        <v>4500</v>
      </c>
      <c r="D10" s="17">
        <v>0</v>
      </c>
      <c r="E10" s="17">
        <v>0</v>
      </c>
      <c r="F10" s="17">
        <f>-930-86.35</f>
        <v>-1016.35</v>
      </c>
      <c r="G10" s="17">
        <f>-117.81</f>
        <v>-117.81</v>
      </c>
      <c r="H10" s="18">
        <f>SUM(C10:G10)</f>
        <v>3365.84</v>
      </c>
      <c r="I10" t="s">
        <v>9</v>
      </c>
      <c r="J10" t="s">
        <v>45</v>
      </c>
      <c r="K10" t="s">
        <v>46</v>
      </c>
      <c r="L10">
        <v>1095.5999999999999</v>
      </c>
      <c r="M10">
        <v>141.63999999999999</v>
      </c>
      <c r="N10">
        <v>0</v>
      </c>
      <c r="O10">
        <v>0</v>
      </c>
      <c r="P10">
        <v>4000</v>
      </c>
      <c r="Q10">
        <v>9538.76</v>
      </c>
      <c r="R10">
        <v>0</v>
      </c>
      <c r="S10">
        <v>13538.76</v>
      </c>
      <c r="T10">
        <v>0</v>
      </c>
      <c r="U10">
        <v>13538.76</v>
      </c>
      <c r="V10">
        <v>0</v>
      </c>
      <c r="W10">
        <v>0</v>
      </c>
      <c r="X10">
        <v>45.13</v>
      </c>
      <c r="Y10">
        <v>0</v>
      </c>
      <c r="Z10">
        <v>0</v>
      </c>
      <c r="AA10">
        <v>0</v>
      </c>
      <c r="AB10">
        <v>45.13</v>
      </c>
      <c r="AC10">
        <v>13493.63</v>
      </c>
      <c r="AD10">
        <v>1349.36</v>
      </c>
      <c r="AE10">
        <v>0</v>
      </c>
      <c r="AF10">
        <v>12144.27</v>
      </c>
      <c r="AG10">
        <v>24.74</v>
      </c>
      <c r="AH10">
        <v>0</v>
      </c>
      <c r="AI10">
        <v>13518.37</v>
      </c>
      <c r="AM10" s="21"/>
    </row>
    <row r="11" spans="1:40" ht="15" x14ac:dyDescent="0.25">
      <c r="A11" s="3" t="s">
        <v>49</v>
      </c>
      <c r="B11" s="2" t="s">
        <v>52</v>
      </c>
      <c r="C11" s="17">
        <v>3200</v>
      </c>
      <c r="D11" s="17">
        <v>0</v>
      </c>
      <c r="E11" s="17">
        <v>224</v>
      </c>
      <c r="F11" s="17">
        <v>-1350</v>
      </c>
      <c r="G11" s="17">
        <v>-76.56</v>
      </c>
      <c r="H11" s="18">
        <f>SUM(C11:G11)</f>
        <v>1997.44</v>
      </c>
      <c r="I11" t="s">
        <v>8</v>
      </c>
      <c r="J11" t="s">
        <v>43</v>
      </c>
      <c r="K11" t="s">
        <v>44</v>
      </c>
      <c r="L11">
        <v>1095.5999999999999</v>
      </c>
      <c r="M11">
        <v>141.63999999999999</v>
      </c>
      <c r="N11">
        <v>0</v>
      </c>
      <c r="O11">
        <v>0</v>
      </c>
      <c r="P11">
        <v>4000</v>
      </c>
      <c r="Q11">
        <v>0</v>
      </c>
      <c r="R11">
        <v>0</v>
      </c>
      <c r="S11">
        <v>4000</v>
      </c>
      <c r="T11">
        <v>0</v>
      </c>
      <c r="U11">
        <v>4000</v>
      </c>
      <c r="V11">
        <v>0</v>
      </c>
      <c r="W11">
        <v>0</v>
      </c>
      <c r="X11">
        <v>0</v>
      </c>
      <c r="Y11">
        <v>0</v>
      </c>
      <c r="Z11" s="17">
        <v>1414.96</v>
      </c>
      <c r="AA11">
        <v>0</v>
      </c>
      <c r="AB11">
        <v>1414.96</v>
      </c>
      <c r="AC11">
        <v>2585.04</v>
      </c>
      <c r="AD11">
        <v>0</v>
      </c>
      <c r="AE11">
        <v>258.5</v>
      </c>
      <c r="AF11">
        <v>2585.04</v>
      </c>
      <c r="AG11">
        <v>24.74</v>
      </c>
      <c r="AH11">
        <v>0</v>
      </c>
      <c r="AI11">
        <v>4283.24</v>
      </c>
      <c r="AM11" s="21"/>
    </row>
    <row r="12" spans="1:40" ht="15" x14ac:dyDescent="0.25">
      <c r="A12" s="3" t="s">
        <v>55</v>
      </c>
      <c r="B12" s="2" t="s">
        <v>56</v>
      </c>
      <c r="C12" s="17">
        <v>1575</v>
      </c>
      <c r="D12" s="17">
        <v>828</v>
      </c>
      <c r="E12" s="17">
        <v>0</v>
      </c>
      <c r="F12" s="17">
        <v>0</v>
      </c>
      <c r="G12" s="17"/>
      <c r="H12" s="18">
        <f t="shared" ref="H12" si="0">SUM(C12:F12)</f>
        <v>2403</v>
      </c>
      <c r="I12" t="s">
        <v>10</v>
      </c>
      <c r="J12" t="s">
        <v>47</v>
      </c>
      <c r="K12" t="s">
        <v>48</v>
      </c>
      <c r="L12">
        <v>1095.5999999999999</v>
      </c>
      <c r="M12">
        <v>141.63999999999999</v>
      </c>
      <c r="N12">
        <v>0</v>
      </c>
      <c r="O12">
        <v>0</v>
      </c>
      <c r="P12">
        <v>1800</v>
      </c>
      <c r="Q12">
        <v>713</v>
      </c>
      <c r="R12">
        <v>0</v>
      </c>
      <c r="S12">
        <v>2513</v>
      </c>
      <c r="T12">
        <v>160.30000000000001</v>
      </c>
      <c r="U12">
        <v>2673.3</v>
      </c>
      <c r="V12">
        <v>0</v>
      </c>
      <c r="W12">
        <v>0</v>
      </c>
      <c r="X12">
        <v>295.13</v>
      </c>
      <c r="Y12">
        <v>0</v>
      </c>
      <c r="Z12">
        <v>0</v>
      </c>
      <c r="AA12">
        <v>0</v>
      </c>
      <c r="AB12">
        <v>295.13</v>
      </c>
      <c r="AC12">
        <v>2378.17</v>
      </c>
      <c r="AD12">
        <v>0</v>
      </c>
      <c r="AE12">
        <v>237.82</v>
      </c>
      <c r="AF12">
        <v>2378.17</v>
      </c>
      <c r="AG12">
        <v>24.74</v>
      </c>
      <c r="AH12">
        <v>0</v>
      </c>
      <c r="AI12">
        <v>2640.73</v>
      </c>
      <c r="AM12" s="25" t="s">
        <v>61</v>
      </c>
      <c r="AN12" s="23"/>
    </row>
    <row r="13" spans="1:40" ht="15" x14ac:dyDescent="0.25">
      <c r="C13" s="18"/>
      <c r="D13" s="18"/>
      <c r="E13" s="18"/>
      <c r="F13" s="18"/>
      <c r="G13" s="18"/>
      <c r="H13" s="18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</row>
    <row r="14" spans="1:40" x14ac:dyDescent="0.2">
      <c r="C14" s="18"/>
      <c r="D14" s="18"/>
      <c r="E14" s="18"/>
      <c r="F14" s="18"/>
      <c r="G14" s="18"/>
      <c r="H14" s="18"/>
    </row>
    <row r="15" spans="1:40" s="7" customFormat="1" x14ac:dyDescent="0.2">
      <c r="A15" s="11"/>
      <c r="C15" s="19" t="s">
        <v>11</v>
      </c>
      <c r="D15" s="19"/>
      <c r="E15" s="19" t="s">
        <v>11</v>
      </c>
      <c r="F15" s="19" t="s">
        <v>11</v>
      </c>
      <c r="G15" s="19"/>
      <c r="H15" s="19" t="s">
        <v>11</v>
      </c>
    </row>
    <row r="16" spans="1:40" s="1" customFormat="1" ht="15" x14ac:dyDescent="0.25">
      <c r="A16" s="16" t="s">
        <v>12</v>
      </c>
      <c r="B16" s="1" t="s">
        <v>13</v>
      </c>
      <c r="C16" s="20">
        <f>SUM(C9:C15)</f>
        <v>10536</v>
      </c>
      <c r="D16" s="20">
        <f>SUM(D9:D15)</f>
        <v>3056</v>
      </c>
      <c r="E16" s="20">
        <f t="shared" ref="E16:H16" si="1">SUM(E9:E15)</f>
        <v>312.27</v>
      </c>
      <c r="F16" s="20">
        <f t="shared" si="1"/>
        <v>-2366.35</v>
      </c>
      <c r="G16" s="20"/>
      <c r="H16" s="20">
        <f t="shared" si="1"/>
        <v>11343.550000000001</v>
      </c>
    </row>
    <row r="18" spans="1:41" x14ac:dyDescent="0.2">
      <c r="C18" s="2" t="s">
        <v>13</v>
      </c>
      <c r="H18" s="2" t="s">
        <v>13</v>
      </c>
    </row>
    <row r="19" spans="1:41" ht="12.75" x14ac:dyDescent="0.2">
      <c r="A19" s="33" t="s">
        <v>62</v>
      </c>
      <c r="B19" s="33"/>
      <c r="C19" s="12"/>
      <c r="D19" s="12"/>
      <c r="E19" s="12"/>
      <c r="F19" s="12"/>
      <c r="G19" s="12"/>
      <c r="H19" s="12"/>
    </row>
    <row r="21" spans="1:41" ht="12.75" x14ac:dyDescent="0.2">
      <c r="A21" s="26" t="s">
        <v>63</v>
      </c>
      <c r="AN21" s="2" t="s">
        <v>66</v>
      </c>
    </row>
    <row r="23" spans="1:41" ht="15" x14ac:dyDescent="0.25">
      <c r="A23" s="27" t="s">
        <v>64</v>
      </c>
      <c r="C23" s="17">
        <v>2450</v>
      </c>
      <c r="D23" s="17">
        <v>306.67</v>
      </c>
      <c r="E23" s="17">
        <f>138.6+109.81</f>
        <v>248.41</v>
      </c>
      <c r="F23" s="17">
        <v>0</v>
      </c>
      <c r="G23" s="17"/>
      <c r="H23" s="18">
        <f t="shared" ref="H23" si="2">SUM(C23:F23)</f>
        <v>3005.08</v>
      </c>
      <c r="AM23" s="28">
        <v>2300</v>
      </c>
      <c r="AN23" s="29">
        <f>+H23-AM23</f>
        <v>705.07999999999993</v>
      </c>
      <c r="AO23" s="2" t="s">
        <v>67</v>
      </c>
    </row>
    <row r="24" spans="1:41" ht="15" x14ac:dyDescent="0.25">
      <c r="D24" s="17"/>
      <c r="E24" s="17"/>
      <c r="F24" s="17"/>
      <c r="G24" s="17"/>
      <c r="H24" s="17"/>
    </row>
    <row r="25" spans="1:41" s="7" customFormat="1" x14ac:dyDescent="0.2">
      <c r="A25" s="11"/>
      <c r="C25" s="19" t="s">
        <v>11</v>
      </c>
      <c r="D25" s="19"/>
      <c r="E25" s="19" t="s">
        <v>11</v>
      </c>
      <c r="F25" s="19" t="s">
        <v>11</v>
      </c>
      <c r="G25" s="19"/>
      <c r="H25" s="19" t="s">
        <v>11</v>
      </c>
    </row>
    <row r="26" spans="1:41" s="1" customFormat="1" ht="15" x14ac:dyDescent="0.25">
      <c r="A26" s="16" t="s">
        <v>12</v>
      </c>
      <c r="B26" s="1" t="s">
        <v>13</v>
      </c>
      <c r="C26" s="20">
        <f>SUM(C19:C25)</f>
        <v>2450</v>
      </c>
      <c r="D26" s="20">
        <f>SUM(D19:D25)</f>
        <v>306.67</v>
      </c>
      <c r="E26" s="20">
        <f t="shared" ref="E26:H26" si="3">SUM(E19:E25)</f>
        <v>248.41</v>
      </c>
      <c r="F26" s="20">
        <f t="shared" si="3"/>
        <v>0</v>
      </c>
      <c r="G26" s="20"/>
      <c r="H26" s="20">
        <f t="shared" si="3"/>
        <v>3005.08</v>
      </c>
    </row>
  </sheetData>
  <mergeCells count="3">
    <mergeCell ref="B1:C1"/>
    <mergeCell ref="B3:C3"/>
    <mergeCell ref="A19:B19"/>
  </mergeCells>
  <pageMargins left="0.70866141732283472" right="0.70866141732283472" top="0.74803149606299213" bottom="0.74803149606299213" header="0.31496062992125984" footer="0.31496062992125984"/>
  <pageSetup scale="75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FACTURA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Lizbeth</dc:creator>
  <cp:lastModifiedBy>contabilidad qm</cp:lastModifiedBy>
  <cp:lastPrinted>2016-01-16T19:00:24Z</cp:lastPrinted>
  <dcterms:created xsi:type="dcterms:W3CDTF">2016-01-16T18:26:05Z</dcterms:created>
  <dcterms:modified xsi:type="dcterms:W3CDTF">2016-03-04T00:38:58Z</dcterms:modified>
</cp:coreProperties>
</file>