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N18" i="1" l="1"/>
  <c r="O18" i="1"/>
  <c r="P18" i="1"/>
  <c r="Q18" i="1"/>
  <c r="R18" i="1"/>
  <c r="S18" i="1"/>
  <c r="D18" i="1"/>
  <c r="E18" i="1"/>
  <c r="F18" i="1"/>
  <c r="G18" i="1"/>
  <c r="H18" i="1"/>
  <c r="I18" i="1"/>
  <c r="J18" i="1"/>
  <c r="K18" i="1"/>
  <c r="L18" i="1"/>
  <c r="C18" i="1"/>
  <c r="N14" i="1"/>
  <c r="O14" i="1" s="1"/>
  <c r="P14" i="1"/>
  <c r="N15" i="1"/>
  <c r="P15" i="1" s="1"/>
  <c r="N16" i="1"/>
  <c r="O16" i="1" s="1"/>
  <c r="P16" i="1"/>
  <c r="S13" i="1"/>
  <c r="R13" i="1"/>
  <c r="Q13" i="1"/>
  <c r="P13" i="1"/>
  <c r="O13" i="1"/>
  <c r="N13" i="1"/>
  <c r="Q16" i="1" l="1"/>
  <c r="O15" i="1"/>
  <c r="Q15" i="1" s="1"/>
  <c r="Q14" i="1"/>
  <c r="R15" i="1" l="1"/>
  <c r="S15" i="1" s="1"/>
  <c r="R14" i="1"/>
  <c r="S14" i="1"/>
  <c r="R16" i="1"/>
  <c r="S16" i="1" s="1"/>
</calcChain>
</file>

<file path=xl/sharedStrings.xml><?xml version="1.0" encoding="utf-8"?>
<sst xmlns="http://schemas.openxmlformats.org/spreadsheetml/2006/main" count="55" uniqueCount="35">
  <si>
    <t>CONTPAQ i</t>
  </si>
  <si>
    <t xml:space="preserve">      NÓMINAS</t>
  </si>
  <si>
    <t>66 CONSULTORES &amp; ASESORES INTEGRALES SC</t>
  </si>
  <si>
    <t>Lista de Raya (forma tabular)</t>
  </si>
  <si>
    <t>Periodo 5 al 5 Quincenal del 01/03/2016 al 15/03/2016</t>
  </si>
  <si>
    <t>Reg Pat IMSS: E2375841103</t>
  </si>
  <si>
    <t xml:space="preserve">RFC: C&amp;A -050406-NL0 </t>
  </si>
  <si>
    <t>Código</t>
  </si>
  <si>
    <t>Empleado</t>
  </si>
  <si>
    <t>Sueldo</t>
  </si>
  <si>
    <t>Comisiones</t>
  </si>
  <si>
    <t>Vacaciones a tiempo</t>
  </si>
  <si>
    <t>Prima de vacaciones a tiempo</t>
  </si>
  <si>
    <t>*TOTAL* *PERCEPCIONES*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</si>
  <si>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</si>
  <si>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</si>
  <si>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</si>
  <si>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</si>
  <si>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</si>
  <si>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</si>
  <si>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008</t>
  </si>
  <si>
    <t>Garcia Olivos Maria Teresa</t>
  </si>
  <si>
    <t>009</t>
  </si>
  <si>
    <t>Navarro Gomez Yazmin</t>
  </si>
  <si>
    <t>022</t>
  </si>
  <si>
    <t>Ferrer Gonzalez Maria Elena</t>
  </si>
  <si>
    <t>024</t>
  </si>
  <si>
    <t>Carrillo Martinez Jose Pedro Vidal</t>
  </si>
  <si>
    <t>Total Gral.</t>
  </si>
  <si>
    <t xml:space="preserve"> </t>
  </si>
  <si>
    <t>5% COMISIÓN</t>
  </si>
  <si>
    <t>2% NOMINA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</si>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</sst>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0" fontId="8" fillId="0" borderId="0" xfId="0" applyFont="1"/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164" fontId="1" fillId="0" borderId="0" xfId="0" applyNumberFormat="1" applyFont="1"/>
    <xf numFmtId="164" fontId="8" fillId="0" borderId="2" xfId="0" applyNumberFormat="1" applyFont="1" applyBorder="1"/>
    <xf numFmtId="0" fontId="1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9" sqref="N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8.7109375" style="1" bestFit="1" customWidth="1"/>
    <col min="4" max="4" width="10.5703125" style="1" bestFit="1" customWidth="1"/>
    <col min="5" max="5" width="10" style="1" customWidth="1"/>
    <col min="6" max="6" width="11" style="1" bestFit="1" customWidth="1"/>
    <col min="7" max="7" width="13.5703125" style="1" bestFit="1" customWidth="1"/>
    <col min="8" max="8" width="8.28515625" style="1" bestFit="1" customWidth="1"/>
    <col min="9" max="9" width="6.5703125" style="1" bestFit="1" customWidth="1"/>
    <col min="10" max="10" width="7.85546875" style="1" bestFit="1" customWidth="1"/>
    <col min="11" max="11" width="12.7109375" style="1" bestFit="1" customWidth="1"/>
    <col min="12" max="12" width="8.7109375" style="1" bestFit="1" customWidth="1"/>
    <col min="13" max="13" width="3.140625" style="1" customWidth="1"/>
    <col min="14" max="14" width="13.5703125" style="1" bestFit="1" customWidth="1"/>
    <col min="15" max="15" width="11.28515625" style="1" bestFit="1" customWidth="1"/>
    <col min="16" max="16" width="10" style="1" customWidth="1"/>
    <col min="17" max="17" width="9.28515625" style="1" bestFit="1" customWidth="1"/>
    <col min="18" max="18" width="10.42578125" style="1" customWidth="1"/>
    <col min="19" max="19" width="11.5703125" style="1" customWidth="1"/>
    <col min="20" max="16384" width="11.42578125" style="1"/>
  </cols>
  <sheetData>
    <row r="1" spans="1:19" ht="18" customHeight="1" x14ac:dyDescent="0.25">
      <c r="A1" s="3" t="s">
        <v>0</v>
      </c>
      <c r="B1" s="6" t="s">
        <v>29</v>
      </c>
      <c r="C1" s="5"/>
    </row>
    <row r="2" spans="1:19" ht="24.95" customHeight="1" x14ac:dyDescent="0.2">
      <c r="A2" s="4" t="s">
        <v>1</v>
      </c>
      <c r="B2" s="20" t="s">
        <v>2</v>
      </c>
      <c r="C2" s="21"/>
    </row>
    <row r="3" spans="1:19" ht="15.75" x14ac:dyDescent="0.25">
      <c r="B3" s="22" t="s">
        <v>3</v>
      </c>
      <c r="C3" s="23"/>
      <c r="D3" s="8"/>
    </row>
    <row r="4" spans="1:19" ht="15" x14ac:dyDescent="0.25">
      <c r="B4" s="24" t="s">
        <v>4</v>
      </c>
      <c r="C4" s="23"/>
      <c r="D4" s="8"/>
    </row>
    <row r="5" spans="1:19" x14ac:dyDescent="0.2">
      <c r="B5" s="7" t="s">
        <v>5</v>
      </c>
    </row>
    <row r="6" spans="1:19" x14ac:dyDescent="0.2">
      <c r="B6" s="7" t="s">
        <v>6</v>
      </c>
    </row>
    <row r="8" spans="1:19" s="19" customFormat="1" ht="34.5" thickBot="1" x14ac:dyDescent="0.25">
      <c r="A8" s="15" t="s">
        <v>7</v>
      </c>
      <c r="B8" s="16" t="s">
        <v>8</v>
      </c>
      <c r="C8" s="16" t="s">
        <v>9</v>
      </c>
      <c r="D8" s="16" t="s">
        <v>10</v>
      </c>
      <c r="E8" s="16" t="s">
        <v>11</v>
      </c>
      <c r="F8" s="16" t="s">
        <v>12</v>
      </c>
      <c r="G8" s="17" t="s">
        <v>13</v>
      </c>
      <c r="H8" s="16" t="s">
        <v>14</v>
      </c>
      <c r="I8" s="16" t="s">
        <v>15</v>
      </c>
      <c r="J8" s="16" t="s">
        <v>16</v>
      </c>
      <c r="K8" s="17" t="s">
        <v>17</v>
      </c>
      <c r="L8" s="18" t="s">
        <v>18</v>
      </c>
      <c r="M8" s="1"/>
      <c r="N8" s="27" t="s">
        <v>13</v>
      </c>
      <c r="O8" s="27" t="s">
        <v>30</v>
      </c>
      <c r="P8" s="27" t="s">
        <v>31</v>
      </c>
      <c r="Q8" s="27" t="s">
        <v>32</v>
      </c>
      <c r="R8" s="27" t="s">
        <v>33</v>
      </c>
      <c r="S8" s="27" t="s">
        <v>34</v>
      </c>
    </row>
    <row r="9" spans="1:19" ht="12" thickTop="1" x14ac:dyDescent="0.2"/>
    <row r="11" spans="1:19" x14ac:dyDescent="0.2">
      <c r="A11" s="9" t="s">
        <v>19</v>
      </c>
    </row>
    <row r="13" spans="1:19" x14ac:dyDescent="0.2">
      <c r="A13" s="2" t="s">
        <v>20</v>
      </c>
      <c r="B13" s="1" t="s">
        <v>21</v>
      </c>
      <c r="C13" s="10">
        <v>3200.1</v>
      </c>
      <c r="D13" s="10">
        <v>3045.42</v>
      </c>
      <c r="E13" s="10">
        <v>0</v>
      </c>
      <c r="F13" s="10">
        <v>0</v>
      </c>
      <c r="G13" s="10">
        <v>6245.52</v>
      </c>
      <c r="H13" s="10">
        <v>786.78</v>
      </c>
      <c r="I13" s="10">
        <v>101.81</v>
      </c>
      <c r="J13" s="11">
        <v>-7.0000000000000007E-2</v>
      </c>
      <c r="K13" s="10">
        <v>888.52</v>
      </c>
      <c r="L13" s="10">
        <v>5357</v>
      </c>
      <c r="M13" s="10"/>
      <c r="N13" s="10">
        <f>+G13</f>
        <v>6245.52</v>
      </c>
      <c r="O13" s="10">
        <f>+N13*0.05</f>
        <v>312.27600000000007</v>
      </c>
      <c r="P13" s="10">
        <f>+N13*0.02</f>
        <v>124.91040000000001</v>
      </c>
      <c r="Q13" s="10">
        <f>+N13+O13+P13</f>
        <v>6682.7064</v>
      </c>
      <c r="R13" s="10">
        <f>+Q13*0.16</f>
        <v>1069.2330240000001</v>
      </c>
      <c r="S13" s="10">
        <f>+Q13+R13</f>
        <v>7751.9394240000001</v>
      </c>
    </row>
    <row r="14" spans="1:19" x14ac:dyDescent="0.2">
      <c r="A14" s="2" t="s">
        <v>22</v>
      </c>
      <c r="B14" s="1" t="s">
        <v>23</v>
      </c>
      <c r="C14" s="10">
        <v>1575</v>
      </c>
      <c r="D14" s="10">
        <v>1599.77</v>
      </c>
      <c r="E14" s="10">
        <v>0</v>
      </c>
      <c r="F14" s="10">
        <v>0</v>
      </c>
      <c r="G14" s="10">
        <v>3174.77</v>
      </c>
      <c r="H14" s="10">
        <v>116.273</v>
      </c>
      <c r="I14" s="10">
        <v>67.180000000000007</v>
      </c>
      <c r="J14" s="11">
        <v>-8.3000000000000004E-2</v>
      </c>
      <c r="K14" s="10">
        <v>183.37</v>
      </c>
      <c r="L14" s="10">
        <v>2991.4</v>
      </c>
      <c r="M14" s="10"/>
      <c r="N14" s="25">
        <f t="shared" ref="N14:N16" si="0">+G14</f>
        <v>3174.77</v>
      </c>
      <c r="O14" s="25">
        <f t="shared" ref="O14:O16" si="1">+N14*0.05</f>
        <v>158.73850000000002</v>
      </c>
      <c r="P14" s="25">
        <f t="shared" ref="P14:P16" si="2">+N14*0.02</f>
        <v>63.495400000000004</v>
      </c>
      <c r="Q14" s="25">
        <f t="shared" ref="Q14:Q16" si="3">+N14+O14+P14</f>
        <v>3397.0038999999997</v>
      </c>
      <c r="R14" s="25">
        <f t="shared" ref="R14:R16" si="4">+Q14*0.16</f>
        <v>543.520624</v>
      </c>
      <c r="S14" s="25">
        <f t="shared" ref="S14:S16" si="5">+Q14+R14</f>
        <v>3940.5245239999995</v>
      </c>
    </row>
    <row r="15" spans="1:19" x14ac:dyDescent="0.2">
      <c r="A15" s="2" t="s">
        <v>24</v>
      </c>
      <c r="B15" s="1" t="s">
        <v>25</v>
      </c>
      <c r="C15" s="10">
        <v>4500</v>
      </c>
      <c r="D15" s="10">
        <v>0</v>
      </c>
      <c r="E15" s="10">
        <v>0</v>
      </c>
      <c r="F15" s="10">
        <v>0</v>
      </c>
      <c r="G15" s="10">
        <v>4500</v>
      </c>
      <c r="H15" s="10">
        <v>433.94099999999997</v>
      </c>
      <c r="I15" s="10">
        <v>123</v>
      </c>
      <c r="J15" s="10">
        <v>5.8999999999999997E-2</v>
      </c>
      <c r="K15" s="10">
        <v>557</v>
      </c>
      <c r="L15" s="10">
        <v>3943</v>
      </c>
      <c r="M15" s="10"/>
      <c r="N15" s="25">
        <f t="shared" si="0"/>
        <v>4500</v>
      </c>
      <c r="O15" s="25">
        <f t="shared" si="1"/>
        <v>225</v>
      </c>
      <c r="P15" s="25">
        <f t="shared" si="2"/>
        <v>90</v>
      </c>
      <c r="Q15" s="25">
        <f t="shared" si="3"/>
        <v>4815</v>
      </c>
      <c r="R15" s="25">
        <f t="shared" si="4"/>
        <v>770.4</v>
      </c>
      <c r="S15" s="25">
        <f t="shared" si="5"/>
        <v>5585.4</v>
      </c>
    </row>
    <row r="16" spans="1:19" x14ac:dyDescent="0.2">
      <c r="A16" s="2" t="s">
        <v>26</v>
      </c>
      <c r="B16" s="1" t="s">
        <v>27</v>
      </c>
      <c r="C16" s="10">
        <v>1261</v>
      </c>
      <c r="D16" s="10">
        <v>2970.74</v>
      </c>
      <c r="E16" s="10">
        <v>3041.52</v>
      </c>
      <c r="F16" s="10">
        <v>1216.5999999999999</v>
      </c>
      <c r="G16" s="10">
        <v>8489.86</v>
      </c>
      <c r="H16" s="10">
        <v>1006.3049999999999</v>
      </c>
      <c r="I16" s="10">
        <v>137.9</v>
      </c>
      <c r="J16" s="10">
        <v>5.5E-2</v>
      </c>
      <c r="K16" s="10">
        <v>1144.26</v>
      </c>
      <c r="L16" s="10">
        <v>7345.6</v>
      </c>
      <c r="M16" s="10"/>
      <c r="N16" s="25">
        <f t="shared" si="0"/>
        <v>8489.86</v>
      </c>
      <c r="O16" s="25">
        <f t="shared" si="1"/>
        <v>424.49300000000005</v>
      </c>
      <c r="P16" s="25">
        <f t="shared" si="2"/>
        <v>169.7972</v>
      </c>
      <c r="Q16" s="25">
        <f t="shared" si="3"/>
        <v>9084.1502000000019</v>
      </c>
      <c r="R16" s="25">
        <f t="shared" si="4"/>
        <v>1453.4640320000003</v>
      </c>
      <c r="S16" s="25">
        <f t="shared" si="5"/>
        <v>10537.614232000002</v>
      </c>
    </row>
    <row r="18" spans="1:19" ht="12" thickBot="1" x14ac:dyDescent="0.25">
      <c r="A18" s="14" t="s">
        <v>28</v>
      </c>
      <c r="B18" s="1" t="s">
        <v>29</v>
      </c>
      <c r="C18" s="26">
        <f>SUM(C13:C17)</f>
        <v>10536.1</v>
      </c>
      <c r="D18" s="26">
        <f t="shared" ref="D18:L18" si="6">SUM(D13:D17)</f>
        <v>7615.93</v>
      </c>
      <c r="E18" s="26">
        <f t="shared" si="6"/>
        <v>3041.52</v>
      </c>
      <c r="F18" s="26">
        <f t="shared" si="6"/>
        <v>1216.5999999999999</v>
      </c>
      <c r="G18" s="26">
        <f t="shared" si="6"/>
        <v>22410.15</v>
      </c>
      <c r="H18" s="26">
        <f t="shared" si="6"/>
        <v>2343.299</v>
      </c>
      <c r="I18" s="26">
        <f t="shared" si="6"/>
        <v>429.89</v>
      </c>
      <c r="J18" s="26">
        <f t="shared" si="6"/>
        <v>-3.9000000000000028E-2</v>
      </c>
      <c r="K18" s="26">
        <f t="shared" si="6"/>
        <v>2773.1499999999996</v>
      </c>
      <c r="L18" s="26">
        <f t="shared" si="6"/>
        <v>19637</v>
      </c>
      <c r="M18" s="13"/>
      <c r="N18" s="26">
        <f>SUM(N13:N17)</f>
        <v>22410.15</v>
      </c>
      <c r="O18" s="26">
        <f t="shared" ref="O18:S18" si="7">SUM(O13:O17)</f>
        <v>1120.5075000000002</v>
      </c>
      <c r="P18" s="26">
        <f t="shared" si="7"/>
        <v>448.20299999999997</v>
      </c>
      <c r="Q18" s="26">
        <f t="shared" si="7"/>
        <v>23978.860500000003</v>
      </c>
      <c r="R18" s="26">
        <f t="shared" si="7"/>
        <v>3836.6176800000003</v>
      </c>
      <c r="S18" s="26">
        <f t="shared" si="7"/>
        <v>27815.478179999998</v>
      </c>
    </row>
    <row r="19" spans="1:19" ht="12" thickTop="1" x14ac:dyDescent="0.2"/>
    <row r="20" spans="1:19" x14ac:dyDescent="0.2">
      <c r="C20" s="1" t="s">
        <v>29</v>
      </c>
      <c r="D20" s="1" t="s">
        <v>29</v>
      </c>
      <c r="E20" s="1" t="s">
        <v>29</v>
      </c>
      <c r="F20" s="1" t="s">
        <v>29</v>
      </c>
      <c r="G20" s="1" t="s">
        <v>29</v>
      </c>
      <c r="H20" s="1" t="s">
        <v>29</v>
      </c>
      <c r="I20" s="1" t="s">
        <v>29</v>
      </c>
      <c r="J20" s="1" t="s">
        <v>29</v>
      </c>
      <c r="K20" s="1" t="s">
        <v>29</v>
      </c>
      <c r="L20" s="1" t="s">
        <v>29</v>
      </c>
      <c r="N20" s="1" t="s">
        <v>29</v>
      </c>
      <c r="O20" s="1" t="s">
        <v>29</v>
      </c>
      <c r="P20" s="1" t="s">
        <v>29</v>
      </c>
      <c r="Q20" s="1" t="s">
        <v>29</v>
      </c>
      <c r="R20" s="1" t="s">
        <v>29</v>
      </c>
      <c r="S20" s="1" t="s">
        <v>29</v>
      </c>
    </row>
    <row r="21" spans="1:19" x14ac:dyDescent="0.2">
      <c r="A21" s="2" t="s">
        <v>29</v>
      </c>
      <c r="B21" s="1" t="s">
        <v>29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</sheetData>
  <mergeCells count="1">
    <mergeCell ref="B1:C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lily</cp:lastModifiedBy>
  <dcterms:created xsi:type="dcterms:W3CDTF">2016-03-14T18:48:21Z</dcterms:created>
  <dcterms:modified xsi:type="dcterms:W3CDTF">2016-03-14T19:06:07Z</dcterms:modified>
</cp:coreProperties>
</file>