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515" windowHeight="12540" activeTab="3"/>
  </bookViews>
  <sheets>
    <sheet name="VH" sheetId="1" r:id="rId1"/>
    <sheet name="AC" sheetId="2" r:id="rId2"/>
    <sheet name="MP" sheetId="3" r:id="rId3"/>
    <sheet name="GLOBAL" sheetId="5" r:id="rId4"/>
  </sheets>
  <definedNames>
    <definedName name="_xlnm._FilterDatabase" localSheetId="1" hidden="1">AC!$A$1:$H$65</definedName>
    <definedName name="_xlnm._FilterDatabase" localSheetId="0" hidden="1">VH!$A$1:$G$1</definedName>
    <definedName name="_xlnm.Print_Area" localSheetId="3">GLOBAL!$A$1:$H$51</definedName>
  </definedNames>
  <calcPr calcId="125725"/>
</workbook>
</file>

<file path=xl/calcChain.xml><?xml version="1.0" encoding="utf-8"?>
<calcChain xmlns="http://schemas.openxmlformats.org/spreadsheetml/2006/main">
  <c r="M13" i="5"/>
  <c r="M12"/>
  <c r="M9"/>
  <c r="F40"/>
  <c r="M40" s="1"/>
  <c r="F39"/>
  <c r="M39" s="1"/>
  <c r="F38"/>
  <c r="M38" s="1"/>
  <c r="F37"/>
  <c r="M37" s="1"/>
  <c r="F36"/>
  <c r="M36" s="1"/>
  <c r="F35"/>
  <c r="M35" s="1"/>
  <c r="F34"/>
  <c r="M34" s="1"/>
  <c r="F33"/>
  <c r="M33" s="1"/>
  <c r="F32"/>
  <c r="M32" s="1"/>
  <c r="F31"/>
  <c r="M31" s="1"/>
  <c r="F30"/>
  <c r="M30" s="1"/>
  <c r="F29"/>
  <c r="M29" s="1"/>
  <c r="F28"/>
  <c r="M28" s="1"/>
  <c r="F27"/>
  <c r="M27" s="1"/>
  <c r="F25"/>
  <c r="M25" s="1"/>
  <c r="F24"/>
  <c r="M24" s="1"/>
  <c r="F22"/>
  <c r="M22" s="1"/>
  <c r="F21"/>
  <c r="M21" s="1"/>
  <c r="F20"/>
  <c r="M20" s="1"/>
  <c r="F19"/>
  <c r="M19" s="1"/>
  <c r="F18"/>
  <c r="M18" s="1"/>
  <c r="F17"/>
  <c r="M17" s="1"/>
  <c r="F16"/>
  <c r="M16" s="1"/>
  <c r="F15"/>
  <c r="M15" s="1"/>
  <c r="F14"/>
  <c r="M14" s="1"/>
  <c r="F13"/>
  <c r="F12"/>
  <c r="F11"/>
  <c r="M11" s="1"/>
  <c r="F10"/>
  <c r="M10" s="1"/>
  <c r="F9"/>
  <c r="D26"/>
  <c r="F26" s="1"/>
  <c r="M26" s="1"/>
  <c r="D23"/>
  <c r="F23" s="1"/>
  <c r="M23" s="1"/>
  <c r="F108" i="1"/>
  <c r="F111" i="2"/>
  <c r="F109"/>
  <c r="E99"/>
  <c r="I99"/>
  <c r="F106" i="1"/>
  <c r="H96"/>
</calcChain>
</file>

<file path=xl/sharedStrings.xml><?xml version="1.0" encoding="utf-8"?>
<sst xmlns="http://schemas.openxmlformats.org/spreadsheetml/2006/main" count="709" uniqueCount="438">
  <si>
    <t>05/01/15 31/12/14</t>
  </si>
  <si>
    <t>0250-QMN15</t>
  </si>
  <si>
    <t>TRAX PAQUETE C</t>
  </si>
  <si>
    <t>2015     24,242.76</t>
  </si>
  <si>
    <t>06/01/15 30/12/14</t>
  </si>
  <si>
    <t>0800-QMN15</t>
  </si>
  <si>
    <t>TRAX PAQUETE B</t>
  </si>
  <si>
    <t>2015     22,703.26</t>
  </si>
  <si>
    <t>06/01/15 29/12/14</t>
  </si>
  <si>
    <t>1122-QMN15</t>
  </si>
  <si>
    <t>MATIZ PAQ B</t>
  </si>
  <si>
    <t>2015      7,727.78</t>
  </si>
  <si>
    <t>1243-QMN15</t>
  </si>
  <si>
    <t>AVEO PAQUETE E</t>
  </si>
  <si>
    <t>2015     16,617.89</t>
  </si>
  <si>
    <t>12/01/15 30/12/14</t>
  </si>
  <si>
    <t>0293-QMN15</t>
  </si>
  <si>
    <t>AVEO PAQUETE M</t>
  </si>
  <si>
    <t>2015     11,790.30</t>
  </si>
  <si>
    <t>13/01/15 29/12/14</t>
  </si>
  <si>
    <t>0984-QMN15</t>
  </si>
  <si>
    <t>PICKUP SILVERADO</t>
  </si>
  <si>
    <t>1500 CAB. RE</t>
  </si>
  <si>
    <t>G. "G"</t>
  </si>
  <si>
    <t>2015     26,994.71</t>
  </si>
  <si>
    <t>27/01/15 09/01/15</t>
  </si>
  <si>
    <t>0218-QMN15</t>
  </si>
  <si>
    <t>2015     19,707.32</t>
  </si>
  <si>
    <t>0308-QMN15</t>
  </si>
  <si>
    <t>AVEO PAQUETE B</t>
  </si>
  <si>
    <t>2015     14,686.52</t>
  </si>
  <si>
    <t>27/01/15 14/01/15</t>
  </si>
  <si>
    <t>0313-QMN15</t>
  </si>
  <si>
    <t>AVEO NUEVA LINEA</t>
  </si>
  <si>
    <t>PAQUETE C</t>
  </si>
  <si>
    <t>2015     16,238.23</t>
  </si>
  <si>
    <t>0820-QMN15</t>
  </si>
  <si>
    <t>2015     13,695.13</t>
  </si>
  <si>
    <t>27/01/15 07/01/15</t>
  </si>
  <si>
    <t>0895-QMN15</t>
  </si>
  <si>
    <t>TRAX PAQUETE A</t>
  </si>
  <si>
    <t>2015     20,284.09</t>
  </si>
  <si>
    <t>27/01/15 19/01/15</t>
  </si>
  <si>
    <t>1026-QMN15</t>
  </si>
  <si>
    <t>MALIBU PAQUETE L</t>
  </si>
  <si>
    <t>2015     30,144.87</t>
  </si>
  <si>
    <t>27/01/15 29/12/14</t>
  </si>
  <si>
    <t>2015     -7,727.78</t>
  </si>
  <si>
    <t>1489-QMN15</t>
  </si>
  <si>
    <t>PICKUP CHEYENNE C</t>
  </si>
  <si>
    <t>REW CAB C</t>
  </si>
  <si>
    <t>2015     42,531.47</t>
  </si>
  <si>
    <t>-----------</t>
  </si>
  <si>
    <t>06/01/15 20/12/14</t>
  </si>
  <si>
    <t>0885-QMN15</t>
  </si>
  <si>
    <t>2015     18,708.66</t>
  </si>
  <si>
    <t>06/01/15 19/12/14</t>
  </si>
  <si>
    <t>1002-QMN15</t>
  </si>
  <si>
    <t>SPARK PAQ. C</t>
  </si>
  <si>
    <t>2015     14,121.46</t>
  </si>
  <si>
    <t>06/01/15 22/12/14</t>
  </si>
  <si>
    <t>1121-QMN15</t>
  </si>
  <si>
    <t>2015      7,350.23</t>
  </si>
  <si>
    <t>1146-QMN15</t>
  </si>
  <si>
    <t>2015     18,837.97</t>
  </si>
  <si>
    <t>0261-QMN15</t>
  </si>
  <si>
    <t>2015      9,203.69</t>
  </si>
  <si>
    <t>12/01/15 23/12/14</t>
  </si>
  <si>
    <t>1148-QMN15</t>
  </si>
  <si>
    <t>2015     12,695.06</t>
  </si>
  <si>
    <t>13/01/15 30/12/14</t>
  </si>
  <si>
    <t>2015     -9,203.69</t>
  </si>
  <si>
    <t>13/01/15 31/12/14</t>
  </si>
  <si>
    <t>0309-QMN15</t>
  </si>
  <si>
    <t>0712-QMN15</t>
  </si>
  <si>
    <t>SONIC PAQ A</t>
  </si>
  <si>
    <t>2015     10,531.40</t>
  </si>
  <si>
    <t>0783-QMN15</t>
  </si>
  <si>
    <t>2015     16,572.28</t>
  </si>
  <si>
    <t>13/01/15 16/12/14</t>
  </si>
  <si>
    <t>0964-QMN15</t>
  </si>
  <si>
    <t>13/01/15 23/12/14</t>
  </si>
  <si>
    <t>0986-QMN15</t>
  </si>
  <si>
    <t>2015     18,706.86</t>
  </si>
  <si>
    <t>13/01/15 19/12/14</t>
  </si>
  <si>
    <t>2015    -14,121.46</t>
  </si>
  <si>
    <t>1003-QMN15</t>
  </si>
  <si>
    <t>SPARK PAQ B</t>
  </si>
  <si>
    <t>2015     12,115.43</t>
  </si>
  <si>
    <t>1024-QMN15</t>
  </si>
  <si>
    <t>SONIC PAQ E AUTOM</t>
  </si>
  <si>
    <t>ATICO</t>
  </si>
  <si>
    <t>2015     13,893.50</t>
  </si>
  <si>
    <t>13/01/15 26/12/14</t>
  </si>
  <si>
    <t>1119-QMN15</t>
  </si>
  <si>
    <t>SPARK PAQ A</t>
  </si>
  <si>
    <t>2015     10,883.04</t>
  </si>
  <si>
    <t>1137-QMN15</t>
  </si>
  <si>
    <t>SONIC PAQUETE D</t>
  </si>
  <si>
    <t>2015     12,210.65</t>
  </si>
  <si>
    <t>13/01/15 22/12/14</t>
  </si>
  <si>
    <t>1144-QMN15</t>
  </si>
  <si>
    <t>2015     12,565.75</t>
  </si>
  <si>
    <t>2015    -18,837.97</t>
  </si>
  <si>
    <t>1147-QMN15</t>
  </si>
  <si>
    <t>2015      7,738.16</t>
  </si>
  <si>
    <t>2015    -12,695.06</t>
  </si>
  <si>
    <t>1175-QMN15</t>
  </si>
  <si>
    <t>1240-QMN15</t>
  </si>
  <si>
    <t>SONIC PAQ F</t>
  </si>
  <si>
    <t>2015     14,969.27</t>
  </si>
  <si>
    <t>1242-QMN15</t>
  </si>
  <si>
    <t>AVEO PAQUETE J</t>
  </si>
  <si>
    <t>2015      9,072.58</t>
  </si>
  <si>
    <t>13/01/15 02/01/15</t>
  </si>
  <si>
    <t>1257-QMN15</t>
  </si>
  <si>
    <t>1302-QMN15</t>
  </si>
  <si>
    <t>2015     13,503.75</t>
  </si>
  <si>
    <t>20/01/15 29/12/14</t>
  </si>
  <si>
    <t>0799-QMN15</t>
  </si>
  <si>
    <t>2015     11,233.99</t>
  </si>
  <si>
    <t>20/01/15 30/12/14</t>
  </si>
  <si>
    <t>1042-QMN15</t>
  </si>
  <si>
    <t>2015     16,952.35</t>
  </si>
  <si>
    <t>20/01/15 19/12/14</t>
  </si>
  <si>
    <t>1043-QMN15</t>
  </si>
  <si>
    <t>20/01/15 27/12/14</t>
  </si>
  <si>
    <t>1209-QMN15</t>
  </si>
  <si>
    <t>20/01/15 31/12/14</t>
  </si>
  <si>
    <t>1221-QMN15</t>
  </si>
  <si>
    <t>20/01/15 02/01/15</t>
  </si>
  <si>
    <t>1305-QMN15</t>
  </si>
  <si>
    <t>2015    164,137.93</t>
  </si>
  <si>
    <t>27/01/15 10/01/15</t>
  </si>
  <si>
    <t>0306-QMN15</t>
  </si>
  <si>
    <t>2015      3,340.47</t>
  </si>
  <si>
    <t>27/01/15 13/01/15</t>
  </si>
  <si>
    <t>1100-QMN15</t>
  </si>
  <si>
    <t>2015     12,926.41</t>
  </si>
  <si>
    <t>2015    -12,926.41</t>
  </si>
  <si>
    <t>1117-QMN15</t>
  </si>
  <si>
    <t>2015     10,539.94</t>
  </si>
  <si>
    <t>27/01/15 12/01/15</t>
  </si>
  <si>
    <t>1123-QMN15</t>
  </si>
  <si>
    <t>2015      8,589.85</t>
  </si>
  <si>
    <t>1154-QMN15</t>
  </si>
  <si>
    <t>TAHOE PAQUETE D</t>
  </si>
  <si>
    <t>2015     74,888.49</t>
  </si>
  <si>
    <t>1310-QMN15</t>
  </si>
  <si>
    <t>2015      9,618.96</t>
  </si>
  <si>
    <t>1338-QMN15</t>
  </si>
  <si>
    <t>2015     13,426.42</t>
  </si>
  <si>
    <t>1495-QMN15</t>
  </si>
  <si>
    <t>3500 PAQUETE</t>
  </si>
  <si>
    <t>A</t>
  </si>
  <si>
    <t>2015     38,654.98</t>
  </si>
  <si>
    <t>27/01/15 15/01/15</t>
  </si>
  <si>
    <t>1497-QMN15</t>
  </si>
  <si>
    <t>MALIBU 4 PTAS PAQ</t>
  </si>
  <si>
    <t>G LTZ</t>
  </si>
  <si>
    <t>2015     38,499.94</t>
  </si>
  <si>
    <t>27/01/15 16/01/15</t>
  </si>
  <si>
    <t>1522-QMN15</t>
  </si>
  <si>
    <t>1523-QMN15</t>
  </si>
  <si>
    <t>2015     14,555.70</t>
  </si>
  <si>
    <t>1524-QMN15</t>
  </si>
  <si>
    <t>2015     14,080.70</t>
  </si>
  <si>
    <t>27/01/15 21/01/15</t>
  </si>
  <si>
    <t>1525-QMN15</t>
  </si>
  <si>
    <t>2015     18,521.96</t>
  </si>
  <si>
    <t>27/01/15 22/01/15</t>
  </si>
  <si>
    <t>1526-QMN15</t>
  </si>
  <si>
    <t>2015     12,002.11</t>
  </si>
  <si>
    <t>1529-QMN15</t>
  </si>
  <si>
    <t>2015     14,082.50</t>
  </si>
  <si>
    <t>Objet</t>
  </si>
  <si>
    <t>ivo</t>
  </si>
  <si>
    <t>Real</t>
  </si>
  <si>
    <t>Bono</t>
  </si>
  <si>
    <t>Comision</t>
  </si>
  <si>
    <t>Pruebas de Manejo</t>
  </si>
  <si>
    <t>Bebacks</t>
  </si>
  <si>
    <t>Entregas</t>
  </si>
  <si>
    <t>Margen de utilida</t>
  </si>
  <si>
    <t>d</t>
  </si>
  <si>
    <t>Porcentaje de Cie</t>
  </si>
  <si>
    <t>rre 1</t>
  </si>
  <si>
    <t>rre 2</t>
  </si>
  <si>
    <t>Share Financiera</t>
  </si>
  <si>
    <t>CSI</t>
  </si>
  <si>
    <t>CAMARO</t>
  </si>
  <si>
    <t>TRAXX</t>
  </si>
  <si>
    <t>CAPTIVA</t>
  </si>
  <si>
    <t>MALIBU</t>
  </si>
  <si>
    <t>TAHOE</t>
  </si>
  <si>
    <t>SUBURBAN</t>
  </si>
  <si>
    <t>SILVERADO 3500</t>
  </si>
  <si>
    <t>CARGO VAN Y EXPRE</t>
  </si>
  <si>
    <t>SS VAN</t>
  </si>
  <si>
    <t>TRAVERSE</t>
  </si>
  <si>
    <t>PICK UP CREW CAB</t>
  </si>
  <si>
    <t>PICKUP CABINA EXT</t>
  </si>
  <si>
    <t>ENDIDA</t>
  </si>
  <si>
    <t>PICKUP CABINA SEN</t>
  </si>
  <si>
    <t>CILLA 2500</t>
  </si>
  <si>
    <t>PICKUP 1500</t>
  </si>
  <si>
    <t>Objetivo por Vent</t>
  </si>
  <si>
    <t>a de Unidad</t>
  </si>
  <si>
    <t>es</t>
  </si>
  <si>
    <t>Objetivo por Toma</t>
  </si>
  <si>
    <t>de Unidade</t>
  </si>
  <si>
    <t>s Seminuevas</t>
  </si>
  <si>
    <t>Combinado Ventas,</t>
  </si>
  <si>
    <t>Entregas,</t>
  </si>
  <si>
    <t>Tomas, Share y Marg</t>
  </si>
  <si>
    <t>en de Utilid</t>
  </si>
  <si>
    <t>ad</t>
  </si>
  <si>
    <t>Objetivo Venta de</t>
  </si>
  <si>
    <t>Garantia E</t>
  </si>
  <si>
    <t>xtendida    219,000</t>
  </si>
  <si>
    <t>Objetivo de Entre</t>
  </si>
  <si>
    <t>gas Trimest</t>
  </si>
  <si>
    <t>ral</t>
  </si>
  <si>
    <t>Objetivo por U Br</t>
  </si>
  <si>
    <t>uta de Acce</t>
  </si>
  <si>
    <t>sorios       71,500</t>
  </si>
  <si>
    <t>a de Seguro</t>
  </si>
  <si>
    <t>s Contado    30,000</t>
  </si>
  <si>
    <t>-----</t>
  </si>
  <si>
    <t>TOT</t>
  </si>
  <si>
    <t>AL DE COMISIONES</t>
  </si>
  <si>
    <t>Semanas</t>
  </si>
  <si>
    <t>06/01/15    13/</t>
  </si>
  <si>
    <t>01/15    20/</t>
  </si>
  <si>
    <t>01/15    2</t>
  </si>
  <si>
    <t>7/01/15    27/01/15      Total</t>
  </si>
  <si>
    <t>de Semanas</t>
  </si>
  <si>
    <t>7,206.46   14,0</t>
  </si>
  <si>
    <t>97.05    3,8</t>
  </si>
  <si>
    <t>29.26   33</t>
  </si>
  <si>
    <t>0168-QMN15</t>
  </si>
  <si>
    <t>0405-QMN15</t>
  </si>
  <si>
    <t>0896-QMN15</t>
  </si>
  <si>
    <t>1176-QMN15</t>
  </si>
  <si>
    <t>1139-QMN15</t>
  </si>
  <si>
    <t>1004-QMN15</t>
  </si>
  <si>
    <t>1127-QMN15</t>
  </si>
  <si>
    <t>0902-QMN15</t>
  </si>
  <si>
    <t>1259-QMN15</t>
  </si>
  <si>
    <t>PICKUP SILVERADO 1500</t>
  </si>
  <si>
    <t>CAB. REG. "G"</t>
  </si>
  <si>
    <t>0985-QMN15</t>
  </si>
  <si>
    <t>0389-QMN15</t>
  </si>
  <si>
    <t>0918-QMN15</t>
  </si>
  <si>
    <t>0969-QMN15</t>
  </si>
  <si>
    <t>1163-QMN15</t>
  </si>
  <si>
    <t>1098-QMN15</t>
  </si>
  <si>
    <t>1168-QMN15</t>
  </si>
  <si>
    <t>3069-QMN14</t>
  </si>
  <si>
    <t>CRUZE PAQUETE M</t>
  </si>
  <si>
    <t>0810-QMN15</t>
  </si>
  <si>
    <t>0215-QMN15</t>
  </si>
  <si>
    <t>0232-QMN15</t>
  </si>
  <si>
    <t>0312-QMN15</t>
  </si>
  <si>
    <t>0332-QMN15</t>
  </si>
  <si>
    <t>0343-QMN15</t>
  </si>
  <si>
    <t>1161-QMN15</t>
  </si>
  <si>
    <t>1260-QMN15</t>
  </si>
  <si>
    <t>1067-QMN15</t>
  </si>
  <si>
    <t>0054-QMN15</t>
  </si>
  <si>
    <t>1256-QMN15</t>
  </si>
  <si>
    <t>1520-QMN15</t>
  </si>
  <si>
    <t>1533-QMN15</t>
  </si>
  <si>
    <t>1208-QMN15</t>
  </si>
  <si>
    <t>1101-QMN15</t>
  </si>
  <si>
    <t>1528-QMN15</t>
  </si>
  <si>
    <t>1014-QMN15</t>
  </si>
  <si>
    <t>1530-QMN15</t>
  </si>
  <si>
    <t>1130-QMN15</t>
  </si>
  <si>
    <t>2453-QMN14</t>
  </si>
  <si>
    <t>0962-QMN15</t>
  </si>
  <si>
    <t>AVEO NUEVA LINEA PAQUE</t>
  </si>
  <si>
    <t>TE C</t>
  </si>
  <si>
    <t>1134-QMN15</t>
  </si>
  <si>
    <t>1494-QMN15</t>
  </si>
  <si>
    <t>1532-QMN15</t>
  </si>
  <si>
    <t>0550-QMN15</t>
  </si>
  <si>
    <t>1476-QMN15</t>
  </si>
  <si>
    <t>AVEO NUEVA LINEA PAQ D</t>
  </si>
  <si>
    <t>1519-QMN15</t>
  </si>
  <si>
    <t>1196-QMN15</t>
  </si>
  <si>
    <t>1038-QMN15</t>
  </si>
  <si>
    <t>Objetivo</t>
  </si>
  <si>
    <t>Pruebas</t>
  </si>
  <si>
    <t>de Manejo</t>
  </si>
  <si>
    <t>Margen d</t>
  </si>
  <si>
    <t>e utilida</t>
  </si>
  <si>
    <t>Porcenta</t>
  </si>
  <si>
    <t>je de Cie</t>
  </si>
  <si>
    <t>Share Fi</t>
  </si>
  <si>
    <t>nanciera</t>
  </si>
  <si>
    <t>SILVERAD</t>
  </si>
  <si>
    <t>O 3500</t>
  </si>
  <si>
    <t>CARGO VA</t>
  </si>
  <si>
    <t>N Y EXPRE</t>
  </si>
  <si>
    <t>PICK UP</t>
  </si>
  <si>
    <t>CREW CAB</t>
  </si>
  <si>
    <t>PICKUP C</t>
  </si>
  <si>
    <t>ABINA EXT</t>
  </si>
  <si>
    <t>ABINA SEN</t>
  </si>
  <si>
    <t>PICKUP 1</t>
  </si>
  <si>
    <t>por Vent</t>
  </si>
  <si>
    <t>a de Unidade</t>
  </si>
  <si>
    <t>s                  50</t>
  </si>
  <si>
    <t>por Toma</t>
  </si>
  <si>
    <t>de Unidades</t>
  </si>
  <si>
    <t>Seminuevas         6</t>
  </si>
  <si>
    <t>Combinad</t>
  </si>
  <si>
    <t>o Ventas,</t>
  </si>
  <si>
    <t>Entregas, T</t>
  </si>
  <si>
    <t>omas, Share y Margen de</t>
  </si>
  <si>
    <t>Utilidad</t>
  </si>
  <si>
    <t>Venta de</t>
  </si>
  <si>
    <t>Garantia Ex</t>
  </si>
  <si>
    <t>tendida    165,000.00</t>
  </si>
  <si>
    <t>de Entre</t>
  </si>
  <si>
    <t>gas Trimestr</t>
  </si>
  <si>
    <t>al                192</t>
  </si>
  <si>
    <t>por U Br</t>
  </si>
  <si>
    <t>uta de Acces</t>
  </si>
  <si>
    <t>orios       55,000.00</t>
  </si>
  <si>
    <t>a de Seguros</t>
  </si>
  <si>
    <t>Contado    30,000.00</t>
  </si>
  <si>
    <t>----------------</t>
  </si>
  <si>
    <t>AL DE COMIS</t>
  </si>
  <si>
    <t>IONES</t>
  </si>
  <si>
    <t>06/01/15    13/01/15</t>
  </si>
  <si>
    <t>20/01/15    2</t>
  </si>
  <si>
    <t>Total de Semanas</t>
  </si>
  <si>
    <t>9,326.79   10,378.22</t>
  </si>
  <si>
    <t>2,676.13    6</t>
  </si>
  <si>
    <t>PENDIENTE</t>
  </si>
  <si>
    <t>1239-QMN15</t>
  </si>
  <si>
    <t>1492-QMN15</t>
  </si>
  <si>
    <t>SONIC PAQUETE H</t>
  </si>
  <si>
    <t>1360-QMN15</t>
  </si>
  <si>
    <t>1517-QMN15</t>
  </si>
  <si>
    <t>MALIBU 4 PTAS PAQ G LTZ</t>
  </si>
  <si>
    <t>1351-QMN15</t>
  </si>
  <si>
    <t>SUBURBAN 4X4 NUEVO MODELO PAQUETE D</t>
  </si>
  <si>
    <t>0574-QMN15</t>
  </si>
  <si>
    <t>TRAVERSE PAQUETE B</t>
  </si>
  <si>
    <t>0575-QMN15</t>
  </si>
  <si>
    <t>BONO</t>
  </si>
  <si>
    <t>ANAEL AGUILAR GONZALEZ</t>
  </si>
  <si>
    <t>ALLAN ANTONIO PEñA CHAVEZ</t>
  </si>
  <si>
    <t>ALEJANDRO ROMO PARGA</t>
  </si>
  <si>
    <t>CASA</t>
  </si>
  <si>
    <t>CLAUDIA GABRIELA LANDA</t>
  </si>
  <si>
    <t>CLAUDIA MELENDEZ</t>
  </si>
  <si>
    <t>CARLOS MANUEL MEDINA CASTRO</t>
  </si>
  <si>
    <t>DIEGO RAMON CRUZ MONDRAGON</t>
  </si>
  <si>
    <t>DAVID RIOS PERALES</t>
  </si>
  <si>
    <t>FRANCISCO JAVIER AGUAS OROZCO</t>
  </si>
  <si>
    <t>GUSTAVO ANTONIO HERNANDEZ G.</t>
  </si>
  <si>
    <t>GERARDO BERDEJA LEON</t>
  </si>
  <si>
    <t>GUILLERMO DAMIAN OLVERA</t>
  </si>
  <si>
    <t>GUMECINDO HERNANDEZ SOLIS</t>
  </si>
  <si>
    <t>ISAI CARBOT RAMOS</t>
  </si>
  <si>
    <t>JUAN ARMANDO POSADAS JUAREZ</t>
  </si>
  <si>
    <t>JORGE ALBERTO VILLAGRAN RODRI</t>
  </si>
  <si>
    <t>JORGE ESCARCEGA BUSTAMANTE</t>
  </si>
  <si>
    <t>JHONNY FRANCISCO PENA ALCARRA</t>
  </si>
  <si>
    <t>LUIS PABLO RAMIREZ MOLINA</t>
  </si>
  <si>
    <t>LUZ REYES ALCALA</t>
  </si>
  <si>
    <t>MARIO ALBERTO HERNANDEZ GOMEZ</t>
  </si>
  <si>
    <t>MARIO ALBERTO LUNA LOAEZA</t>
  </si>
  <si>
    <t>MARIO ALBERTO PONCE CORONA</t>
  </si>
  <si>
    <t>OMAR RUIZ RODRIGUEZ</t>
  </si>
  <si>
    <t>PAUL YANEZ FRANCO</t>
  </si>
  <si>
    <t>ROBERTO AGUILAR SALINAS</t>
  </si>
  <si>
    <t>ROSALIA FUENTES MURO</t>
  </si>
  <si>
    <t>ROCIO FONSECA CID</t>
  </si>
  <si>
    <t>RICARDO ZARAGOZA SALAZAR</t>
  </si>
  <si>
    <t>VICTOR HUGO CRUZ MORENO</t>
  </si>
  <si>
    <t>XOCHITL OROS RUBIO</t>
  </si>
  <si>
    <t>SEM 01</t>
  </si>
  <si>
    <t>SEM 02</t>
  </si>
  <si>
    <t>SEM 03</t>
  </si>
  <si>
    <t>TOTAL</t>
  </si>
  <si>
    <t>========</t>
  </si>
  <si>
    <t>====</t>
  </si>
  <si>
    <t>===========</t>
  </si>
  <si>
    <t>============</t>
  </si>
  <si>
    <t>SEM 04</t>
  </si>
  <si>
    <t>0217-QMU14</t>
  </si>
  <si>
    <t>TRAVERSE PAQ. C</t>
  </si>
  <si>
    <t>0208-QMU14</t>
  </si>
  <si>
    <t>0168-QMU14</t>
  </si>
  <si>
    <t>VENTO 1.6L</t>
  </si>
  <si>
    <t>Dias Ven</t>
  </si>
  <si>
    <t>ta Seminuevos</t>
  </si>
  <si>
    <t>45   3,227,765.50</t>
  </si>
  <si>
    <t>60   4,303,687.33</t>
  </si>
  <si>
    <t>Descuent</t>
  </si>
  <si>
    <t>o por 1 U</t>
  </si>
  <si>
    <t>nidad con mas</t>
  </si>
  <si>
    <t>de    75 dias     0</t>
  </si>
  <si>
    <t>Descuento</t>
  </si>
  <si>
    <t>o por 2 U</t>
  </si>
  <si>
    <t>nidades con m</t>
  </si>
  <si>
    <t>as de    75 dias   0</t>
  </si>
  <si>
    <t>a de Unidades</t>
  </si>
  <si>
    <t>Seminuevas        10</t>
  </si>
  <si>
    <t>Entregas, To</t>
  </si>
  <si>
    <t>mas, Share y Margen de</t>
  </si>
  <si>
    <t>Garantia Ext</t>
  </si>
  <si>
    <t>endida          0.00</t>
  </si>
  <si>
    <t>gas Trimestra</t>
  </si>
  <si>
    <t>l                 61</t>
  </si>
  <si>
    <t>0005-QMU15</t>
  </si>
  <si>
    <t>AUTOMOVIL SEMINUEVO</t>
  </si>
  <si>
    <t>0004-QMU15</t>
  </si>
  <si>
    <t>0006-QMU15</t>
  </si>
  <si>
    <t>0012-QMU15</t>
  </si>
  <si>
    <t>0178-QMU14</t>
  </si>
  <si>
    <t>VERSA ADVANCE TM AC</t>
  </si>
  <si>
    <t>0209-QMU14</t>
  </si>
  <si>
    <t>SPORTVAN VERSION TRENDLINE</t>
  </si>
  <si>
    <t>0022-QMU15</t>
  </si>
  <si>
    <t>0010-QMU15</t>
  </si>
  <si>
    <t>0016-QMU15</t>
  </si>
  <si>
    <t>0001-QMU15</t>
  </si>
  <si>
    <t>0017-QMU15</t>
  </si>
  <si>
    <t>0014-QMU15</t>
  </si>
  <si>
    <t>0020-QMU15</t>
  </si>
  <si>
    <t>0015-QMU15</t>
  </si>
  <si>
    <t>0029-QMU15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</si>
</sst>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* #,##0.00_-;_-* \-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-1.2207403790398877E-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4" fontId="2" fillId="0" borderId="0" xfId="0" applyNumberFormat="1" applyFont="1"/>
    <xf numFmtId="14" fontId="0" fillId="0" borderId="0" xfId="0" applyNumberFormat="1"/>
    <xf numFmtId="0" fontId="0" fillId="5" borderId="0" xfId="0" applyFill="1"/>
    <xf numFmtId="0" fontId="0" fillId="6" borderId="0" xfId="0" applyFill="1"/>
    <xf numFmtId="43" fontId="0" fillId="0" borderId="0" xfId="1" applyFont="1"/>
    <xf numFmtId="0" fontId="0" fillId="7" borderId="0" xfId="0" applyFill="1"/>
    <xf numFmtId="164" fontId="3" fillId="0" borderId="0" xfId="1" applyNumberFormat="1" applyFont="1"/>
    <xf numFmtId="164" fontId="3" fillId="0" borderId="0" xfId="1" applyNumberFormat="1" applyFont="1" applyFill="1"/>
    <xf numFmtId="4" fontId="3" fillId="0" borderId="0" xfId="0" applyNumberFormat="1" applyFont="1"/>
    <xf numFmtId="164" fontId="0" fillId="0" borderId="0" xfId="0" applyNumberFormat="1"/>
    <xf numFmtId="20" fontId="0" fillId="0" borderId="0" xfId="0" applyNumberFormat="1"/>
    <xf numFmtId="1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workbookViewId="0">
      <selection activeCell="F51" sqref="F51"/>
    </sheetView>
  </sheetViews>
  <sheetFormatPr baseColWidth="10" defaultRowHeight="15"/>
  <cols>
    <col min="1" max="1" width="17.85546875" customWidth="1"/>
    <col min="3" max="3" width="20.140625" bestFit="1" customWidth="1"/>
  </cols>
  <sheetData>
    <row r="1" spans="1:6">
      <c r="A1" t="s">
        <v>133</v>
      </c>
      <c r="B1" s="2" t="s">
        <v>134</v>
      </c>
      <c r="C1" t="s">
        <v>17</v>
      </c>
      <c r="F1" t="s">
        <v>135</v>
      </c>
    </row>
    <row r="2" spans="1:6">
      <c r="A2" t="s">
        <v>60</v>
      </c>
      <c r="B2" s="2" t="s">
        <v>61</v>
      </c>
      <c r="C2" t="s">
        <v>17</v>
      </c>
      <c r="F2" t="s">
        <v>62</v>
      </c>
    </row>
    <row r="3" spans="1:6">
      <c r="A3" t="s">
        <v>124</v>
      </c>
      <c r="B3" s="2" t="s">
        <v>125</v>
      </c>
      <c r="C3" t="s">
        <v>17</v>
      </c>
      <c r="F3" t="s">
        <v>62</v>
      </c>
    </row>
    <row r="4" spans="1:6">
      <c r="A4" t="s">
        <v>8</v>
      </c>
      <c r="B4" s="2" t="s">
        <v>9</v>
      </c>
      <c r="C4" t="s">
        <v>10</v>
      </c>
      <c r="F4" t="s">
        <v>11</v>
      </c>
    </row>
    <row r="5" spans="1:6">
      <c r="A5" t="s">
        <v>114</v>
      </c>
      <c r="B5" s="2" t="s">
        <v>115</v>
      </c>
      <c r="C5" t="s">
        <v>10</v>
      </c>
      <c r="F5" t="s">
        <v>11</v>
      </c>
    </row>
    <row r="6" spans="1:6">
      <c r="A6" t="s">
        <v>128</v>
      </c>
      <c r="B6" s="2" t="s">
        <v>129</v>
      </c>
      <c r="C6" t="s">
        <v>10</v>
      </c>
      <c r="F6" t="s">
        <v>11</v>
      </c>
    </row>
    <row r="7" spans="1:6">
      <c r="A7" t="s">
        <v>100</v>
      </c>
      <c r="B7" s="2" t="s">
        <v>104</v>
      </c>
      <c r="C7" t="s">
        <v>17</v>
      </c>
      <c r="F7" t="s">
        <v>105</v>
      </c>
    </row>
    <row r="8" spans="1:6">
      <c r="A8" t="s">
        <v>142</v>
      </c>
      <c r="B8" s="2" t="s">
        <v>143</v>
      </c>
      <c r="C8" t="s">
        <v>10</v>
      </c>
      <c r="F8" t="s">
        <v>144</v>
      </c>
    </row>
    <row r="9" spans="1:6">
      <c r="A9" t="s">
        <v>70</v>
      </c>
      <c r="B9" s="2" t="s">
        <v>111</v>
      </c>
      <c r="C9" t="s">
        <v>112</v>
      </c>
      <c r="F9" t="s">
        <v>113</v>
      </c>
    </row>
    <row r="10" spans="1:6">
      <c r="A10" t="s">
        <v>15</v>
      </c>
      <c r="B10" s="4" t="s">
        <v>65</v>
      </c>
      <c r="C10" t="s">
        <v>29</v>
      </c>
      <c r="F10" t="s">
        <v>66</v>
      </c>
    </row>
    <row r="11" spans="1:6">
      <c r="A11" t="s">
        <v>70</v>
      </c>
      <c r="B11" s="2" t="s">
        <v>65</v>
      </c>
      <c r="C11" t="s">
        <v>29</v>
      </c>
      <c r="F11" t="s">
        <v>66</v>
      </c>
    </row>
    <row r="12" spans="1:6">
      <c r="A12" t="s">
        <v>72</v>
      </c>
      <c r="B12" s="2" t="s">
        <v>73</v>
      </c>
      <c r="C12" t="s">
        <v>29</v>
      </c>
      <c r="F12" t="s">
        <v>66</v>
      </c>
    </row>
    <row r="13" spans="1:6">
      <c r="A13" t="s">
        <v>25</v>
      </c>
      <c r="B13" s="2" t="s">
        <v>148</v>
      </c>
      <c r="C13" t="s">
        <v>40</v>
      </c>
      <c r="F13" t="s">
        <v>149</v>
      </c>
    </row>
    <row r="14" spans="1:6">
      <c r="A14" t="s">
        <v>72</v>
      </c>
      <c r="B14" s="2" t="s">
        <v>74</v>
      </c>
      <c r="C14" t="s">
        <v>75</v>
      </c>
      <c r="F14" t="s">
        <v>76</v>
      </c>
    </row>
    <row r="15" spans="1:6">
      <c r="A15" t="s">
        <v>31</v>
      </c>
      <c r="B15" s="2" t="s">
        <v>140</v>
      </c>
      <c r="C15" t="s">
        <v>95</v>
      </c>
      <c r="F15" t="s">
        <v>141</v>
      </c>
    </row>
    <row r="16" spans="1:6">
      <c r="A16" t="s">
        <v>93</v>
      </c>
      <c r="B16" s="2" t="s">
        <v>94</v>
      </c>
      <c r="C16" t="s">
        <v>95</v>
      </c>
      <c r="F16" t="s">
        <v>96</v>
      </c>
    </row>
    <row r="17" spans="1:6">
      <c r="A17" t="s">
        <v>118</v>
      </c>
      <c r="B17" s="2" t="s">
        <v>119</v>
      </c>
      <c r="C17" t="s">
        <v>75</v>
      </c>
      <c r="F17" t="s">
        <v>120</v>
      </c>
    </row>
    <row r="18" spans="1:6">
      <c r="A18" t="s">
        <v>15</v>
      </c>
      <c r="B18" s="2" t="s">
        <v>16</v>
      </c>
      <c r="C18" t="s">
        <v>17</v>
      </c>
      <c r="F18" t="s">
        <v>18</v>
      </c>
    </row>
    <row r="19" spans="1:6">
      <c r="A19" t="s">
        <v>170</v>
      </c>
      <c r="B19" s="2" t="s">
        <v>171</v>
      </c>
      <c r="C19" t="s">
        <v>40</v>
      </c>
      <c r="F19" t="s">
        <v>172</v>
      </c>
    </row>
    <row r="20" spans="1:6">
      <c r="A20" t="s">
        <v>70</v>
      </c>
      <c r="B20" s="2" t="s">
        <v>86</v>
      </c>
      <c r="C20" t="s">
        <v>87</v>
      </c>
      <c r="F20" t="s">
        <v>88</v>
      </c>
    </row>
    <row r="21" spans="1:6">
      <c r="A21" t="s">
        <v>70</v>
      </c>
      <c r="B21" s="2" t="s">
        <v>97</v>
      </c>
      <c r="C21" t="s">
        <v>98</v>
      </c>
      <c r="F21" t="s">
        <v>99</v>
      </c>
    </row>
    <row r="22" spans="1:6">
      <c r="A22" t="s">
        <v>126</v>
      </c>
      <c r="B22" s="2" t="s">
        <v>127</v>
      </c>
      <c r="C22" t="s">
        <v>98</v>
      </c>
      <c r="F22" t="s">
        <v>99</v>
      </c>
    </row>
    <row r="23" spans="1:6">
      <c r="A23" t="s">
        <v>100</v>
      </c>
      <c r="B23" s="2" t="s">
        <v>101</v>
      </c>
      <c r="C23" t="s">
        <v>13</v>
      </c>
      <c r="F23" t="s">
        <v>102</v>
      </c>
    </row>
    <row r="24" spans="1:6">
      <c r="A24" t="s">
        <v>67</v>
      </c>
      <c r="B24" s="2" t="s">
        <v>68</v>
      </c>
      <c r="C24" t="s">
        <v>13</v>
      </c>
      <c r="F24" t="s">
        <v>69</v>
      </c>
    </row>
    <row r="25" spans="1:6">
      <c r="A25" t="s">
        <v>81</v>
      </c>
      <c r="B25" s="3" t="s">
        <v>68</v>
      </c>
      <c r="C25" t="s">
        <v>13</v>
      </c>
      <c r="F25" t="s">
        <v>69</v>
      </c>
    </row>
    <row r="26" spans="1:6">
      <c r="A26" t="s">
        <v>136</v>
      </c>
      <c r="B26" s="3" t="s">
        <v>137</v>
      </c>
      <c r="C26" t="s">
        <v>17</v>
      </c>
      <c r="F26" t="s">
        <v>138</v>
      </c>
    </row>
    <row r="27" spans="1:6">
      <c r="A27" t="s">
        <v>136</v>
      </c>
      <c r="B27" s="2" t="s">
        <v>137</v>
      </c>
      <c r="C27" t="s">
        <v>17</v>
      </c>
      <c r="F27" t="s">
        <v>138</v>
      </c>
    </row>
    <row r="28" spans="1:6">
      <c r="A28" t="s">
        <v>161</v>
      </c>
      <c r="B28" s="2" t="s">
        <v>162</v>
      </c>
      <c r="C28" t="s">
        <v>17</v>
      </c>
      <c r="F28" t="s">
        <v>138</v>
      </c>
    </row>
    <row r="29" spans="1:6">
      <c r="A29" t="s">
        <v>31</v>
      </c>
      <c r="B29" s="2" t="s">
        <v>150</v>
      </c>
      <c r="C29" t="s">
        <v>112</v>
      </c>
      <c r="F29" t="s">
        <v>151</v>
      </c>
    </row>
    <row r="30" spans="1:6">
      <c r="A30" t="s">
        <v>72</v>
      </c>
      <c r="B30" s="2" t="s">
        <v>116</v>
      </c>
      <c r="C30" t="s">
        <v>90</v>
      </c>
      <c r="D30" t="s">
        <v>91</v>
      </c>
      <c r="F30" t="s">
        <v>117</v>
      </c>
    </row>
    <row r="31" spans="1:6">
      <c r="A31" t="s">
        <v>25</v>
      </c>
      <c r="B31" s="2" t="s">
        <v>36</v>
      </c>
      <c r="C31" t="s">
        <v>33</v>
      </c>
      <c r="D31" t="s">
        <v>34</v>
      </c>
      <c r="F31" t="s">
        <v>37</v>
      </c>
    </row>
    <row r="32" spans="1:6">
      <c r="A32" t="s">
        <v>81</v>
      </c>
      <c r="B32" s="2" t="s">
        <v>89</v>
      </c>
      <c r="C32" t="s">
        <v>90</v>
      </c>
      <c r="D32" t="s">
        <v>91</v>
      </c>
      <c r="F32" t="s">
        <v>92</v>
      </c>
    </row>
    <row r="33" spans="1:8">
      <c r="A33" t="s">
        <v>136</v>
      </c>
      <c r="B33" s="2" t="s">
        <v>165</v>
      </c>
      <c r="C33" t="s">
        <v>6</v>
      </c>
      <c r="F33" t="s">
        <v>166</v>
      </c>
    </row>
    <row r="34" spans="1:8">
      <c r="A34" t="s">
        <v>170</v>
      </c>
      <c r="B34" s="2" t="s">
        <v>173</v>
      </c>
      <c r="C34" t="s">
        <v>6</v>
      </c>
      <c r="F34" t="s">
        <v>174</v>
      </c>
    </row>
    <row r="35" spans="1:8">
      <c r="A35" t="s">
        <v>56</v>
      </c>
      <c r="B35" s="2" t="s">
        <v>57</v>
      </c>
      <c r="C35" t="s">
        <v>58</v>
      </c>
      <c r="F35" t="s">
        <v>59</v>
      </c>
    </row>
    <row r="36" spans="1:8">
      <c r="A36" t="s">
        <v>84</v>
      </c>
      <c r="B36" s="3" t="s">
        <v>57</v>
      </c>
      <c r="C36" t="s">
        <v>58</v>
      </c>
      <c r="F36" t="s">
        <v>59</v>
      </c>
    </row>
    <row r="37" spans="1:8">
      <c r="A37" t="s">
        <v>136</v>
      </c>
      <c r="B37" t="s">
        <v>163</v>
      </c>
      <c r="C37" t="s">
        <v>33</v>
      </c>
      <c r="D37" t="s">
        <v>34</v>
      </c>
      <c r="F37" t="s">
        <v>164</v>
      </c>
    </row>
    <row r="38" spans="1:8">
      <c r="A38" t="s">
        <v>25</v>
      </c>
      <c r="B38" s="2" t="s">
        <v>28</v>
      </c>
      <c r="C38" t="s">
        <v>29</v>
      </c>
      <c r="F38" t="s">
        <v>30</v>
      </c>
    </row>
    <row r="39" spans="1:8">
      <c r="A39" t="s">
        <v>70</v>
      </c>
      <c r="B39" s="2" t="s">
        <v>108</v>
      </c>
      <c r="C39" t="s">
        <v>109</v>
      </c>
      <c r="F39" t="s">
        <v>110</v>
      </c>
    </row>
    <row r="40" spans="1:8">
      <c r="A40" t="s">
        <v>31</v>
      </c>
      <c r="B40" s="2" t="s">
        <v>32</v>
      </c>
      <c r="C40" t="s">
        <v>33</v>
      </c>
      <c r="D40" t="s">
        <v>34</v>
      </c>
      <c r="F40" t="s">
        <v>35</v>
      </c>
    </row>
    <row r="41" spans="1:8">
      <c r="A41" t="s">
        <v>19</v>
      </c>
      <c r="B41" s="2" t="s">
        <v>77</v>
      </c>
      <c r="C41" t="s">
        <v>40</v>
      </c>
      <c r="F41" t="s">
        <v>78</v>
      </c>
    </row>
    <row r="42" spans="1:8">
      <c r="A42" t="s">
        <v>79</v>
      </c>
      <c r="B42" s="2" t="s">
        <v>80</v>
      </c>
      <c r="C42" t="s">
        <v>40</v>
      </c>
      <c r="F42" t="s">
        <v>78</v>
      </c>
    </row>
    <row r="43" spans="1:8">
      <c r="A43" t="s">
        <v>4</v>
      </c>
      <c r="B43" s="2" t="s">
        <v>12</v>
      </c>
      <c r="C43" t="s">
        <v>13</v>
      </c>
      <c r="F43" t="s">
        <v>14</v>
      </c>
    </row>
    <row r="44" spans="1:8">
      <c r="A44" t="s">
        <v>121</v>
      </c>
      <c r="B44" s="2" t="s">
        <v>122</v>
      </c>
      <c r="C44" t="s">
        <v>40</v>
      </c>
      <c r="F44" t="s">
        <v>123</v>
      </c>
      <c r="H44">
        <v>221.13</v>
      </c>
    </row>
    <row r="45" spans="1:8">
      <c r="A45" t="s">
        <v>167</v>
      </c>
      <c r="B45" s="2" t="s">
        <v>168</v>
      </c>
      <c r="C45" t="s">
        <v>40</v>
      </c>
      <c r="F45" t="s">
        <v>169</v>
      </c>
    </row>
    <row r="46" spans="1:8">
      <c r="A46" t="s">
        <v>81</v>
      </c>
      <c r="B46" s="2" t="s">
        <v>82</v>
      </c>
      <c r="C46" t="s">
        <v>6</v>
      </c>
      <c r="F46" t="s">
        <v>83</v>
      </c>
    </row>
    <row r="47" spans="1:8">
      <c r="A47" t="s">
        <v>53</v>
      </c>
      <c r="B47" s="2" t="s">
        <v>54</v>
      </c>
      <c r="C47" t="s">
        <v>6</v>
      </c>
      <c r="F47" t="s">
        <v>55</v>
      </c>
    </row>
    <row r="48" spans="1:8">
      <c r="A48" t="s">
        <v>81</v>
      </c>
      <c r="B48" s="2" t="s">
        <v>107</v>
      </c>
      <c r="C48" t="s">
        <v>6</v>
      </c>
      <c r="F48" t="s">
        <v>55</v>
      </c>
    </row>
    <row r="49" spans="1:6">
      <c r="A49" t="s">
        <v>60</v>
      </c>
      <c r="B49" s="2" t="s">
        <v>63</v>
      </c>
      <c r="C49" t="s">
        <v>6</v>
      </c>
      <c r="F49" t="s">
        <v>64</v>
      </c>
    </row>
    <row r="50" spans="1:6">
      <c r="A50" t="s">
        <v>100</v>
      </c>
      <c r="B50" s="3" t="s">
        <v>63</v>
      </c>
      <c r="C50" t="s">
        <v>6</v>
      </c>
      <c r="F50" t="s">
        <v>64</v>
      </c>
    </row>
    <row r="51" spans="1:6">
      <c r="A51" t="s">
        <v>25</v>
      </c>
      <c r="B51" s="2" t="s">
        <v>26</v>
      </c>
      <c r="C51" t="s">
        <v>6</v>
      </c>
      <c r="F51" t="s">
        <v>27</v>
      </c>
    </row>
    <row r="52" spans="1:6">
      <c r="A52" t="s">
        <v>38</v>
      </c>
      <c r="B52" s="2" t="s">
        <v>39</v>
      </c>
      <c r="C52" t="s">
        <v>40</v>
      </c>
      <c r="F52" t="s">
        <v>41</v>
      </c>
    </row>
    <row r="53" spans="1:6">
      <c r="A53" t="s">
        <v>4</v>
      </c>
      <c r="B53" s="2" t="s">
        <v>5</v>
      </c>
      <c r="C53" t="s">
        <v>6</v>
      </c>
      <c r="F53" t="s">
        <v>7</v>
      </c>
    </row>
    <row r="54" spans="1:6">
      <c r="A54" t="s">
        <v>0</v>
      </c>
      <c r="B54" s="2" t="s">
        <v>1</v>
      </c>
      <c r="C54" t="s">
        <v>2</v>
      </c>
      <c r="F54" t="s">
        <v>3</v>
      </c>
    </row>
    <row r="55" spans="1:6">
      <c r="A55" t="s">
        <v>19</v>
      </c>
      <c r="B55" s="2" t="s">
        <v>20</v>
      </c>
      <c r="C55" t="s">
        <v>21</v>
      </c>
      <c r="D55" t="s">
        <v>22</v>
      </c>
      <c r="E55" t="s">
        <v>23</v>
      </c>
      <c r="F55" t="s">
        <v>24</v>
      </c>
    </row>
    <row r="56" spans="1:6">
      <c r="A56" t="s">
        <v>42</v>
      </c>
      <c r="B56" s="2" t="s">
        <v>43</v>
      </c>
      <c r="C56" t="s">
        <v>44</v>
      </c>
      <c r="F56" t="s">
        <v>45</v>
      </c>
    </row>
    <row r="57" spans="1:6">
      <c r="A57" t="s">
        <v>156</v>
      </c>
      <c r="B57" s="2" t="s">
        <v>157</v>
      </c>
      <c r="C57" t="s">
        <v>158</v>
      </c>
      <c r="D57" t="s">
        <v>159</v>
      </c>
      <c r="F57" t="s">
        <v>160</v>
      </c>
    </row>
    <row r="58" spans="1:6">
      <c r="A58" t="s">
        <v>142</v>
      </c>
      <c r="B58" s="2" t="s">
        <v>152</v>
      </c>
      <c r="C58" t="s">
        <v>21</v>
      </c>
      <c r="D58" t="s">
        <v>153</v>
      </c>
      <c r="E58" t="s">
        <v>154</v>
      </c>
      <c r="F58" t="s">
        <v>155</v>
      </c>
    </row>
    <row r="59" spans="1:6">
      <c r="A59" t="s">
        <v>31</v>
      </c>
      <c r="B59" s="11" t="s">
        <v>48</v>
      </c>
      <c r="C59" t="s">
        <v>49</v>
      </c>
      <c r="D59" t="s">
        <v>50</v>
      </c>
      <c r="F59" t="s">
        <v>51</v>
      </c>
    </row>
    <row r="60" spans="1:6">
      <c r="A60" t="s">
        <v>46</v>
      </c>
      <c r="B60" s="2" t="s">
        <v>9</v>
      </c>
      <c r="C60" t="s">
        <v>10</v>
      </c>
      <c r="F60" t="s">
        <v>47</v>
      </c>
    </row>
    <row r="61" spans="1:6">
      <c r="A61" t="s">
        <v>136</v>
      </c>
      <c r="B61" s="2" t="s">
        <v>145</v>
      </c>
      <c r="C61" t="s">
        <v>146</v>
      </c>
      <c r="F61" t="s">
        <v>147</v>
      </c>
    </row>
    <row r="62" spans="1:6">
      <c r="A62" t="s">
        <v>70</v>
      </c>
      <c r="B62" s="4" t="s">
        <v>65</v>
      </c>
      <c r="C62" t="s">
        <v>29</v>
      </c>
      <c r="F62" t="s">
        <v>71</v>
      </c>
    </row>
    <row r="63" spans="1:6">
      <c r="A63" t="s">
        <v>81</v>
      </c>
      <c r="B63" s="3" t="s">
        <v>68</v>
      </c>
      <c r="C63" t="s">
        <v>13</v>
      </c>
      <c r="F63" t="s">
        <v>106</v>
      </c>
    </row>
    <row r="64" spans="1:6">
      <c r="A64" t="s">
        <v>136</v>
      </c>
      <c r="B64" s="3" t="s">
        <v>137</v>
      </c>
      <c r="C64" t="s">
        <v>17</v>
      </c>
      <c r="F64" t="s">
        <v>139</v>
      </c>
    </row>
    <row r="65" spans="1:7">
      <c r="A65" t="s">
        <v>84</v>
      </c>
      <c r="B65" s="3" t="s">
        <v>57</v>
      </c>
      <c r="C65" t="s">
        <v>58</v>
      </c>
      <c r="F65" t="s">
        <v>85</v>
      </c>
    </row>
    <row r="66" spans="1:7">
      <c r="A66" t="s">
        <v>130</v>
      </c>
      <c r="B66" s="2" t="s">
        <v>131</v>
      </c>
      <c r="C66" t="s">
        <v>98</v>
      </c>
      <c r="F66" t="s">
        <v>132</v>
      </c>
    </row>
    <row r="67" spans="1:7">
      <c r="A67" t="s">
        <v>100</v>
      </c>
      <c r="B67" s="3" t="s">
        <v>63</v>
      </c>
      <c r="C67" t="s">
        <v>6</v>
      </c>
      <c r="F67" t="s">
        <v>103</v>
      </c>
    </row>
    <row r="68" spans="1:7">
      <c r="C68" t="s">
        <v>175</v>
      </c>
      <c r="D68" t="s">
        <v>176</v>
      </c>
      <c r="E68" t="s">
        <v>177</v>
      </c>
      <c r="F68" t="s">
        <v>178</v>
      </c>
      <c r="G68" t="s">
        <v>179</v>
      </c>
    </row>
    <row r="69" spans="1:7">
      <c r="A69" t="s">
        <v>180</v>
      </c>
      <c r="D69">
        <v>160</v>
      </c>
      <c r="E69" s="5">
        <v>6</v>
      </c>
      <c r="F69" s="1">
        <v>1000</v>
      </c>
      <c r="G69">
        <v>0</v>
      </c>
    </row>
    <row r="70" spans="1:7">
      <c r="A70" t="s">
        <v>181</v>
      </c>
      <c r="D70">
        <v>160</v>
      </c>
      <c r="E70" s="5">
        <v>0</v>
      </c>
      <c r="F70" s="1">
        <v>1000</v>
      </c>
      <c r="G70">
        <v>0</v>
      </c>
    </row>
    <row r="71" spans="1:7">
      <c r="A71" t="s">
        <v>182</v>
      </c>
      <c r="D71">
        <v>73</v>
      </c>
      <c r="E71" s="5">
        <v>55</v>
      </c>
      <c r="F71" s="1">
        <v>3500</v>
      </c>
      <c r="G71">
        <v>0</v>
      </c>
    </row>
    <row r="72" spans="1:7">
      <c r="A72" t="s">
        <v>183</v>
      </c>
      <c r="B72" t="s">
        <v>184</v>
      </c>
      <c r="C72">
        <v>7</v>
      </c>
      <c r="D72">
        <v>0.5</v>
      </c>
      <c r="E72" s="5">
        <v>9</v>
      </c>
      <c r="F72" s="1">
        <v>4000</v>
      </c>
      <c r="G72" s="1">
        <v>4000</v>
      </c>
    </row>
    <row r="73" spans="1:7">
      <c r="A73" t="s">
        <v>185</v>
      </c>
      <c r="B73" t="s">
        <v>186</v>
      </c>
      <c r="C73">
        <v>17</v>
      </c>
      <c r="D73">
        <v>0.5</v>
      </c>
      <c r="E73" s="5">
        <v>148.65</v>
      </c>
      <c r="F73">
        <v>750</v>
      </c>
      <c r="G73">
        <v>750</v>
      </c>
    </row>
    <row r="74" spans="1:7">
      <c r="A74" t="s">
        <v>185</v>
      </c>
      <c r="B74" t="s">
        <v>187</v>
      </c>
      <c r="C74">
        <v>20</v>
      </c>
      <c r="D74">
        <v>0</v>
      </c>
      <c r="E74" s="5">
        <v>148.65</v>
      </c>
      <c r="F74">
        <v>250</v>
      </c>
      <c r="G74">
        <v>250</v>
      </c>
    </row>
    <row r="75" spans="1:7">
      <c r="A75" t="s">
        <v>188</v>
      </c>
      <c r="B75">
        <v>1</v>
      </c>
      <c r="C75">
        <v>50</v>
      </c>
      <c r="D75">
        <v>0</v>
      </c>
      <c r="E75" s="5">
        <v>78</v>
      </c>
      <c r="F75" s="1">
        <v>1000</v>
      </c>
      <c r="G75" s="1">
        <v>1000</v>
      </c>
    </row>
    <row r="76" spans="1:7">
      <c r="A76" t="s">
        <v>188</v>
      </c>
      <c r="B76">
        <v>2</v>
      </c>
      <c r="C76">
        <v>55</v>
      </c>
      <c r="D76">
        <v>0</v>
      </c>
      <c r="E76" s="5">
        <v>78</v>
      </c>
      <c r="F76" s="1">
        <v>2000</v>
      </c>
      <c r="G76" s="1">
        <v>2000</v>
      </c>
    </row>
    <row r="77" spans="1:7">
      <c r="A77" t="s">
        <v>189</v>
      </c>
      <c r="B77">
        <v>1</v>
      </c>
      <c r="C77">
        <v>90</v>
      </c>
      <c r="D77">
        <v>0</v>
      </c>
      <c r="E77" s="5">
        <v>0</v>
      </c>
      <c r="F77" s="1">
        <v>3000</v>
      </c>
      <c r="G77">
        <v>0</v>
      </c>
    </row>
    <row r="78" spans="1:7">
      <c r="A78" t="s">
        <v>189</v>
      </c>
      <c r="B78">
        <v>2</v>
      </c>
      <c r="C78">
        <v>95</v>
      </c>
      <c r="D78">
        <v>0</v>
      </c>
      <c r="E78" s="5">
        <v>0</v>
      </c>
      <c r="F78" s="1">
        <v>1000</v>
      </c>
      <c r="G78">
        <v>0</v>
      </c>
    </row>
    <row r="79" spans="1:7">
      <c r="A79" t="s">
        <v>190</v>
      </c>
      <c r="D79">
        <v>1</v>
      </c>
      <c r="E79" s="5">
        <v>0</v>
      </c>
      <c r="F79" s="1">
        <v>2000</v>
      </c>
      <c r="G79">
        <v>0</v>
      </c>
    </row>
    <row r="80" spans="1:7">
      <c r="A80" t="s">
        <v>191</v>
      </c>
      <c r="D80">
        <v>11</v>
      </c>
      <c r="E80" s="5">
        <v>16</v>
      </c>
      <c r="F80" s="1">
        <v>3000</v>
      </c>
      <c r="G80" s="1">
        <v>3000</v>
      </c>
    </row>
    <row r="81" spans="1:8">
      <c r="A81" t="s">
        <v>192</v>
      </c>
      <c r="D81">
        <v>3</v>
      </c>
      <c r="E81" s="5">
        <v>1</v>
      </c>
      <c r="F81" s="1">
        <v>4000</v>
      </c>
      <c r="G81">
        <v>0</v>
      </c>
    </row>
    <row r="82" spans="1:8">
      <c r="A82" t="s">
        <v>193</v>
      </c>
      <c r="D82">
        <v>1</v>
      </c>
      <c r="E82" s="5">
        <v>2</v>
      </c>
      <c r="F82" s="1">
        <v>3000</v>
      </c>
      <c r="G82" s="1">
        <v>3000</v>
      </c>
    </row>
    <row r="83" spans="1:8">
      <c r="A83" t="s">
        <v>194</v>
      </c>
      <c r="D83">
        <v>1</v>
      </c>
      <c r="E83" s="5">
        <v>1</v>
      </c>
      <c r="F83" s="1">
        <v>6000</v>
      </c>
      <c r="G83" s="1">
        <v>6000</v>
      </c>
    </row>
    <row r="84" spans="1:8">
      <c r="A84" t="s">
        <v>195</v>
      </c>
      <c r="D84">
        <v>1</v>
      </c>
      <c r="E84" s="5">
        <v>0</v>
      </c>
      <c r="F84" s="1">
        <v>4000</v>
      </c>
      <c r="G84">
        <v>0</v>
      </c>
    </row>
    <row r="85" spans="1:8">
      <c r="A85" t="s">
        <v>196</v>
      </c>
      <c r="D85">
        <v>1</v>
      </c>
      <c r="E85" s="5">
        <v>1</v>
      </c>
      <c r="F85" s="1">
        <v>4000</v>
      </c>
      <c r="G85" s="1">
        <v>4000</v>
      </c>
    </row>
    <row r="86" spans="1:8">
      <c r="A86" t="s">
        <v>197</v>
      </c>
      <c r="B86" t="s">
        <v>198</v>
      </c>
      <c r="D86">
        <v>1</v>
      </c>
      <c r="E86" s="5">
        <v>0</v>
      </c>
      <c r="F86" s="1">
        <v>4000</v>
      </c>
      <c r="G86">
        <v>0</v>
      </c>
    </row>
    <row r="87" spans="1:8">
      <c r="A87" t="s">
        <v>199</v>
      </c>
      <c r="D87">
        <v>1</v>
      </c>
      <c r="E87" s="5">
        <v>0</v>
      </c>
      <c r="F87" s="1">
        <v>6000</v>
      </c>
      <c r="G87">
        <v>0</v>
      </c>
    </row>
    <row r="88" spans="1:8">
      <c r="A88" t="s">
        <v>200</v>
      </c>
      <c r="D88">
        <v>1</v>
      </c>
      <c r="E88" s="5">
        <v>1</v>
      </c>
      <c r="F88" s="1">
        <v>6000</v>
      </c>
      <c r="G88" s="1">
        <v>6000</v>
      </c>
    </row>
    <row r="89" spans="1:8">
      <c r="A89" t="s">
        <v>201</v>
      </c>
      <c r="B89" t="s">
        <v>202</v>
      </c>
      <c r="D89">
        <v>1</v>
      </c>
      <c r="E89" s="5">
        <v>0</v>
      </c>
      <c r="F89" s="1">
        <v>6000</v>
      </c>
      <c r="G89">
        <v>0</v>
      </c>
    </row>
    <row r="90" spans="1:8">
      <c r="A90" t="s">
        <v>203</v>
      </c>
      <c r="B90" t="s">
        <v>204</v>
      </c>
      <c r="D90">
        <v>1</v>
      </c>
      <c r="E90" s="5">
        <v>0</v>
      </c>
      <c r="F90" s="1">
        <v>2500</v>
      </c>
      <c r="G90">
        <v>0</v>
      </c>
    </row>
    <row r="91" spans="1:8">
      <c r="A91" t="s">
        <v>205</v>
      </c>
      <c r="D91">
        <v>1</v>
      </c>
      <c r="E91" s="5">
        <v>1</v>
      </c>
      <c r="F91" s="1">
        <v>2500</v>
      </c>
      <c r="G91" s="1">
        <v>2500</v>
      </c>
    </row>
    <row r="92" spans="1:8">
      <c r="A92" t="s">
        <v>206</v>
      </c>
      <c r="B92" t="s">
        <v>207</v>
      </c>
      <c r="C92" t="s">
        <v>208</v>
      </c>
      <c r="D92">
        <v>62</v>
      </c>
      <c r="E92" s="5">
        <v>38</v>
      </c>
      <c r="F92" s="1">
        <v>4000</v>
      </c>
      <c r="G92">
        <v>0</v>
      </c>
    </row>
    <row r="93" spans="1:8">
      <c r="A93" t="s">
        <v>209</v>
      </c>
      <c r="B93" t="s">
        <v>210</v>
      </c>
      <c r="C93" t="s">
        <v>211</v>
      </c>
      <c r="D93">
        <v>6</v>
      </c>
      <c r="E93" s="5">
        <v>3</v>
      </c>
      <c r="F93" s="1">
        <v>4000</v>
      </c>
      <c r="G93">
        <v>0</v>
      </c>
    </row>
    <row r="94" spans="1:8">
      <c r="A94" t="s">
        <v>212</v>
      </c>
      <c r="B94" t="s">
        <v>213</v>
      </c>
      <c r="C94" t="s">
        <v>214</v>
      </c>
      <c r="D94" t="s">
        <v>215</v>
      </c>
      <c r="E94" s="5" t="s">
        <v>216</v>
      </c>
      <c r="F94" s="1">
        <v>15000</v>
      </c>
      <c r="G94">
        <v>0</v>
      </c>
    </row>
    <row r="95" spans="1:8">
      <c r="A95" t="s">
        <v>217</v>
      </c>
      <c r="B95" t="s">
        <v>218</v>
      </c>
      <c r="C95" t="s">
        <v>219</v>
      </c>
      <c r="D95">
        <v>0</v>
      </c>
      <c r="E95" s="6">
        <v>255380</v>
      </c>
      <c r="F95" s="1">
        <v>2500</v>
      </c>
      <c r="G95" s="1">
        <v>2500</v>
      </c>
    </row>
    <row r="96" spans="1:8">
      <c r="A96" t="s">
        <v>220</v>
      </c>
      <c r="B96" t="s">
        <v>221</v>
      </c>
      <c r="C96" t="s">
        <v>222</v>
      </c>
      <c r="D96">
        <v>206</v>
      </c>
      <c r="E96" s="5">
        <v>162</v>
      </c>
      <c r="F96" s="1">
        <v>11000</v>
      </c>
      <c r="G96">
        <v>0</v>
      </c>
      <c r="H96">
        <f>+D96-E96</f>
        <v>44</v>
      </c>
    </row>
    <row r="97" spans="1:7">
      <c r="A97" t="s">
        <v>223</v>
      </c>
      <c r="B97" t="s">
        <v>224</v>
      </c>
      <c r="C97" t="s">
        <v>225</v>
      </c>
      <c r="D97">
        <v>0</v>
      </c>
      <c r="E97" s="6">
        <v>150344.84</v>
      </c>
      <c r="F97" s="1">
        <v>2500</v>
      </c>
      <c r="G97" s="1">
        <v>2500</v>
      </c>
    </row>
    <row r="98" spans="1:7">
      <c r="A98" t="s">
        <v>206</v>
      </c>
      <c r="B98" t="s">
        <v>226</v>
      </c>
      <c r="C98" t="s">
        <v>227</v>
      </c>
      <c r="D98">
        <v>0</v>
      </c>
      <c r="E98">
        <v>0</v>
      </c>
      <c r="F98" s="1">
        <v>1000</v>
      </c>
      <c r="G98">
        <v>0</v>
      </c>
    </row>
    <row r="99" spans="1:7">
      <c r="F99" t="s">
        <v>228</v>
      </c>
      <c r="G99" t="s">
        <v>52</v>
      </c>
    </row>
    <row r="100" spans="1:7">
      <c r="E100" t="s">
        <v>229</v>
      </c>
      <c r="F100" t="s">
        <v>230</v>
      </c>
      <c r="G100" s="1">
        <v>58690</v>
      </c>
    </row>
    <row r="102" spans="1:7">
      <c r="B102" t="s">
        <v>231</v>
      </c>
      <c r="C102" t="s">
        <v>232</v>
      </c>
      <c r="D102" t="s">
        <v>233</v>
      </c>
      <c r="E102" t="s">
        <v>234</v>
      </c>
      <c r="F102" t="s">
        <v>235</v>
      </c>
      <c r="G102" t="s">
        <v>236</v>
      </c>
    </row>
    <row r="104" spans="1:7">
      <c r="C104" t="s">
        <v>237</v>
      </c>
      <c r="D104" t="s">
        <v>238</v>
      </c>
      <c r="E104" t="s">
        <v>239</v>
      </c>
      <c r="F104" s="1">
        <v>33557.79</v>
      </c>
      <c r="G104" s="1">
        <v>58690</v>
      </c>
    </row>
    <row r="105" spans="1:7">
      <c r="F105">
        <v>404.86</v>
      </c>
    </row>
    <row r="106" spans="1:7">
      <c r="F106" s="1">
        <f>+F104+F105</f>
        <v>33962.65</v>
      </c>
    </row>
    <row r="107" spans="1:7">
      <c r="F107">
        <v>4000</v>
      </c>
    </row>
    <row r="108" spans="1:7">
      <c r="F108" s="1">
        <f>+F106-F107</f>
        <v>29962.65</v>
      </c>
    </row>
  </sheetData>
  <autoFilter ref="A1:G1"/>
  <sortState ref="A1:F129">
    <sortCondition ref="F1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2"/>
  <sheetViews>
    <sheetView workbookViewId="0">
      <pane ySplit="1" topLeftCell="A77" activePane="bottomLeft" state="frozenSplit"/>
      <selection pane="bottomLeft" activeCell="F111" sqref="F111"/>
    </sheetView>
  </sheetViews>
  <sheetFormatPr baseColWidth="10" defaultRowHeight="15"/>
  <cols>
    <col min="3" max="3" width="12.5703125" bestFit="1" customWidth="1"/>
    <col min="4" max="4" width="40.28515625" bestFit="1" customWidth="1"/>
  </cols>
  <sheetData>
    <row r="1" spans="1:8">
      <c r="A1" s="7">
        <v>42024</v>
      </c>
      <c r="B1" s="7">
        <v>42004</v>
      </c>
      <c r="C1" s="2" t="s">
        <v>269</v>
      </c>
      <c r="D1" t="s">
        <v>112</v>
      </c>
      <c r="F1">
        <v>2015</v>
      </c>
      <c r="G1" s="1">
        <v>13952.31</v>
      </c>
    </row>
    <row r="2" spans="1:8">
      <c r="A2" s="7">
        <v>42024</v>
      </c>
      <c r="B2" s="7">
        <v>42004</v>
      </c>
      <c r="C2" s="3" t="s">
        <v>269</v>
      </c>
      <c r="D2" t="s">
        <v>112</v>
      </c>
      <c r="F2">
        <v>2015</v>
      </c>
      <c r="G2" s="1">
        <v>13952.31</v>
      </c>
    </row>
    <row r="3" spans="1:8">
      <c r="A3" s="7">
        <v>42024</v>
      </c>
      <c r="B3" s="7">
        <v>42004</v>
      </c>
      <c r="C3" s="3" t="s">
        <v>269</v>
      </c>
      <c r="D3" t="s">
        <v>112</v>
      </c>
      <c r="F3">
        <v>2015</v>
      </c>
      <c r="G3" s="1">
        <v>-13952.31</v>
      </c>
    </row>
    <row r="4" spans="1:8">
      <c r="A4" s="7">
        <v>42006</v>
      </c>
      <c r="B4" s="7">
        <v>41990</v>
      </c>
      <c r="C4" s="2" t="s">
        <v>240</v>
      </c>
      <c r="D4" t="s">
        <v>40</v>
      </c>
      <c r="F4">
        <v>2015</v>
      </c>
      <c r="G4" s="1">
        <v>16952</v>
      </c>
    </row>
    <row r="5" spans="1:8">
      <c r="A5" s="7">
        <v>42017</v>
      </c>
      <c r="B5" s="7">
        <v>42004</v>
      </c>
      <c r="C5" s="2" t="s">
        <v>261</v>
      </c>
      <c r="D5" t="s">
        <v>6</v>
      </c>
      <c r="F5">
        <v>2015</v>
      </c>
      <c r="G5" s="1">
        <v>23081.73</v>
      </c>
    </row>
    <row r="6" spans="1:8">
      <c r="A6" s="7">
        <v>42017</v>
      </c>
      <c r="B6" s="7">
        <v>42004</v>
      </c>
      <c r="C6" s="2" t="s">
        <v>262</v>
      </c>
      <c r="D6" t="s">
        <v>40</v>
      </c>
      <c r="F6">
        <v>2015</v>
      </c>
      <c r="G6" s="1">
        <v>16952.34</v>
      </c>
    </row>
    <row r="7" spans="1:8">
      <c r="A7" s="7">
        <v>42017</v>
      </c>
      <c r="B7" s="7">
        <v>42004</v>
      </c>
      <c r="C7" s="2" t="s">
        <v>263</v>
      </c>
      <c r="D7" t="s">
        <v>29</v>
      </c>
      <c r="F7">
        <v>2015</v>
      </c>
      <c r="G7" s="1">
        <v>9203.69</v>
      </c>
    </row>
    <row r="8" spans="1:8">
      <c r="A8" s="7">
        <v>42017</v>
      </c>
      <c r="B8" s="7">
        <v>42004</v>
      </c>
      <c r="C8" s="2" t="s">
        <v>264</v>
      </c>
      <c r="D8" t="s">
        <v>17</v>
      </c>
      <c r="F8">
        <v>2015</v>
      </c>
      <c r="G8" s="1">
        <v>7738.16</v>
      </c>
    </row>
    <row r="9" spans="1:8">
      <c r="A9" s="7">
        <v>42017</v>
      </c>
      <c r="B9" s="7">
        <v>42004</v>
      </c>
      <c r="C9" s="2" t="s">
        <v>265</v>
      </c>
      <c r="D9" t="s">
        <v>40</v>
      </c>
      <c r="F9">
        <v>2015</v>
      </c>
      <c r="G9" s="1">
        <v>16952</v>
      </c>
    </row>
    <row r="10" spans="1:8">
      <c r="A10" s="7">
        <v>42017</v>
      </c>
      <c r="B10" s="7">
        <v>41996</v>
      </c>
      <c r="C10" s="2" t="s">
        <v>252</v>
      </c>
      <c r="D10" t="s">
        <v>13</v>
      </c>
      <c r="F10">
        <v>2015</v>
      </c>
      <c r="G10" s="1">
        <v>5374.75</v>
      </c>
    </row>
    <row r="11" spans="1:8">
      <c r="A11" s="7">
        <v>42010</v>
      </c>
      <c r="B11" s="7">
        <v>41992</v>
      </c>
      <c r="C11" s="2" t="s">
        <v>241</v>
      </c>
      <c r="D11" t="s">
        <v>87</v>
      </c>
      <c r="F11">
        <v>2015</v>
      </c>
      <c r="G11" s="1">
        <v>12115.42</v>
      </c>
    </row>
    <row r="12" spans="1:8">
      <c r="A12" s="7">
        <v>42031</v>
      </c>
      <c r="B12" s="7">
        <v>42021</v>
      </c>
      <c r="C12" s="2" t="s">
        <v>286</v>
      </c>
      <c r="D12" t="s">
        <v>40</v>
      </c>
      <c r="F12">
        <v>2015</v>
      </c>
      <c r="G12" s="1">
        <v>20905.11</v>
      </c>
    </row>
    <row r="13" spans="1:8">
      <c r="A13" s="7">
        <v>42017</v>
      </c>
      <c r="B13" s="7">
        <v>42002</v>
      </c>
      <c r="C13" s="2" t="s">
        <v>260</v>
      </c>
      <c r="D13" t="s">
        <v>75</v>
      </c>
      <c r="F13">
        <v>2015</v>
      </c>
      <c r="G13" s="1">
        <v>11025.38</v>
      </c>
    </row>
    <row r="14" spans="1:8">
      <c r="A14" s="7">
        <v>42010</v>
      </c>
      <c r="B14" s="7">
        <v>41995</v>
      </c>
      <c r="C14" s="2" t="s">
        <v>242</v>
      </c>
      <c r="D14" t="s">
        <v>6</v>
      </c>
      <c r="F14">
        <v>2015</v>
      </c>
      <c r="G14" s="1">
        <v>18708.66</v>
      </c>
    </row>
    <row r="15" spans="1:8">
      <c r="A15" s="7">
        <v>42016</v>
      </c>
      <c r="B15" s="7">
        <v>42004</v>
      </c>
      <c r="C15" s="9" t="s">
        <v>247</v>
      </c>
      <c r="D15" t="s">
        <v>29</v>
      </c>
      <c r="F15">
        <v>2015</v>
      </c>
      <c r="G15" s="1">
        <v>12867.9</v>
      </c>
      <c r="H15" t="s">
        <v>341</v>
      </c>
    </row>
    <row r="16" spans="1:8">
      <c r="A16" s="7">
        <v>42031</v>
      </c>
      <c r="B16" s="7">
        <v>42004</v>
      </c>
      <c r="C16" s="9" t="s">
        <v>247</v>
      </c>
      <c r="D16" t="s">
        <v>29</v>
      </c>
      <c r="F16">
        <v>2015</v>
      </c>
      <c r="G16" s="1">
        <v>-12867.9</v>
      </c>
    </row>
    <row r="17" spans="1:7">
      <c r="A17" s="7">
        <v>42017</v>
      </c>
      <c r="B17" s="7">
        <v>41999</v>
      </c>
      <c r="C17" s="2" t="s">
        <v>253</v>
      </c>
      <c r="D17" t="s">
        <v>40</v>
      </c>
      <c r="F17">
        <v>2015</v>
      </c>
      <c r="G17" s="1">
        <v>16572.28</v>
      </c>
    </row>
    <row r="18" spans="1:7">
      <c r="A18" s="7">
        <v>42031</v>
      </c>
      <c r="B18" s="7">
        <v>42019</v>
      </c>
      <c r="C18" s="2" t="s">
        <v>280</v>
      </c>
      <c r="D18" t="s">
        <v>281</v>
      </c>
      <c r="E18" t="s">
        <v>282</v>
      </c>
      <c r="F18">
        <v>2015</v>
      </c>
      <c r="G18" s="1">
        <v>15850.3</v>
      </c>
    </row>
    <row r="19" spans="1:7">
      <c r="A19" s="7">
        <v>42017</v>
      </c>
      <c r="B19" s="7">
        <v>41999</v>
      </c>
      <c r="C19" s="2" t="s">
        <v>254</v>
      </c>
      <c r="D19" t="s">
        <v>29</v>
      </c>
      <c r="F19">
        <v>2015</v>
      </c>
      <c r="G19" s="1">
        <v>8815.76</v>
      </c>
    </row>
    <row r="20" spans="1:7">
      <c r="A20" s="7">
        <v>42017</v>
      </c>
      <c r="B20" s="7">
        <v>41995</v>
      </c>
      <c r="C20" s="2" t="s">
        <v>251</v>
      </c>
      <c r="D20" t="s">
        <v>40</v>
      </c>
      <c r="F20">
        <v>2015</v>
      </c>
      <c r="G20" s="1">
        <v>16570</v>
      </c>
    </row>
    <row r="21" spans="1:7">
      <c r="A21" s="7">
        <v>42016</v>
      </c>
      <c r="B21" s="7">
        <v>41995</v>
      </c>
      <c r="C21" s="2" t="s">
        <v>245</v>
      </c>
      <c r="D21" t="s">
        <v>29</v>
      </c>
      <c r="F21">
        <v>2015</v>
      </c>
      <c r="G21" s="1">
        <v>8813</v>
      </c>
    </row>
    <row r="22" spans="1:7">
      <c r="A22" s="7">
        <v>42017</v>
      </c>
      <c r="B22" s="7">
        <v>41995</v>
      </c>
      <c r="C22" s="3" t="s">
        <v>245</v>
      </c>
      <c r="D22" t="s">
        <v>29</v>
      </c>
      <c r="F22">
        <v>2015</v>
      </c>
      <c r="G22" s="1">
        <v>8813</v>
      </c>
    </row>
    <row r="23" spans="1:7">
      <c r="A23" s="7">
        <v>42017</v>
      </c>
      <c r="B23" s="7">
        <v>41995</v>
      </c>
      <c r="C23" s="3" t="s">
        <v>245</v>
      </c>
      <c r="D23" t="s">
        <v>29</v>
      </c>
      <c r="F23">
        <v>2015</v>
      </c>
      <c r="G23" s="1">
        <v>-8813</v>
      </c>
    </row>
    <row r="24" spans="1:7">
      <c r="A24" s="7">
        <v>42031</v>
      </c>
      <c r="B24" s="7">
        <v>42017</v>
      </c>
      <c r="C24" s="2" t="s">
        <v>276</v>
      </c>
      <c r="D24" t="s">
        <v>29</v>
      </c>
      <c r="F24">
        <v>2015</v>
      </c>
      <c r="G24" s="1">
        <v>11891.92</v>
      </c>
    </row>
    <row r="25" spans="1:7">
      <c r="A25" s="7">
        <v>42004</v>
      </c>
      <c r="B25" s="7">
        <v>41988</v>
      </c>
      <c r="C25" s="3" t="s">
        <v>291</v>
      </c>
      <c r="D25" t="s">
        <v>58</v>
      </c>
      <c r="F25">
        <v>2015</v>
      </c>
      <c r="G25" s="1">
        <v>14881.46</v>
      </c>
    </row>
    <row r="26" spans="1:7">
      <c r="A26" s="7">
        <v>42004</v>
      </c>
      <c r="B26" s="7">
        <v>41988</v>
      </c>
      <c r="C26" s="3" t="s">
        <v>291</v>
      </c>
      <c r="D26" t="s">
        <v>58</v>
      </c>
      <c r="F26">
        <v>2015</v>
      </c>
      <c r="G26" s="1">
        <v>-14121.46</v>
      </c>
    </row>
    <row r="27" spans="1:7">
      <c r="A27" s="7">
        <v>42024</v>
      </c>
      <c r="B27" s="7">
        <v>41993</v>
      </c>
      <c r="C27" s="8" t="s">
        <v>268</v>
      </c>
      <c r="D27" t="s">
        <v>98</v>
      </c>
      <c r="F27">
        <v>2015</v>
      </c>
      <c r="G27" s="1">
        <v>12212.46</v>
      </c>
    </row>
    <row r="28" spans="1:7">
      <c r="A28" s="7">
        <v>42024</v>
      </c>
      <c r="B28" s="7">
        <v>41993</v>
      </c>
      <c r="C28" s="8" t="s">
        <v>268</v>
      </c>
      <c r="D28" t="s">
        <v>98</v>
      </c>
      <c r="F28">
        <v>2015</v>
      </c>
      <c r="G28" s="1">
        <v>-12212.46</v>
      </c>
    </row>
    <row r="29" spans="1:7">
      <c r="A29" s="7">
        <v>42017</v>
      </c>
      <c r="B29" s="7">
        <v>42000</v>
      </c>
      <c r="C29" s="2" t="s">
        <v>256</v>
      </c>
      <c r="D29" t="s">
        <v>95</v>
      </c>
      <c r="F29">
        <v>2015</v>
      </c>
      <c r="G29" s="1">
        <v>9503.65</v>
      </c>
    </row>
    <row r="30" spans="1:7">
      <c r="A30" s="7">
        <v>42031</v>
      </c>
      <c r="B30" s="7">
        <v>42014</v>
      </c>
      <c r="C30" s="2" t="s">
        <v>274</v>
      </c>
      <c r="D30" t="s">
        <v>17</v>
      </c>
      <c r="F30">
        <v>2015</v>
      </c>
      <c r="G30" s="1">
        <v>12926.41</v>
      </c>
    </row>
    <row r="31" spans="1:7">
      <c r="A31" s="7">
        <v>42016</v>
      </c>
      <c r="B31" s="7">
        <v>42003</v>
      </c>
      <c r="C31" s="2" t="s">
        <v>246</v>
      </c>
      <c r="D31" t="s">
        <v>87</v>
      </c>
      <c r="F31">
        <v>2015</v>
      </c>
      <c r="G31" s="1">
        <v>11729.82</v>
      </c>
    </row>
    <row r="32" spans="1:7">
      <c r="A32" s="7">
        <v>42031</v>
      </c>
      <c r="B32" s="7">
        <v>42018</v>
      </c>
      <c r="C32" s="2" t="s">
        <v>278</v>
      </c>
      <c r="D32" t="s">
        <v>10</v>
      </c>
      <c r="F32">
        <v>2015</v>
      </c>
      <c r="G32" s="1">
        <v>8589.85</v>
      </c>
    </row>
    <row r="33" spans="1:7">
      <c r="A33" s="7">
        <v>42031</v>
      </c>
      <c r="B33" s="7">
        <v>42019</v>
      </c>
      <c r="C33" s="2" t="s">
        <v>283</v>
      </c>
      <c r="D33" t="s">
        <v>87</v>
      </c>
      <c r="F33">
        <v>2015</v>
      </c>
      <c r="G33" s="1">
        <v>12936.72</v>
      </c>
    </row>
    <row r="34" spans="1:7">
      <c r="A34" s="7">
        <v>42010</v>
      </c>
      <c r="B34" s="7">
        <v>41999</v>
      </c>
      <c r="C34" s="2" t="s">
        <v>244</v>
      </c>
      <c r="D34" t="s">
        <v>98</v>
      </c>
      <c r="F34">
        <v>2015</v>
      </c>
      <c r="G34" s="1">
        <v>12210.65</v>
      </c>
    </row>
    <row r="35" spans="1:7">
      <c r="A35" s="7">
        <v>42017</v>
      </c>
      <c r="B35" s="7">
        <v>41999</v>
      </c>
      <c r="C35" s="3" t="s">
        <v>244</v>
      </c>
      <c r="D35" t="s">
        <v>98</v>
      </c>
      <c r="F35">
        <v>2015</v>
      </c>
      <c r="G35" s="1">
        <v>12210.65</v>
      </c>
    </row>
    <row r="36" spans="1:7">
      <c r="A36" s="7">
        <v>42017</v>
      </c>
      <c r="B36" s="7">
        <v>41999</v>
      </c>
      <c r="C36" s="3" t="s">
        <v>244</v>
      </c>
      <c r="D36" t="s">
        <v>98</v>
      </c>
      <c r="F36">
        <v>2015</v>
      </c>
      <c r="G36" s="1">
        <v>-12210.65</v>
      </c>
    </row>
    <row r="37" spans="1:7">
      <c r="A37" s="7">
        <v>42017</v>
      </c>
      <c r="B37" s="7">
        <v>42004</v>
      </c>
      <c r="C37" s="2" t="s">
        <v>266</v>
      </c>
      <c r="D37" t="s">
        <v>40</v>
      </c>
      <c r="F37">
        <v>2015</v>
      </c>
      <c r="G37" s="1">
        <v>16570</v>
      </c>
    </row>
    <row r="38" spans="1:7">
      <c r="A38" s="7">
        <v>42017</v>
      </c>
      <c r="B38" s="7">
        <v>41999</v>
      </c>
      <c r="C38" s="2" t="s">
        <v>255</v>
      </c>
      <c r="D38" t="s">
        <v>112</v>
      </c>
      <c r="F38">
        <v>2015</v>
      </c>
      <c r="G38" s="1">
        <v>9072.58</v>
      </c>
    </row>
    <row r="39" spans="1:7">
      <c r="A39" s="7">
        <v>42017</v>
      </c>
      <c r="B39" s="7">
        <v>42000</v>
      </c>
      <c r="C39" s="2" t="s">
        <v>257</v>
      </c>
      <c r="D39" t="s">
        <v>112</v>
      </c>
      <c r="F39">
        <v>2015</v>
      </c>
      <c r="G39" s="1">
        <v>9072.58</v>
      </c>
    </row>
    <row r="40" spans="1:7">
      <c r="A40" s="7">
        <v>42010</v>
      </c>
      <c r="B40" s="7">
        <v>41996</v>
      </c>
      <c r="C40" s="2" t="s">
        <v>243</v>
      </c>
      <c r="D40" t="s">
        <v>13</v>
      </c>
      <c r="F40">
        <v>2015</v>
      </c>
      <c r="G40" s="1">
        <v>12565.75</v>
      </c>
    </row>
    <row r="41" spans="1:7">
      <c r="A41" s="7">
        <v>42031</v>
      </c>
      <c r="B41" s="7">
        <v>42004</v>
      </c>
      <c r="C41" s="2" t="s">
        <v>290</v>
      </c>
      <c r="D41" t="s">
        <v>58</v>
      </c>
      <c r="F41">
        <v>2015</v>
      </c>
      <c r="G41" s="1">
        <v>14119.48</v>
      </c>
    </row>
    <row r="42" spans="1:7">
      <c r="A42" s="7">
        <v>42031</v>
      </c>
      <c r="B42" s="7">
        <v>42013</v>
      </c>
      <c r="C42" s="2" t="s">
        <v>273</v>
      </c>
      <c r="D42" t="s">
        <v>98</v>
      </c>
      <c r="F42">
        <v>2015</v>
      </c>
      <c r="G42" s="1">
        <v>16348.48</v>
      </c>
    </row>
    <row r="43" spans="1:7">
      <c r="A43" s="7">
        <v>42024</v>
      </c>
      <c r="B43" s="7">
        <v>42004</v>
      </c>
      <c r="C43" s="2" t="s">
        <v>270</v>
      </c>
      <c r="D43" t="s">
        <v>10</v>
      </c>
      <c r="F43">
        <v>2015</v>
      </c>
      <c r="G43" s="1">
        <v>7727.78</v>
      </c>
    </row>
    <row r="44" spans="1:7">
      <c r="A44" s="7">
        <v>42024</v>
      </c>
      <c r="B44" s="7">
        <v>42004</v>
      </c>
      <c r="C44" s="9" t="s">
        <v>270</v>
      </c>
      <c r="D44" t="s">
        <v>10</v>
      </c>
      <c r="F44">
        <v>2015</v>
      </c>
      <c r="G44" s="1">
        <v>7727.78</v>
      </c>
    </row>
    <row r="45" spans="1:7">
      <c r="A45" s="7">
        <v>42024</v>
      </c>
      <c r="B45" s="7">
        <v>42004</v>
      </c>
      <c r="C45" s="9" t="s">
        <v>270</v>
      </c>
      <c r="D45" t="s">
        <v>10</v>
      </c>
      <c r="F45">
        <v>2015</v>
      </c>
      <c r="G45" s="1">
        <v>-7727.78</v>
      </c>
    </row>
    <row r="46" spans="1:7">
      <c r="A46" s="7">
        <v>42016</v>
      </c>
      <c r="B46" s="7">
        <v>42004</v>
      </c>
      <c r="C46" s="2" t="s">
        <v>248</v>
      </c>
      <c r="D46" t="s">
        <v>249</v>
      </c>
      <c r="E46" t="s">
        <v>250</v>
      </c>
      <c r="F46">
        <v>2015</v>
      </c>
      <c r="G46" s="1">
        <v>26994.71</v>
      </c>
    </row>
    <row r="47" spans="1:7">
      <c r="A47" s="7">
        <v>42017</v>
      </c>
      <c r="B47" s="7">
        <v>42004</v>
      </c>
      <c r="C47" s="2" t="s">
        <v>267</v>
      </c>
      <c r="D47" t="s">
        <v>58</v>
      </c>
      <c r="F47">
        <v>2015</v>
      </c>
      <c r="G47" s="1">
        <v>14119.48</v>
      </c>
    </row>
    <row r="48" spans="1:7">
      <c r="A48" s="7">
        <v>42031</v>
      </c>
      <c r="B48" s="7">
        <v>42023</v>
      </c>
      <c r="C48" s="2" t="s">
        <v>287</v>
      </c>
      <c r="D48" t="s">
        <v>288</v>
      </c>
      <c r="F48">
        <v>2015</v>
      </c>
      <c r="G48" s="1">
        <v>16893.72</v>
      </c>
    </row>
    <row r="49" spans="1:8">
      <c r="A49" s="7">
        <v>42031</v>
      </c>
      <c r="B49" s="7">
        <v>42019</v>
      </c>
      <c r="C49" s="2" t="s">
        <v>284</v>
      </c>
      <c r="D49" t="s">
        <v>10</v>
      </c>
      <c r="F49">
        <v>2015</v>
      </c>
      <c r="G49" s="1">
        <v>8589.85</v>
      </c>
    </row>
    <row r="50" spans="1:8">
      <c r="A50" s="7">
        <v>42031</v>
      </c>
      <c r="B50" s="7">
        <v>42024</v>
      </c>
      <c r="C50" s="2" t="s">
        <v>289</v>
      </c>
      <c r="D50" t="s">
        <v>17</v>
      </c>
      <c r="F50">
        <v>2015</v>
      </c>
      <c r="G50" s="1">
        <v>12745.06</v>
      </c>
    </row>
    <row r="51" spans="1:8">
      <c r="A51" s="7">
        <v>42031</v>
      </c>
      <c r="B51" s="7">
        <v>42012</v>
      </c>
      <c r="C51" s="2" t="s">
        <v>271</v>
      </c>
      <c r="D51" t="s">
        <v>112</v>
      </c>
      <c r="F51">
        <v>2015</v>
      </c>
      <c r="G51" s="1">
        <v>15212.68</v>
      </c>
    </row>
    <row r="52" spans="1:8">
      <c r="A52" s="7">
        <v>42031</v>
      </c>
      <c r="B52" s="7">
        <v>42016</v>
      </c>
      <c r="C52" s="2" t="s">
        <v>275</v>
      </c>
      <c r="D52" t="s">
        <v>40</v>
      </c>
      <c r="F52">
        <v>2015</v>
      </c>
      <c r="G52" s="1">
        <v>11449.63</v>
      </c>
    </row>
    <row r="53" spans="1:8">
      <c r="A53" s="7">
        <v>42031</v>
      </c>
      <c r="B53" s="7">
        <v>42017</v>
      </c>
      <c r="C53" s="2" t="s">
        <v>277</v>
      </c>
      <c r="D53" t="s">
        <v>40</v>
      </c>
      <c r="F53">
        <v>2015</v>
      </c>
      <c r="G53" s="1">
        <v>7999.56</v>
      </c>
    </row>
    <row r="54" spans="1:8">
      <c r="A54" s="7">
        <v>42031</v>
      </c>
      <c r="B54" s="7">
        <v>42019</v>
      </c>
      <c r="C54" s="2" t="s">
        <v>285</v>
      </c>
      <c r="D54" t="s">
        <v>10</v>
      </c>
      <c r="F54">
        <v>2015</v>
      </c>
      <c r="G54" s="1">
        <v>8588.99</v>
      </c>
    </row>
    <row r="55" spans="1:8">
      <c r="A55" s="7">
        <v>42031</v>
      </c>
      <c r="B55" s="7">
        <v>42012</v>
      </c>
      <c r="C55" s="2" t="s">
        <v>272</v>
      </c>
      <c r="D55" t="s">
        <v>95</v>
      </c>
      <c r="F55">
        <v>2015</v>
      </c>
      <c r="G55" s="1">
        <v>8814</v>
      </c>
    </row>
    <row r="56" spans="1:8">
      <c r="A56" s="7">
        <v>42031</v>
      </c>
      <c r="B56" s="7">
        <v>42018</v>
      </c>
      <c r="C56" s="2" t="s">
        <v>279</v>
      </c>
      <c r="D56" t="s">
        <v>75</v>
      </c>
      <c r="F56">
        <v>2014</v>
      </c>
      <c r="G56" s="1">
        <v>7290.72</v>
      </c>
    </row>
    <row r="57" spans="1:8">
      <c r="A57" s="7">
        <v>42017</v>
      </c>
      <c r="B57" s="7">
        <v>42000</v>
      </c>
      <c r="C57" s="2" t="s">
        <v>258</v>
      </c>
      <c r="D57" t="s">
        <v>259</v>
      </c>
      <c r="F57">
        <v>2014</v>
      </c>
      <c r="G57" s="1">
        <v>13705.08</v>
      </c>
    </row>
    <row r="58" spans="1:8">
      <c r="A58" s="7">
        <v>42033</v>
      </c>
      <c r="B58" s="7">
        <v>42013</v>
      </c>
      <c r="C58" s="2" t="s">
        <v>342</v>
      </c>
      <c r="D58" t="s">
        <v>2</v>
      </c>
      <c r="F58">
        <v>2015</v>
      </c>
      <c r="G58" s="1">
        <v>25847.97</v>
      </c>
    </row>
    <row r="59" spans="1:8">
      <c r="A59" s="7">
        <v>42033</v>
      </c>
      <c r="B59" s="7">
        <v>42014</v>
      </c>
      <c r="C59" s="2" t="s">
        <v>343</v>
      </c>
      <c r="D59" t="s">
        <v>344</v>
      </c>
      <c r="F59">
        <v>2015</v>
      </c>
      <c r="G59" s="1">
        <v>18846.75</v>
      </c>
    </row>
    <row r="60" spans="1:8">
      <c r="A60" s="7">
        <v>42033</v>
      </c>
      <c r="B60" s="7">
        <v>42021</v>
      </c>
      <c r="C60" s="2" t="s">
        <v>345</v>
      </c>
      <c r="D60" t="s">
        <v>17</v>
      </c>
      <c r="F60">
        <v>2015</v>
      </c>
      <c r="G60" s="1">
        <v>11503.68</v>
      </c>
    </row>
    <row r="61" spans="1:8">
      <c r="A61" s="7">
        <v>42033</v>
      </c>
      <c r="B61" s="7">
        <v>42027</v>
      </c>
      <c r="C61" s="2" t="s">
        <v>346</v>
      </c>
      <c r="D61" t="s">
        <v>347</v>
      </c>
      <c r="F61">
        <v>2015</v>
      </c>
      <c r="G61" s="1">
        <v>33507</v>
      </c>
      <c r="H61" t="s">
        <v>353</v>
      </c>
    </row>
    <row r="62" spans="1:8">
      <c r="A62" s="7">
        <v>42033</v>
      </c>
      <c r="B62" s="7">
        <v>42030</v>
      </c>
      <c r="C62" s="2" t="s">
        <v>348</v>
      </c>
      <c r="D62" t="s">
        <v>349</v>
      </c>
      <c r="F62">
        <v>2015</v>
      </c>
      <c r="G62" s="1">
        <v>56207.21</v>
      </c>
      <c r="H62" t="s">
        <v>353</v>
      </c>
    </row>
    <row r="63" spans="1:8">
      <c r="A63" s="7">
        <v>42033</v>
      </c>
      <c r="B63" s="7">
        <v>42031</v>
      </c>
      <c r="C63" s="2" t="s">
        <v>350</v>
      </c>
      <c r="D63" t="s">
        <v>351</v>
      </c>
      <c r="F63">
        <v>2015</v>
      </c>
      <c r="G63">
        <v>0</v>
      </c>
      <c r="H63" t="s">
        <v>353</v>
      </c>
    </row>
    <row r="64" spans="1:8">
      <c r="C64" t="s">
        <v>352</v>
      </c>
    </row>
    <row r="65" spans="1:8">
      <c r="C65" t="s">
        <v>163</v>
      </c>
    </row>
    <row r="71" spans="1:8">
      <c r="D71" t="s">
        <v>292</v>
      </c>
      <c r="E71" t="s">
        <v>177</v>
      </c>
      <c r="F71" t="s">
        <v>178</v>
      </c>
      <c r="H71" t="s">
        <v>179</v>
      </c>
    </row>
    <row r="72" spans="1:8">
      <c r="A72" t="s">
        <v>293</v>
      </c>
      <c r="B72" t="s">
        <v>294</v>
      </c>
      <c r="D72">
        <v>110</v>
      </c>
      <c r="E72">
        <v>6</v>
      </c>
      <c r="F72" s="1">
        <v>1000</v>
      </c>
      <c r="H72">
        <v>0</v>
      </c>
    </row>
    <row r="73" spans="1:8">
      <c r="A73" t="s">
        <v>181</v>
      </c>
      <c r="D73">
        <v>110</v>
      </c>
      <c r="E73">
        <v>2</v>
      </c>
      <c r="F73" s="1">
        <v>1000</v>
      </c>
      <c r="H73">
        <v>0</v>
      </c>
    </row>
    <row r="74" spans="1:8">
      <c r="A74" t="s">
        <v>182</v>
      </c>
      <c r="D74">
        <v>57</v>
      </c>
      <c r="E74">
        <v>44</v>
      </c>
      <c r="F74" s="1">
        <v>3500</v>
      </c>
      <c r="H74">
        <v>0</v>
      </c>
    </row>
    <row r="75" spans="1:8">
      <c r="A75" t="s">
        <v>295</v>
      </c>
      <c r="B75" t="s">
        <v>296</v>
      </c>
      <c r="C75" t="s">
        <v>184</v>
      </c>
      <c r="D75">
        <v>7.5</v>
      </c>
      <c r="E75">
        <v>7.97</v>
      </c>
      <c r="F75" s="1">
        <v>4000</v>
      </c>
      <c r="H75" s="1">
        <v>4000</v>
      </c>
    </row>
    <row r="76" spans="1:8">
      <c r="A76" t="s">
        <v>297</v>
      </c>
      <c r="B76" t="s">
        <v>298</v>
      </c>
      <c r="C76" t="s">
        <v>186</v>
      </c>
      <c r="D76">
        <v>17.5</v>
      </c>
      <c r="E76">
        <v>157</v>
      </c>
      <c r="F76">
        <v>750</v>
      </c>
      <c r="H76">
        <v>750</v>
      </c>
    </row>
    <row r="77" spans="1:8">
      <c r="A77" t="s">
        <v>297</v>
      </c>
      <c r="B77" t="s">
        <v>298</v>
      </c>
      <c r="C77" t="s">
        <v>187</v>
      </c>
      <c r="D77">
        <v>20</v>
      </c>
      <c r="E77">
        <v>157</v>
      </c>
      <c r="F77">
        <v>250</v>
      </c>
      <c r="H77">
        <v>250</v>
      </c>
    </row>
    <row r="78" spans="1:8">
      <c r="A78" t="s">
        <v>299</v>
      </c>
      <c r="B78" t="s">
        <v>300</v>
      </c>
      <c r="C78">
        <v>1</v>
      </c>
      <c r="D78">
        <v>50</v>
      </c>
      <c r="E78">
        <v>79.55</v>
      </c>
      <c r="F78" s="1">
        <v>1000</v>
      </c>
      <c r="H78" s="1">
        <v>1000</v>
      </c>
    </row>
    <row r="79" spans="1:8">
      <c r="A79" t="s">
        <v>299</v>
      </c>
      <c r="B79" t="s">
        <v>300</v>
      </c>
      <c r="C79">
        <v>2</v>
      </c>
      <c r="D79">
        <v>55</v>
      </c>
      <c r="E79">
        <v>79.55</v>
      </c>
      <c r="F79" s="1">
        <v>2000</v>
      </c>
      <c r="H79" s="1">
        <v>2000</v>
      </c>
    </row>
    <row r="80" spans="1:8">
      <c r="B80" t="s">
        <v>189</v>
      </c>
      <c r="C80">
        <v>1</v>
      </c>
      <c r="D80">
        <v>90</v>
      </c>
      <c r="E80">
        <v>0</v>
      </c>
      <c r="F80" s="1">
        <v>3000</v>
      </c>
      <c r="H80">
        <v>0</v>
      </c>
    </row>
    <row r="81" spans="1:12">
      <c r="B81" t="s">
        <v>189</v>
      </c>
      <c r="C81">
        <v>2</v>
      </c>
      <c r="D81">
        <v>95</v>
      </c>
      <c r="E81">
        <v>0</v>
      </c>
      <c r="F81" s="1">
        <v>1000</v>
      </c>
      <c r="H81">
        <v>0</v>
      </c>
    </row>
    <row r="82" spans="1:12">
      <c r="A82" t="s">
        <v>190</v>
      </c>
      <c r="D82">
        <v>1</v>
      </c>
      <c r="E82">
        <v>0</v>
      </c>
      <c r="F82" s="1">
        <v>2000</v>
      </c>
      <c r="H82">
        <v>0</v>
      </c>
    </row>
    <row r="83" spans="1:12">
      <c r="A83" t="s">
        <v>191</v>
      </c>
      <c r="D83">
        <v>11</v>
      </c>
      <c r="E83">
        <v>11</v>
      </c>
      <c r="F83" s="1">
        <v>3000</v>
      </c>
      <c r="H83" s="1">
        <v>3000</v>
      </c>
    </row>
    <row r="84" spans="1:12">
      <c r="A84" t="s">
        <v>192</v>
      </c>
      <c r="D84">
        <v>3</v>
      </c>
      <c r="E84">
        <v>0</v>
      </c>
      <c r="F84" s="1">
        <v>4000</v>
      </c>
      <c r="H84">
        <v>0</v>
      </c>
    </row>
    <row r="85" spans="1:12">
      <c r="A85" t="s">
        <v>193</v>
      </c>
      <c r="D85">
        <v>1</v>
      </c>
      <c r="E85">
        <v>1</v>
      </c>
      <c r="F85" s="1">
        <v>3000</v>
      </c>
      <c r="H85" s="5">
        <v>3000</v>
      </c>
    </row>
    <row r="86" spans="1:12">
      <c r="A86" t="s">
        <v>194</v>
      </c>
      <c r="D86">
        <v>1</v>
      </c>
      <c r="E86">
        <v>0</v>
      </c>
      <c r="F86" s="1">
        <v>6000</v>
      </c>
      <c r="H86">
        <v>0</v>
      </c>
    </row>
    <row r="87" spans="1:12">
      <c r="A87" t="s">
        <v>195</v>
      </c>
      <c r="D87">
        <v>1</v>
      </c>
      <c r="E87">
        <v>1</v>
      </c>
      <c r="F87" s="1">
        <v>4000</v>
      </c>
      <c r="H87" s="5">
        <v>4000</v>
      </c>
    </row>
    <row r="88" spans="1:12">
      <c r="A88" t="s">
        <v>301</v>
      </c>
      <c r="B88" t="s">
        <v>302</v>
      </c>
      <c r="D88">
        <v>1</v>
      </c>
      <c r="E88">
        <v>0</v>
      </c>
      <c r="F88" s="1">
        <v>4000</v>
      </c>
      <c r="H88">
        <v>0</v>
      </c>
    </row>
    <row r="89" spans="1:12">
      <c r="A89" t="s">
        <v>303</v>
      </c>
      <c r="B89" t="s">
        <v>304</v>
      </c>
      <c r="C89" t="s">
        <v>198</v>
      </c>
      <c r="D89">
        <v>1</v>
      </c>
      <c r="E89">
        <v>0</v>
      </c>
      <c r="F89" s="1">
        <v>4000</v>
      </c>
      <c r="H89">
        <v>0</v>
      </c>
    </row>
    <row r="90" spans="1:12">
      <c r="A90" t="s">
        <v>199</v>
      </c>
      <c r="D90">
        <v>1</v>
      </c>
      <c r="E90">
        <v>0</v>
      </c>
      <c r="F90" s="1">
        <v>6000</v>
      </c>
      <c r="H90" s="5">
        <v>6000</v>
      </c>
    </row>
    <row r="91" spans="1:12">
      <c r="A91" t="s">
        <v>305</v>
      </c>
      <c r="B91" t="s">
        <v>306</v>
      </c>
      <c r="D91">
        <v>1</v>
      </c>
      <c r="E91">
        <v>0</v>
      </c>
      <c r="F91" s="1">
        <v>6000</v>
      </c>
      <c r="H91">
        <v>0</v>
      </c>
    </row>
    <row r="92" spans="1:12">
      <c r="A92" t="s">
        <v>307</v>
      </c>
      <c r="B92" t="s">
        <v>308</v>
      </c>
      <c r="C92" t="s">
        <v>202</v>
      </c>
      <c r="D92">
        <v>1</v>
      </c>
      <c r="E92">
        <v>0</v>
      </c>
      <c r="F92" s="1">
        <v>6000</v>
      </c>
      <c r="H92">
        <v>0</v>
      </c>
    </row>
    <row r="93" spans="1:12">
      <c r="A93" t="s">
        <v>307</v>
      </c>
      <c r="B93" t="s">
        <v>309</v>
      </c>
      <c r="C93" t="s">
        <v>204</v>
      </c>
      <c r="D93">
        <v>1</v>
      </c>
      <c r="E93">
        <v>0</v>
      </c>
      <c r="F93" s="1">
        <v>2500</v>
      </c>
      <c r="H93">
        <v>0</v>
      </c>
    </row>
    <row r="94" spans="1:12">
      <c r="A94" t="s">
        <v>310</v>
      </c>
      <c r="B94">
        <v>500</v>
      </c>
      <c r="D94">
        <v>1</v>
      </c>
      <c r="E94">
        <v>1</v>
      </c>
      <c r="F94" s="1">
        <v>2500</v>
      </c>
      <c r="H94" s="1">
        <v>2500</v>
      </c>
      <c r="K94">
        <v>2014</v>
      </c>
      <c r="L94">
        <v>2015</v>
      </c>
    </row>
    <row r="95" spans="1:12">
      <c r="A95" t="s">
        <v>292</v>
      </c>
      <c r="B95" t="s">
        <v>311</v>
      </c>
      <c r="C95" t="s">
        <v>312</v>
      </c>
      <c r="D95" t="s">
        <v>313</v>
      </c>
      <c r="E95">
        <v>54</v>
      </c>
      <c r="F95" s="1">
        <v>4000</v>
      </c>
      <c r="H95" s="5">
        <v>4000</v>
      </c>
      <c r="J95">
        <v>51</v>
      </c>
      <c r="K95">
        <v>11</v>
      </c>
      <c r="L95">
        <v>40</v>
      </c>
    </row>
    <row r="96" spans="1:12">
      <c r="A96" t="s">
        <v>292</v>
      </c>
      <c r="B96" t="s">
        <v>314</v>
      </c>
      <c r="C96" t="s">
        <v>315</v>
      </c>
      <c r="D96" t="s">
        <v>316</v>
      </c>
      <c r="E96">
        <v>4</v>
      </c>
      <c r="F96" s="1">
        <v>4000</v>
      </c>
      <c r="H96" s="5">
        <v>4000</v>
      </c>
      <c r="I96">
        <v>2</v>
      </c>
      <c r="J96" t="s">
        <v>341</v>
      </c>
    </row>
    <row r="97" spans="1:9">
      <c r="A97" t="s">
        <v>317</v>
      </c>
      <c r="B97" t="s">
        <v>318</v>
      </c>
      <c r="C97" t="s">
        <v>319</v>
      </c>
      <c r="D97" t="s">
        <v>320</v>
      </c>
      <c r="E97" t="s">
        <v>321</v>
      </c>
      <c r="F97" s="1">
        <v>15000</v>
      </c>
      <c r="H97">
        <v>0</v>
      </c>
    </row>
    <row r="98" spans="1:9">
      <c r="A98" t="s">
        <v>292</v>
      </c>
      <c r="B98" t="s">
        <v>322</v>
      </c>
      <c r="C98" t="s">
        <v>323</v>
      </c>
      <c r="D98" t="s">
        <v>324</v>
      </c>
      <c r="E98" s="1">
        <v>280300</v>
      </c>
      <c r="F98" s="1">
        <v>2500</v>
      </c>
      <c r="H98" s="1">
        <v>2500</v>
      </c>
    </row>
    <row r="99" spans="1:9">
      <c r="A99" t="s">
        <v>292</v>
      </c>
      <c r="B99" t="s">
        <v>325</v>
      </c>
      <c r="C99" t="s">
        <v>326</v>
      </c>
      <c r="D99" t="s">
        <v>327</v>
      </c>
      <c r="E99">
        <f>188+8</f>
        <v>196</v>
      </c>
      <c r="F99" s="1">
        <v>11000</v>
      </c>
      <c r="H99" s="5">
        <v>11000</v>
      </c>
      <c r="I99">
        <f>192-188</f>
        <v>4</v>
      </c>
    </row>
    <row r="100" spans="1:9">
      <c r="A100" t="s">
        <v>292</v>
      </c>
      <c r="B100" t="s">
        <v>328</v>
      </c>
      <c r="C100" t="s">
        <v>329</v>
      </c>
      <c r="D100" t="s">
        <v>330</v>
      </c>
      <c r="E100" s="1">
        <v>40603.46</v>
      </c>
      <c r="F100" s="1">
        <v>2500</v>
      </c>
      <c r="H100">
        <v>0</v>
      </c>
    </row>
    <row r="101" spans="1:9">
      <c r="A101" t="s">
        <v>292</v>
      </c>
      <c r="B101" t="s">
        <v>311</v>
      </c>
      <c r="C101" t="s">
        <v>331</v>
      </c>
      <c r="D101" t="s">
        <v>332</v>
      </c>
      <c r="E101">
        <v>0</v>
      </c>
      <c r="F101" s="1">
        <v>1000</v>
      </c>
      <c r="H101">
        <v>0</v>
      </c>
    </row>
    <row r="102" spans="1:9">
      <c r="H102" t="s">
        <v>333</v>
      </c>
    </row>
    <row r="103" spans="1:9">
      <c r="E103" t="s">
        <v>229</v>
      </c>
      <c r="F103" t="s">
        <v>334</v>
      </c>
      <c r="G103" t="s">
        <v>335</v>
      </c>
      <c r="H103" s="1">
        <v>28827</v>
      </c>
    </row>
    <row r="105" spans="1:9">
      <c r="C105" t="s">
        <v>231</v>
      </c>
      <c r="D105" t="s">
        <v>336</v>
      </c>
      <c r="E105" t="s">
        <v>337</v>
      </c>
      <c r="F105" s="7">
        <v>42011</v>
      </c>
      <c r="G105" s="7">
        <v>42031</v>
      </c>
      <c r="H105" t="s">
        <v>338</v>
      </c>
    </row>
    <row r="107" spans="1:9">
      <c r="D107" t="s">
        <v>339</v>
      </c>
      <c r="E107" t="s">
        <v>340</v>
      </c>
      <c r="F107" s="10">
        <v>6446.78</v>
      </c>
      <c r="G107">
        <v>0</v>
      </c>
      <c r="H107" s="1">
        <v>28827</v>
      </c>
    </row>
    <row r="108" spans="1:9">
      <c r="F108" s="10">
        <v>32000</v>
      </c>
    </row>
    <row r="109" spans="1:9">
      <c r="F109" s="10">
        <f>+F107+F108</f>
        <v>38446.78</v>
      </c>
    </row>
    <row r="110" spans="1:9">
      <c r="F110" s="10">
        <v>5000</v>
      </c>
    </row>
    <row r="111" spans="1:9">
      <c r="F111" s="10">
        <f>+F109-F110</f>
        <v>33446.78</v>
      </c>
    </row>
    <row r="112" spans="1:9">
      <c r="F112" s="10"/>
    </row>
  </sheetData>
  <autoFilter ref="A1:H65"/>
  <sortState ref="A1:G58">
    <sortCondition ref="C1:C5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H42"/>
  <sheetViews>
    <sheetView topLeftCell="A16" workbookViewId="0">
      <selection activeCell="J50" sqref="J50"/>
    </sheetView>
  </sheetViews>
  <sheetFormatPr baseColWidth="10" defaultRowHeight="15"/>
  <cols>
    <col min="3" max="3" width="14" bestFit="1" customWidth="1"/>
    <col min="4" max="4" width="22.140625" bestFit="1" customWidth="1"/>
  </cols>
  <sheetData>
    <row r="4" spans="1:7">
      <c r="A4" s="7">
        <v>42034</v>
      </c>
      <c r="B4" s="7">
        <v>42034</v>
      </c>
      <c r="C4" t="s">
        <v>432</v>
      </c>
      <c r="D4" t="s">
        <v>421</v>
      </c>
      <c r="F4">
        <v>2013</v>
      </c>
      <c r="G4" s="1">
        <v>20000</v>
      </c>
    </row>
    <row r="5" spans="1:7">
      <c r="A5" s="7">
        <v>42034</v>
      </c>
      <c r="B5" s="7">
        <v>42034</v>
      </c>
      <c r="C5" s="2" t="s">
        <v>422</v>
      </c>
      <c r="D5" t="s">
        <v>421</v>
      </c>
      <c r="F5">
        <v>2008</v>
      </c>
      <c r="G5" s="1">
        <v>14999.99</v>
      </c>
    </row>
    <row r="6" spans="1:7">
      <c r="A6" s="7">
        <v>42033</v>
      </c>
      <c r="B6" s="7">
        <v>42020</v>
      </c>
      <c r="C6" s="2" t="s">
        <v>420</v>
      </c>
      <c r="D6" t="s">
        <v>421</v>
      </c>
      <c r="F6">
        <v>2011</v>
      </c>
      <c r="G6" s="1">
        <v>21551.72</v>
      </c>
    </row>
    <row r="7" spans="1:7">
      <c r="A7" s="7">
        <v>42034</v>
      </c>
      <c r="B7" s="7">
        <v>42034</v>
      </c>
      <c r="C7" s="2" t="s">
        <v>423</v>
      </c>
      <c r="D7" t="s">
        <v>421</v>
      </c>
      <c r="F7">
        <v>2012</v>
      </c>
      <c r="G7" s="1">
        <v>6379.3</v>
      </c>
    </row>
    <row r="8" spans="1:7">
      <c r="A8" s="7">
        <v>42034</v>
      </c>
      <c r="B8" s="7">
        <v>42034</v>
      </c>
      <c r="C8" t="s">
        <v>430</v>
      </c>
      <c r="D8" t="s">
        <v>421</v>
      </c>
      <c r="F8">
        <v>2009</v>
      </c>
      <c r="G8" s="1">
        <v>108000</v>
      </c>
    </row>
    <row r="9" spans="1:7">
      <c r="A9" s="7">
        <v>42034</v>
      </c>
      <c r="B9" s="7">
        <v>42034</v>
      </c>
      <c r="C9" t="s">
        <v>424</v>
      </c>
      <c r="D9" t="s">
        <v>421</v>
      </c>
      <c r="F9">
        <v>2012</v>
      </c>
      <c r="G9" s="1">
        <v>5000</v>
      </c>
    </row>
    <row r="10" spans="1:7">
      <c r="A10" s="7">
        <v>42034</v>
      </c>
      <c r="B10" s="7">
        <v>42034</v>
      </c>
      <c r="C10" t="s">
        <v>434</v>
      </c>
      <c r="D10" t="s">
        <v>421</v>
      </c>
      <c r="F10">
        <v>2013</v>
      </c>
      <c r="G10" s="1">
        <v>25000</v>
      </c>
    </row>
    <row r="11" spans="1:7">
      <c r="A11" s="7">
        <v>42034</v>
      </c>
      <c r="B11" s="7">
        <v>42034</v>
      </c>
      <c r="C11" t="s">
        <v>436</v>
      </c>
      <c r="D11" t="s">
        <v>421</v>
      </c>
      <c r="F11">
        <v>2012</v>
      </c>
      <c r="G11" s="1">
        <v>20000</v>
      </c>
    </row>
    <row r="12" spans="1:7">
      <c r="A12" s="7">
        <v>42034</v>
      </c>
      <c r="B12" s="7">
        <v>42034</v>
      </c>
      <c r="C12" t="s">
        <v>431</v>
      </c>
      <c r="D12" t="s">
        <v>421</v>
      </c>
      <c r="F12">
        <v>2012</v>
      </c>
      <c r="G12" s="1">
        <v>13600</v>
      </c>
    </row>
    <row r="13" spans="1:7">
      <c r="A13" s="7">
        <v>42034</v>
      </c>
      <c r="B13" s="7">
        <v>42034</v>
      </c>
      <c r="C13" t="s">
        <v>433</v>
      </c>
      <c r="D13" t="s">
        <v>421</v>
      </c>
      <c r="F13">
        <v>2012</v>
      </c>
      <c r="G13" s="1">
        <v>13000</v>
      </c>
    </row>
    <row r="14" spans="1:7">
      <c r="A14" s="7">
        <v>42034</v>
      </c>
      <c r="B14" s="7">
        <v>42034</v>
      </c>
      <c r="C14" t="s">
        <v>435</v>
      </c>
      <c r="D14" t="s">
        <v>421</v>
      </c>
      <c r="F14">
        <v>2012</v>
      </c>
      <c r="G14">
        <v>0.01</v>
      </c>
    </row>
    <row r="15" spans="1:7">
      <c r="A15" s="7">
        <v>42034</v>
      </c>
      <c r="B15" s="7">
        <v>42034</v>
      </c>
      <c r="C15" t="s">
        <v>429</v>
      </c>
      <c r="D15" t="s">
        <v>421</v>
      </c>
      <c r="F15">
        <v>2014</v>
      </c>
      <c r="G15" s="1">
        <v>18200</v>
      </c>
    </row>
    <row r="16" spans="1:7">
      <c r="A16" s="7">
        <v>42034</v>
      </c>
      <c r="B16" s="7">
        <v>42034</v>
      </c>
      <c r="C16" t="s">
        <v>437</v>
      </c>
      <c r="D16" t="s">
        <v>421</v>
      </c>
      <c r="F16">
        <v>2009</v>
      </c>
      <c r="G16" s="1">
        <v>5000</v>
      </c>
    </row>
    <row r="17" spans="1:8">
      <c r="A17" s="7">
        <v>42027</v>
      </c>
      <c r="B17" s="7">
        <v>41991</v>
      </c>
      <c r="C17" s="2" t="s">
        <v>398</v>
      </c>
      <c r="D17" t="s">
        <v>399</v>
      </c>
      <c r="F17">
        <v>2014</v>
      </c>
      <c r="G17" s="1">
        <v>14057.69</v>
      </c>
    </row>
    <row r="18" spans="1:8">
      <c r="A18" s="7">
        <v>42034</v>
      </c>
      <c r="B18" s="7">
        <v>42034</v>
      </c>
      <c r="C18" s="2" t="s">
        <v>425</v>
      </c>
      <c r="D18" t="s">
        <v>426</v>
      </c>
      <c r="F18">
        <v>2012</v>
      </c>
      <c r="G18" s="1">
        <v>7000</v>
      </c>
    </row>
    <row r="19" spans="1:8">
      <c r="A19" s="7">
        <v>42024</v>
      </c>
      <c r="B19" s="7">
        <v>42003</v>
      </c>
      <c r="C19" s="2" t="s">
        <v>397</v>
      </c>
      <c r="D19" t="s">
        <v>17</v>
      </c>
      <c r="F19">
        <v>2012</v>
      </c>
      <c r="G19" s="1">
        <v>16929.310000000001</v>
      </c>
    </row>
    <row r="20" spans="1:8">
      <c r="A20" s="7">
        <v>42034</v>
      </c>
      <c r="B20" s="7">
        <v>42003</v>
      </c>
      <c r="C20" s="2" t="s">
        <v>427</v>
      </c>
      <c r="D20" t="s">
        <v>428</v>
      </c>
      <c r="F20">
        <v>2010</v>
      </c>
      <c r="G20" s="1">
        <v>25862.07</v>
      </c>
    </row>
    <row r="21" spans="1:8">
      <c r="A21" s="7">
        <v>42017</v>
      </c>
      <c r="B21" s="7">
        <v>42003</v>
      </c>
      <c r="C21" s="2" t="s">
        <v>395</v>
      </c>
      <c r="D21" t="s">
        <v>396</v>
      </c>
      <c r="F21">
        <v>2011</v>
      </c>
      <c r="G21" s="1">
        <v>47413.79</v>
      </c>
    </row>
    <row r="23" spans="1:8">
      <c r="D23" t="s">
        <v>292</v>
      </c>
      <c r="E23" t="s">
        <v>177</v>
      </c>
      <c r="F23" t="s">
        <v>178</v>
      </c>
      <c r="H23" t="s">
        <v>179</v>
      </c>
    </row>
    <row r="24" spans="1:8">
      <c r="A24" t="s">
        <v>293</v>
      </c>
      <c r="B24" t="s">
        <v>294</v>
      </c>
      <c r="D24">
        <v>50</v>
      </c>
      <c r="E24">
        <v>2</v>
      </c>
      <c r="F24">
        <v>500</v>
      </c>
      <c r="H24">
        <v>0</v>
      </c>
    </row>
    <row r="25" spans="1:8">
      <c r="A25" t="s">
        <v>181</v>
      </c>
      <c r="D25">
        <v>50</v>
      </c>
      <c r="E25">
        <v>1</v>
      </c>
      <c r="F25">
        <v>500</v>
      </c>
      <c r="H25">
        <v>0</v>
      </c>
    </row>
    <row r="26" spans="1:8">
      <c r="A26" t="s">
        <v>182</v>
      </c>
      <c r="D26">
        <v>16</v>
      </c>
      <c r="E26">
        <v>3</v>
      </c>
      <c r="F26" s="1">
        <v>3000</v>
      </c>
      <c r="H26">
        <v>0</v>
      </c>
    </row>
    <row r="27" spans="1:8">
      <c r="A27" t="s">
        <v>295</v>
      </c>
      <c r="B27" t="s">
        <v>296</v>
      </c>
      <c r="C27" t="s">
        <v>184</v>
      </c>
      <c r="D27">
        <v>9</v>
      </c>
      <c r="E27">
        <v>13.26</v>
      </c>
      <c r="F27" s="1">
        <v>1000</v>
      </c>
      <c r="H27" s="1">
        <v>1000</v>
      </c>
    </row>
    <row r="28" spans="1:8">
      <c r="A28" t="s">
        <v>297</v>
      </c>
      <c r="B28" t="s">
        <v>298</v>
      </c>
      <c r="C28" t="s">
        <v>186</v>
      </c>
      <c r="D28">
        <v>17.5</v>
      </c>
      <c r="E28">
        <v>13.04</v>
      </c>
      <c r="F28" s="1">
        <v>1000</v>
      </c>
      <c r="H28">
        <v>0</v>
      </c>
    </row>
    <row r="29" spans="1:8">
      <c r="A29" t="s">
        <v>297</v>
      </c>
      <c r="B29" t="s">
        <v>298</v>
      </c>
      <c r="C29" t="s">
        <v>187</v>
      </c>
      <c r="D29">
        <v>20</v>
      </c>
      <c r="E29">
        <v>13.04</v>
      </c>
      <c r="F29">
        <v>500</v>
      </c>
      <c r="H29">
        <v>0</v>
      </c>
    </row>
    <row r="30" spans="1:8">
      <c r="A30" t="s">
        <v>299</v>
      </c>
      <c r="B30" t="s">
        <v>300</v>
      </c>
      <c r="C30">
        <v>1</v>
      </c>
      <c r="D30">
        <v>15</v>
      </c>
      <c r="E30">
        <v>33.33</v>
      </c>
      <c r="F30" s="1">
        <v>1000</v>
      </c>
      <c r="H30" s="1">
        <v>1000</v>
      </c>
    </row>
    <row r="31" spans="1:8">
      <c r="A31" t="s">
        <v>299</v>
      </c>
      <c r="B31" t="s">
        <v>300</v>
      </c>
      <c r="C31">
        <v>2</v>
      </c>
      <c r="D31">
        <v>20</v>
      </c>
      <c r="E31">
        <v>33.33</v>
      </c>
      <c r="F31">
        <v>500</v>
      </c>
      <c r="H31">
        <v>500</v>
      </c>
    </row>
    <row r="32" spans="1:8">
      <c r="B32" t="s">
        <v>189</v>
      </c>
      <c r="C32">
        <v>1</v>
      </c>
      <c r="D32">
        <v>90</v>
      </c>
      <c r="E32">
        <v>0</v>
      </c>
      <c r="F32" s="1">
        <v>3000</v>
      </c>
      <c r="H32">
        <v>0</v>
      </c>
    </row>
    <row r="33" spans="1:8">
      <c r="B33" t="s">
        <v>189</v>
      </c>
      <c r="C33">
        <v>2</v>
      </c>
      <c r="D33">
        <v>95</v>
      </c>
      <c r="E33">
        <v>0</v>
      </c>
      <c r="F33" s="1">
        <v>1000</v>
      </c>
      <c r="H33">
        <v>0</v>
      </c>
    </row>
    <row r="34" spans="1:8">
      <c r="A34" t="s">
        <v>292</v>
      </c>
      <c r="B34" t="s">
        <v>400</v>
      </c>
      <c r="C34" t="s">
        <v>401</v>
      </c>
      <c r="D34" t="s">
        <v>402</v>
      </c>
      <c r="E34" s="1">
        <v>7398905.6900000004</v>
      </c>
      <c r="F34" s="1">
        <v>2000</v>
      </c>
      <c r="H34" s="5">
        <v>2000</v>
      </c>
    </row>
    <row r="35" spans="1:8">
      <c r="A35" t="s">
        <v>292</v>
      </c>
      <c r="B35" t="s">
        <v>400</v>
      </c>
      <c r="C35" t="s">
        <v>401</v>
      </c>
      <c r="D35" t="s">
        <v>403</v>
      </c>
      <c r="E35" s="1">
        <v>7398905.6900000004</v>
      </c>
      <c r="F35" s="1">
        <v>2000</v>
      </c>
      <c r="H35">
        <v>0</v>
      </c>
    </row>
    <row r="36" spans="1:8">
      <c r="A36" t="s">
        <v>404</v>
      </c>
      <c r="B36" t="s">
        <v>405</v>
      </c>
      <c r="C36" t="s">
        <v>406</v>
      </c>
      <c r="D36" t="s">
        <v>407</v>
      </c>
      <c r="E36">
        <v>14</v>
      </c>
      <c r="F36" s="1">
        <v>1000</v>
      </c>
      <c r="G36" t="s">
        <v>408</v>
      </c>
      <c r="H36" s="1">
        <v>-1000</v>
      </c>
    </row>
    <row r="37" spans="1:8">
      <c r="A37" t="s">
        <v>404</v>
      </c>
      <c r="B37" t="s">
        <v>409</v>
      </c>
      <c r="C37" t="s">
        <v>410</v>
      </c>
      <c r="D37" t="s">
        <v>411</v>
      </c>
      <c r="E37">
        <v>14</v>
      </c>
      <c r="F37" s="1">
        <v>1000</v>
      </c>
      <c r="G37" t="s">
        <v>408</v>
      </c>
      <c r="H37" s="1">
        <v>-1000</v>
      </c>
    </row>
    <row r="38" spans="1:8">
      <c r="A38" t="s">
        <v>292</v>
      </c>
      <c r="B38" t="s">
        <v>311</v>
      </c>
      <c r="C38" t="s">
        <v>412</v>
      </c>
      <c r="D38">
        <v>22</v>
      </c>
      <c r="E38">
        <v>1</v>
      </c>
      <c r="F38" s="1">
        <v>3000</v>
      </c>
      <c r="H38">
        <v>0</v>
      </c>
    </row>
    <row r="39" spans="1:8">
      <c r="A39" t="s">
        <v>292</v>
      </c>
      <c r="B39" t="s">
        <v>314</v>
      </c>
      <c r="C39" t="s">
        <v>315</v>
      </c>
      <c r="D39" t="s">
        <v>413</v>
      </c>
      <c r="E39">
        <v>6</v>
      </c>
      <c r="F39" s="1">
        <v>4000</v>
      </c>
      <c r="H39">
        <v>0</v>
      </c>
    </row>
    <row r="40" spans="1:8">
      <c r="A40" t="s">
        <v>317</v>
      </c>
      <c r="B40" t="s">
        <v>318</v>
      </c>
      <c r="C40" t="s">
        <v>414</v>
      </c>
      <c r="D40" t="s">
        <v>415</v>
      </c>
      <c r="E40" t="s">
        <v>321</v>
      </c>
      <c r="F40" s="1">
        <v>11000</v>
      </c>
      <c r="H40">
        <v>0</v>
      </c>
    </row>
    <row r="41" spans="1:8">
      <c r="A41" t="s">
        <v>292</v>
      </c>
      <c r="B41" t="s">
        <v>322</v>
      </c>
      <c r="C41" t="s">
        <v>416</v>
      </c>
      <c r="D41" t="s">
        <v>417</v>
      </c>
      <c r="E41">
        <v>0</v>
      </c>
      <c r="F41">
        <v>0</v>
      </c>
      <c r="H41">
        <v>0</v>
      </c>
    </row>
    <row r="42" spans="1:8">
      <c r="A42" t="s">
        <v>292</v>
      </c>
      <c r="B42" t="s">
        <v>325</v>
      </c>
      <c r="C42" t="s">
        <v>418</v>
      </c>
      <c r="D42" t="s">
        <v>419</v>
      </c>
      <c r="E42">
        <v>46</v>
      </c>
      <c r="F42" s="1">
        <v>10000</v>
      </c>
      <c r="H42">
        <v>0</v>
      </c>
    </row>
  </sheetData>
  <sortState ref="A4:G23">
    <sortCondition ref="C4:C23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4"/>
  <sheetViews>
    <sheetView tabSelected="1" topLeftCell="A4" workbookViewId="0">
      <selection activeCell="E22" sqref="E22"/>
    </sheetView>
  </sheetViews>
  <sheetFormatPr baseColWidth="10" defaultRowHeight="15"/>
  <cols>
    <col min="1" max="1" width="34.140625" bestFit="1" customWidth="1"/>
  </cols>
  <sheetData>
    <row r="2" spans="1:13">
      <c r="K2" s="16"/>
    </row>
    <row r="5" spans="1:13">
      <c r="I5" s="7"/>
      <c r="J5" s="17"/>
    </row>
    <row r="6" spans="1:13">
      <c r="I6" s="7"/>
      <c r="J6" s="17"/>
    </row>
    <row r="7" spans="1:13">
      <c r="I7" s="7"/>
      <c r="J7" s="17"/>
    </row>
    <row r="8" spans="1:13">
      <c r="B8" t="s">
        <v>386</v>
      </c>
      <c r="C8" t="s">
        <v>387</v>
      </c>
      <c r="D8" t="s">
        <v>388</v>
      </c>
      <c r="E8" t="s">
        <v>394</v>
      </c>
      <c r="F8" t="s">
        <v>389</v>
      </c>
      <c r="I8" s="7"/>
      <c r="J8" s="17"/>
    </row>
    <row r="9" spans="1:13">
      <c r="A9" t="s">
        <v>354</v>
      </c>
      <c r="B9" s="12">
        <v>1000</v>
      </c>
      <c r="C9" s="14">
        <v>26085.912500000002</v>
      </c>
      <c r="D9" s="12">
        <v>8180.0537999999997</v>
      </c>
      <c r="E9" s="10">
        <v>19930.669999999998</v>
      </c>
      <c r="F9" s="15">
        <f>SUM(B9:E9)</f>
        <v>55196.636299999998</v>
      </c>
      <c r="I9" s="1">
        <v>20970.939999999999</v>
      </c>
      <c r="K9">
        <v>0</v>
      </c>
      <c r="L9" s="1">
        <v>55196.639999999999</v>
      </c>
      <c r="M9" s="1">
        <f>+L9-F9</f>
        <v>3.7000000011175871E-3</v>
      </c>
    </row>
    <row r="10" spans="1:13">
      <c r="A10" t="s">
        <v>355</v>
      </c>
      <c r="B10" s="12"/>
      <c r="C10" s="14">
        <v>15894.47</v>
      </c>
      <c r="D10" s="12">
        <v>4651.7111999999997</v>
      </c>
      <c r="E10" s="10">
        <v>11833.08</v>
      </c>
      <c r="F10" s="15">
        <f>SUM(B10:E10)</f>
        <v>32379.261200000001</v>
      </c>
      <c r="I10" s="1">
        <v>13716.57</v>
      </c>
      <c r="K10">
        <v>0</v>
      </c>
      <c r="L10" s="1">
        <v>32379.26</v>
      </c>
      <c r="M10" s="1">
        <f t="shared" ref="M10:M40" si="0">+L10-F10</f>
        <v>-1.2000000024272595E-3</v>
      </c>
    </row>
    <row r="11" spans="1:13">
      <c r="A11" t="s">
        <v>356</v>
      </c>
      <c r="B11" s="12"/>
      <c r="C11" s="14">
        <v>6562.73</v>
      </c>
      <c r="D11" s="12">
        <v>0</v>
      </c>
      <c r="E11" s="10">
        <v>7658.76</v>
      </c>
      <c r="F11" s="15">
        <f>SUM(B11:E11)</f>
        <v>14221.49</v>
      </c>
      <c r="I11" s="1">
        <v>7658.76</v>
      </c>
      <c r="K11">
        <v>0</v>
      </c>
      <c r="L11" s="1">
        <v>14221.49</v>
      </c>
      <c r="M11" s="1">
        <f t="shared" si="0"/>
        <v>0</v>
      </c>
    </row>
    <row r="12" spans="1:13">
      <c r="A12" t="s">
        <v>357</v>
      </c>
      <c r="B12" s="12"/>
      <c r="C12" s="14">
        <v>0</v>
      </c>
      <c r="D12" s="12">
        <v>0</v>
      </c>
      <c r="E12" s="10"/>
      <c r="F12" s="15">
        <f>SUM(B12:E12)</f>
        <v>0</v>
      </c>
      <c r="I12">
        <v>0</v>
      </c>
      <c r="K12">
        <v>0</v>
      </c>
      <c r="L12">
        <v>0</v>
      </c>
      <c r="M12" s="1">
        <f t="shared" si="0"/>
        <v>0</v>
      </c>
    </row>
    <row r="13" spans="1:13">
      <c r="A13" t="s">
        <v>358</v>
      </c>
      <c r="B13" s="12"/>
      <c r="C13" s="14">
        <v>10606.28</v>
      </c>
      <c r="D13" s="12">
        <v>20115.599999999999</v>
      </c>
      <c r="E13" s="10">
        <v>150</v>
      </c>
      <c r="F13" s="15">
        <f>SUM(B13:E13)</f>
        <v>30871.879999999997</v>
      </c>
      <c r="I13">
        <v>0</v>
      </c>
      <c r="K13">
        <v>0</v>
      </c>
      <c r="L13" s="1">
        <v>30871.88</v>
      </c>
      <c r="M13" s="1">
        <f t="shared" si="0"/>
        <v>0</v>
      </c>
    </row>
    <row r="14" spans="1:13">
      <c r="A14" t="s">
        <v>359</v>
      </c>
      <c r="B14" s="13"/>
      <c r="C14" s="14">
        <v>1335.38</v>
      </c>
      <c r="D14" s="12">
        <v>0</v>
      </c>
      <c r="E14" s="10">
        <v>3695.31</v>
      </c>
      <c r="F14" s="15">
        <f>SUM(B14:E14)</f>
        <v>5030.6900000000005</v>
      </c>
      <c r="I14" s="1">
        <v>2255.31</v>
      </c>
      <c r="K14">
        <v>0</v>
      </c>
      <c r="L14" s="1">
        <v>5030.6899999999996</v>
      </c>
      <c r="M14" s="1">
        <f t="shared" si="0"/>
        <v>0</v>
      </c>
    </row>
    <row r="15" spans="1:13">
      <c r="A15" t="s">
        <v>360</v>
      </c>
      <c r="B15" s="12">
        <v>1000</v>
      </c>
      <c r="C15" s="14">
        <v>2757.5</v>
      </c>
      <c r="D15" s="12">
        <v>0</v>
      </c>
      <c r="E15" s="10">
        <v>-550</v>
      </c>
      <c r="F15" s="15">
        <f>SUM(B15:E15)</f>
        <v>3207.5</v>
      </c>
      <c r="I15">
        <v>0</v>
      </c>
      <c r="K15">
        <v>0</v>
      </c>
      <c r="L15" s="1">
        <v>3207.5</v>
      </c>
      <c r="M15" s="1">
        <f t="shared" si="0"/>
        <v>0</v>
      </c>
    </row>
    <row r="16" spans="1:13">
      <c r="A16" t="s">
        <v>361</v>
      </c>
      <c r="B16" s="12"/>
      <c r="C16" s="14">
        <v>12457.34</v>
      </c>
      <c r="D16" s="12">
        <v>1040.2620000000002</v>
      </c>
      <c r="E16" s="10">
        <v>909.67</v>
      </c>
      <c r="F16" s="15">
        <f>SUM(B16:E16)</f>
        <v>14407.272000000001</v>
      </c>
      <c r="I16" s="1">
        <v>1199.93</v>
      </c>
      <c r="K16">
        <v>0</v>
      </c>
      <c r="L16" s="1">
        <v>14407.27</v>
      </c>
      <c r="M16" s="1">
        <f t="shared" si="0"/>
        <v>-2.0000000004074536E-3</v>
      </c>
    </row>
    <row r="17" spans="1:13">
      <c r="A17" t="s">
        <v>362</v>
      </c>
      <c r="B17" s="12"/>
      <c r="C17" s="14">
        <v>0</v>
      </c>
      <c r="D17" s="12">
        <v>3035.17</v>
      </c>
      <c r="E17" s="10">
        <v>17603.349999999999</v>
      </c>
      <c r="F17" s="15">
        <f>SUM(B17:E17)</f>
        <v>20638.519999999997</v>
      </c>
      <c r="I17" s="1">
        <v>17603.349999999999</v>
      </c>
      <c r="K17">
        <v>0</v>
      </c>
      <c r="L17" s="1">
        <v>20638.52</v>
      </c>
      <c r="M17" s="1">
        <f t="shared" si="0"/>
        <v>0</v>
      </c>
    </row>
    <row r="18" spans="1:13">
      <c r="A18" t="s">
        <v>363</v>
      </c>
      <c r="B18" s="12"/>
      <c r="C18" s="14">
        <v>3920.37</v>
      </c>
      <c r="D18" s="12">
        <v>0</v>
      </c>
      <c r="E18" s="10">
        <v>0</v>
      </c>
      <c r="F18" s="15">
        <f>SUM(B18:E18)</f>
        <v>3920.37</v>
      </c>
      <c r="I18">
        <v>0</v>
      </c>
      <c r="K18">
        <v>0</v>
      </c>
      <c r="L18" s="1">
        <v>3920.37</v>
      </c>
      <c r="M18" s="1">
        <f t="shared" si="0"/>
        <v>0</v>
      </c>
    </row>
    <row r="19" spans="1:13">
      <c r="A19" t="s">
        <v>364</v>
      </c>
      <c r="B19" s="12"/>
      <c r="C19" s="14">
        <v>0</v>
      </c>
      <c r="D19" s="12">
        <v>0</v>
      </c>
      <c r="E19" s="10">
        <v>2391.5</v>
      </c>
      <c r="F19" s="15">
        <f>SUM(B19:E19)</f>
        <v>2391.5</v>
      </c>
      <c r="I19" s="1">
        <v>2391.5</v>
      </c>
      <c r="K19">
        <v>0</v>
      </c>
      <c r="L19" s="1">
        <v>2391.5</v>
      </c>
      <c r="M19" s="1">
        <f t="shared" si="0"/>
        <v>0</v>
      </c>
    </row>
    <row r="20" spans="1:13">
      <c r="A20" t="s">
        <v>365</v>
      </c>
      <c r="B20" s="12"/>
      <c r="C20" s="14">
        <v>19015.759999999998</v>
      </c>
      <c r="D20" s="12">
        <v>4618.9507000000003</v>
      </c>
      <c r="E20" s="10">
        <v>7026.779300000002</v>
      </c>
      <c r="F20" s="15">
        <f>SUM(B20:E20)</f>
        <v>30661.49</v>
      </c>
      <c r="I20" s="1">
        <v>10895.73</v>
      </c>
      <c r="K20">
        <v>0</v>
      </c>
      <c r="L20" s="1">
        <v>30661.49</v>
      </c>
      <c r="M20" s="1">
        <f t="shared" si="0"/>
        <v>0</v>
      </c>
    </row>
    <row r="21" spans="1:13">
      <c r="A21" t="s">
        <v>366</v>
      </c>
      <c r="B21" s="12"/>
      <c r="C21" s="14">
        <v>4368.2700000000004</v>
      </c>
      <c r="D21" s="12">
        <v>5825.5410000000011</v>
      </c>
      <c r="E21" s="10">
        <v>655.60899999999856</v>
      </c>
      <c r="F21" s="15">
        <f>SUM(B21:E21)</f>
        <v>10849.42</v>
      </c>
      <c r="I21" s="1">
        <v>6481.15</v>
      </c>
      <c r="K21">
        <v>0</v>
      </c>
      <c r="L21" s="1">
        <v>10849.42</v>
      </c>
      <c r="M21" s="1">
        <f t="shared" si="0"/>
        <v>0</v>
      </c>
    </row>
    <row r="22" spans="1:13">
      <c r="A22" t="s">
        <v>367</v>
      </c>
      <c r="B22" s="12"/>
      <c r="C22" s="14">
        <v>0</v>
      </c>
      <c r="D22" s="12">
        <v>1360.441</v>
      </c>
      <c r="E22" s="10">
        <v>-1319.0609999999999</v>
      </c>
      <c r="F22" s="15">
        <f>SUM(B22:E22)</f>
        <v>41.380000000000109</v>
      </c>
      <c r="I22">
        <v>41.38</v>
      </c>
      <c r="K22">
        <v>0</v>
      </c>
      <c r="L22">
        <v>41.38</v>
      </c>
      <c r="M22" s="1">
        <f t="shared" si="0"/>
        <v>-1.0658141036401503E-13</v>
      </c>
    </row>
    <row r="23" spans="1:13">
      <c r="A23" t="s">
        <v>368</v>
      </c>
      <c r="B23" s="12"/>
      <c r="C23" s="14">
        <v>0</v>
      </c>
      <c r="D23" s="12">
        <f>5113.9128+750</f>
        <v>5863.9128000000001</v>
      </c>
      <c r="E23" s="10">
        <v>-2265.1428000000001</v>
      </c>
      <c r="F23" s="15">
        <f>SUM(B23:E23)</f>
        <v>3598.77</v>
      </c>
      <c r="I23" s="1">
        <v>3598.77</v>
      </c>
      <c r="K23">
        <v>0</v>
      </c>
      <c r="L23" s="1">
        <v>3598.77</v>
      </c>
      <c r="M23" s="1">
        <f t="shared" si="0"/>
        <v>0</v>
      </c>
    </row>
    <row r="24" spans="1:13">
      <c r="A24" t="s">
        <v>369</v>
      </c>
      <c r="B24" s="12">
        <v>1000</v>
      </c>
      <c r="C24" s="14">
        <v>0</v>
      </c>
      <c r="D24" s="12">
        <v>0</v>
      </c>
      <c r="E24" s="10">
        <v>159.6400000000001</v>
      </c>
      <c r="F24" s="15">
        <f>SUM(B24:E24)</f>
        <v>1159.6400000000001</v>
      </c>
      <c r="I24" s="1">
        <v>1159.6400000000001</v>
      </c>
      <c r="K24">
        <v>0</v>
      </c>
      <c r="L24" s="1">
        <v>1159.6400000000001</v>
      </c>
      <c r="M24" s="1">
        <f t="shared" si="0"/>
        <v>0</v>
      </c>
    </row>
    <row r="25" spans="1:13">
      <c r="A25" t="s">
        <v>370</v>
      </c>
      <c r="B25" s="12"/>
      <c r="C25" s="14">
        <v>0</v>
      </c>
      <c r="D25" s="12">
        <v>0</v>
      </c>
      <c r="E25" s="10">
        <v>0</v>
      </c>
      <c r="F25" s="15">
        <f>SUM(B25:E25)</f>
        <v>0</v>
      </c>
      <c r="I25">
        <v>0</v>
      </c>
      <c r="K25">
        <v>0</v>
      </c>
      <c r="L25">
        <v>0</v>
      </c>
      <c r="M25" s="1">
        <f t="shared" si="0"/>
        <v>0</v>
      </c>
    </row>
    <row r="26" spans="1:13">
      <c r="A26" t="s">
        <v>371</v>
      </c>
      <c r="B26" s="13"/>
      <c r="C26" s="14">
        <v>25756.47</v>
      </c>
      <c r="D26" s="12">
        <f>14133.5528+1200</f>
        <v>15333.552799999999</v>
      </c>
      <c r="E26" s="10">
        <v>-3539.0627999999997</v>
      </c>
      <c r="F26" s="15">
        <f>SUM(B26:E26)</f>
        <v>37550.959999999999</v>
      </c>
      <c r="I26" s="1">
        <v>11794.49</v>
      </c>
      <c r="K26">
        <v>0</v>
      </c>
      <c r="L26" s="1">
        <v>37550.959999999999</v>
      </c>
      <c r="M26" s="1">
        <f t="shared" si="0"/>
        <v>0</v>
      </c>
    </row>
    <row r="27" spans="1:13">
      <c r="A27" t="s">
        <v>372</v>
      </c>
      <c r="B27" s="12"/>
      <c r="C27" s="14">
        <v>1103.01</v>
      </c>
      <c r="D27" s="12">
        <v>2966.1329999999998</v>
      </c>
      <c r="E27" s="10">
        <v>1116.7169999999996</v>
      </c>
      <c r="F27" s="15">
        <f>SUM(B27:E27)</f>
        <v>5185.8599999999997</v>
      </c>
      <c r="I27" s="1">
        <v>4082.85</v>
      </c>
      <c r="K27">
        <v>0</v>
      </c>
      <c r="L27" s="1">
        <v>5185.8599999999997</v>
      </c>
      <c r="M27" s="1">
        <f t="shared" si="0"/>
        <v>0</v>
      </c>
    </row>
    <row r="28" spans="1:13">
      <c r="A28" t="s">
        <v>373</v>
      </c>
      <c r="B28" s="12"/>
      <c r="C28" s="14">
        <v>0</v>
      </c>
      <c r="D28" s="12">
        <v>0</v>
      </c>
      <c r="E28" s="10">
        <v>0</v>
      </c>
      <c r="F28" s="15">
        <f>SUM(B28:E28)</f>
        <v>0</v>
      </c>
      <c r="I28">
        <v>0</v>
      </c>
      <c r="K28">
        <v>0</v>
      </c>
      <c r="L28">
        <v>0</v>
      </c>
      <c r="M28" s="1">
        <f t="shared" si="0"/>
        <v>0</v>
      </c>
    </row>
    <row r="29" spans="1:13">
      <c r="A29" t="s">
        <v>374</v>
      </c>
      <c r="B29" s="12"/>
      <c r="C29" s="14">
        <v>0</v>
      </c>
      <c r="D29" s="12">
        <v>2168.9128000000001</v>
      </c>
      <c r="E29" s="10">
        <v>-2168.9128000000001</v>
      </c>
      <c r="F29" s="15">
        <f>SUM(B29:E29)</f>
        <v>0</v>
      </c>
      <c r="I29">
        <v>0</v>
      </c>
      <c r="K29">
        <v>0</v>
      </c>
      <c r="L29">
        <v>0</v>
      </c>
      <c r="M29" s="1">
        <f t="shared" si="0"/>
        <v>0</v>
      </c>
    </row>
    <row r="30" spans="1:13">
      <c r="A30" t="s">
        <v>375</v>
      </c>
      <c r="B30" s="12"/>
      <c r="C30" s="14">
        <v>4199.43</v>
      </c>
      <c r="D30" s="12">
        <v>0</v>
      </c>
      <c r="E30" s="10">
        <v>14140.84</v>
      </c>
      <c r="F30" s="15">
        <f>SUM(B30:E30)</f>
        <v>18340.27</v>
      </c>
      <c r="I30" s="1">
        <v>14140.84</v>
      </c>
      <c r="K30">
        <v>0</v>
      </c>
      <c r="L30" s="1">
        <v>18340.27</v>
      </c>
      <c r="M30" s="1">
        <f t="shared" si="0"/>
        <v>0</v>
      </c>
    </row>
    <row r="31" spans="1:13">
      <c r="A31" t="s">
        <v>376</v>
      </c>
      <c r="B31" s="12"/>
      <c r="C31" s="14">
        <v>0</v>
      </c>
      <c r="D31" s="12">
        <v>0</v>
      </c>
      <c r="E31" s="10">
        <v>0</v>
      </c>
      <c r="F31" s="15">
        <f>SUM(B31:E31)</f>
        <v>0</v>
      </c>
      <c r="I31">
        <v>0</v>
      </c>
      <c r="K31">
        <v>0</v>
      </c>
      <c r="L31">
        <v>0</v>
      </c>
      <c r="M31" s="1">
        <f t="shared" si="0"/>
        <v>0</v>
      </c>
    </row>
    <row r="32" spans="1:13">
      <c r="A32" t="s">
        <v>377</v>
      </c>
      <c r="B32" s="12"/>
      <c r="C32" s="14">
        <v>398.85</v>
      </c>
      <c r="D32" s="12">
        <v>9019.2871999999988</v>
      </c>
      <c r="E32" s="10">
        <v>6248.1528000000017</v>
      </c>
      <c r="F32" s="15">
        <f>SUM(B32:E32)</f>
        <v>15666.29</v>
      </c>
      <c r="I32" s="1">
        <v>14967.44</v>
      </c>
      <c r="K32">
        <v>0</v>
      </c>
      <c r="L32" s="1">
        <v>15666.29</v>
      </c>
      <c r="M32" s="1">
        <f t="shared" si="0"/>
        <v>0</v>
      </c>
    </row>
    <row r="33" spans="1:13">
      <c r="A33" t="s">
        <v>378</v>
      </c>
      <c r="B33" s="12"/>
      <c r="C33" s="14">
        <v>1812.02</v>
      </c>
      <c r="D33" s="12">
        <v>4182.8500000000004</v>
      </c>
      <c r="E33" s="10">
        <v>3736.5399999999991</v>
      </c>
      <c r="F33" s="15">
        <f>SUM(B33:E33)</f>
        <v>9731.41</v>
      </c>
      <c r="I33" s="1">
        <v>3628.54</v>
      </c>
      <c r="K33">
        <v>0</v>
      </c>
      <c r="L33" s="1">
        <v>9731.41</v>
      </c>
      <c r="M33" s="1">
        <f t="shared" si="0"/>
        <v>0</v>
      </c>
    </row>
    <row r="34" spans="1:13">
      <c r="A34" t="s">
        <v>379</v>
      </c>
      <c r="B34" s="12"/>
      <c r="C34" s="14">
        <v>5470.86</v>
      </c>
      <c r="D34" s="12">
        <v>27491.303200000002</v>
      </c>
      <c r="E34" s="10">
        <v>-4430.6632000000027</v>
      </c>
      <c r="F34" s="15">
        <f>SUM(B34:E34)</f>
        <v>28531.5</v>
      </c>
      <c r="I34" s="1">
        <v>19175.189999999999</v>
      </c>
      <c r="K34">
        <v>0</v>
      </c>
      <c r="L34" s="1">
        <v>28531.5</v>
      </c>
      <c r="M34" s="1">
        <f t="shared" si="0"/>
        <v>0</v>
      </c>
    </row>
    <row r="35" spans="1:13">
      <c r="A35" t="s">
        <v>380</v>
      </c>
      <c r="B35" s="12"/>
      <c r="C35" s="14">
        <v>18150.63</v>
      </c>
      <c r="D35" s="12">
        <v>0</v>
      </c>
      <c r="E35" s="10">
        <v>1500</v>
      </c>
      <c r="F35" s="15">
        <f>SUM(B35:E35)</f>
        <v>19650.63</v>
      </c>
      <c r="I35">
        <v>0</v>
      </c>
      <c r="K35">
        <v>0</v>
      </c>
      <c r="L35" s="1">
        <v>19650.63</v>
      </c>
      <c r="M35" s="1">
        <f t="shared" si="0"/>
        <v>0</v>
      </c>
    </row>
    <row r="36" spans="1:13">
      <c r="A36" t="s">
        <v>381</v>
      </c>
      <c r="B36" s="12">
        <v>2000</v>
      </c>
      <c r="C36" s="14">
        <v>0</v>
      </c>
      <c r="D36" s="12">
        <v>0</v>
      </c>
      <c r="E36" s="10">
        <v>-2000</v>
      </c>
      <c r="F36" s="15">
        <f>SUM(B36:E36)</f>
        <v>0</v>
      </c>
      <c r="I36">
        <v>0</v>
      </c>
      <c r="K36">
        <v>0</v>
      </c>
      <c r="L36">
        <v>0</v>
      </c>
      <c r="M36" s="1">
        <f t="shared" si="0"/>
        <v>0</v>
      </c>
    </row>
    <row r="37" spans="1:13">
      <c r="A37" t="s">
        <v>382</v>
      </c>
      <c r="B37" s="12"/>
      <c r="C37" s="14">
        <v>0</v>
      </c>
      <c r="D37" s="12">
        <v>2053.0504000000001</v>
      </c>
      <c r="E37" s="10">
        <v>-2053.0504000000001</v>
      </c>
      <c r="F37" s="15">
        <f>SUM(B37:E37)</f>
        <v>0</v>
      </c>
      <c r="I37">
        <v>0</v>
      </c>
      <c r="K37">
        <v>0</v>
      </c>
      <c r="L37">
        <v>0</v>
      </c>
      <c r="M37" s="1">
        <f t="shared" si="0"/>
        <v>0</v>
      </c>
    </row>
    <row r="38" spans="1:13">
      <c r="A38" t="s">
        <v>383</v>
      </c>
      <c r="B38" s="12"/>
      <c r="C38" s="14">
        <v>0</v>
      </c>
      <c r="D38" s="12">
        <v>0</v>
      </c>
      <c r="E38" s="10">
        <v>0</v>
      </c>
      <c r="F38" s="15">
        <f>SUM(B38:E38)</f>
        <v>0</v>
      </c>
      <c r="I38">
        <v>0</v>
      </c>
      <c r="K38">
        <v>0</v>
      </c>
      <c r="L38">
        <v>0</v>
      </c>
      <c r="M38" s="1">
        <f t="shared" si="0"/>
        <v>0</v>
      </c>
    </row>
    <row r="39" spans="1:13">
      <c r="A39" t="s">
        <v>384</v>
      </c>
      <c r="B39" s="12">
        <v>2000</v>
      </c>
      <c r="C39" s="14">
        <v>0</v>
      </c>
      <c r="D39" s="12">
        <v>0</v>
      </c>
      <c r="E39" s="10">
        <v>1931</v>
      </c>
      <c r="F39" s="15">
        <f>SUM(B39:E39)</f>
        <v>3931</v>
      </c>
      <c r="I39" s="1">
        <v>3931</v>
      </c>
      <c r="K39">
        <v>0</v>
      </c>
      <c r="L39" s="1">
        <v>3931</v>
      </c>
      <c r="M39" s="1">
        <f t="shared" si="0"/>
        <v>0</v>
      </c>
    </row>
    <row r="40" spans="1:13">
      <c r="A40" t="s">
        <v>385</v>
      </c>
      <c r="B40" s="12"/>
      <c r="C40" s="14">
        <v>2488.4</v>
      </c>
      <c r="D40" s="12">
        <v>2187.4255000000003</v>
      </c>
      <c r="E40" s="10">
        <v>13662.594499999997</v>
      </c>
      <c r="F40" s="15">
        <f>SUM(B40:E40)</f>
        <v>18338.419999999998</v>
      </c>
      <c r="I40" s="1">
        <v>15850.02</v>
      </c>
      <c r="K40">
        <v>0</v>
      </c>
      <c r="L40" s="1">
        <v>18338.419999999998</v>
      </c>
      <c r="M40" s="1">
        <f t="shared" si="0"/>
        <v>0</v>
      </c>
    </row>
    <row r="42" spans="1:13">
      <c r="I42" t="s">
        <v>392</v>
      </c>
      <c r="J42" t="s">
        <v>390</v>
      </c>
      <c r="K42" t="s">
        <v>391</v>
      </c>
      <c r="L42" t="s">
        <v>393</v>
      </c>
    </row>
    <row r="43" spans="1:13">
      <c r="I43" s="1">
        <v>175543.4</v>
      </c>
      <c r="K43">
        <v>0</v>
      </c>
      <c r="L43" s="1">
        <v>385502.16</v>
      </c>
    </row>
    <row r="44" spans="1:13">
      <c r="I44" t="s">
        <v>392</v>
      </c>
      <c r="J44" t="s">
        <v>390</v>
      </c>
      <c r="K44" t="s">
        <v>391</v>
      </c>
      <c r="L44" t="s">
        <v>393</v>
      </c>
    </row>
  </sheetData>
  <pageMargins left="0.70866141732283472" right="0.70866141732283472" top="0.74803149606299213" bottom="0.74803149606299213" header="0.31496062992125984" footer="0.31496062992125984"/>
  <pageSetup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VH</vt:lpstr>
      <vt:lpstr>AC</vt:lpstr>
      <vt:lpstr>MP</vt:lpstr>
      <vt:lpstr>GLOBAL</vt:lpstr>
      <vt:lpstr>GLOBAL!Área_de_impresión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2015-01-30T16:18:45Z</cp:lastPrinted>
  <dcterms:created xsi:type="dcterms:W3CDTF">2015-01-30T01:44:28Z</dcterms:created>
  <dcterms:modified xsi:type="dcterms:W3CDTF">2015-01-30T18:08:21Z</dcterms:modified>
</cp:coreProperties>
</file>