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8115" windowHeight="11565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Hoja1!$A$1:$L$627</definedName>
    <definedName name="_xlnm.Print_Area" localSheetId="0">Hoja1!$A$1:$L$628</definedName>
  </definedNames>
  <calcPr calcId="145621"/>
</workbook>
</file>

<file path=xl/calcChain.xml><?xml version="1.0" encoding="utf-8"?>
<calcChain xmlns="http://schemas.openxmlformats.org/spreadsheetml/2006/main">
  <c r="D637" i="1" l="1"/>
  <c r="G637" i="1"/>
  <c r="F637" i="1"/>
  <c r="E637" i="1"/>
  <c r="K294" i="1"/>
  <c r="L294" i="1" s="1"/>
  <c r="K400" i="1"/>
  <c r="L400" i="1" s="1"/>
  <c r="K181" i="1"/>
  <c r="L181" i="1" s="1"/>
  <c r="G633" i="1"/>
  <c r="H31" i="1"/>
  <c r="I31" i="1" s="1"/>
  <c r="H33" i="1"/>
  <c r="I33" i="1" s="1"/>
  <c r="H35" i="1"/>
  <c r="I35" i="1" s="1"/>
  <c r="H37" i="1"/>
  <c r="I37" i="1" s="1"/>
  <c r="H39" i="1"/>
  <c r="I39" i="1" s="1"/>
  <c r="H40" i="1"/>
  <c r="I40" i="1" s="1"/>
  <c r="H41" i="1"/>
  <c r="I41" i="1" s="1"/>
  <c r="H42" i="1"/>
  <c r="I42" i="1" s="1"/>
  <c r="H43" i="1"/>
  <c r="I43" i="1" s="1"/>
  <c r="H45" i="1"/>
  <c r="I45" i="1" s="1"/>
  <c r="H46" i="1"/>
  <c r="I46" i="1" s="1"/>
  <c r="H48" i="1"/>
  <c r="I48" i="1" s="1"/>
  <c r="H49" i="1"/>
  <c r="I49" i="1" s="1"/>
  <c r="H50" i="1"/>
  <c r="I50" i="1" s="1"/>
  <c r="H51" i="1"/>
  <c r="I51" i="1" s="1"/>
  <c r="H52" i="1"/>
  <c r="I52" i="1" s="1"/>
  <c r="H53" i="1"/>
  <c r="I53" i="1" s="1"/>
  <c r="H54" i="1"/>
  <c r="I54" i="1" s="1"/>
  <c r="H55" i="1"/>
  <c r="I55" i="1" s="1"/>
  <c r="H56" i="1"/>
  <c r="I56" i="1" s="1"/>
  <c r="H57" i="1"/>
  <c r="I57" i="1" s="1"/>
  <c r="H58" i="1"/>
  <c r="I58" i="1" s="1"/>
  <c r="H59" i="1"/>
  <c r="I59" i="1" s="1"/>
  <c r="H60" i="1"/>
  <c r="I60" i="1" s="1"/>
  <c r="H61" i="1"/>
  <c r="I61" i="1" s="1"/>
  <c r="H62" i="1"/>
  <c r="I62" i="1" s="1"/>
  <c r="H63" i="1"/>
  <c r="I63" i="1" s="1"/>
  <c r="H64" i="1"/>
  <c r="I64" i="1" s="1"/>
  <c r="H65" i="1"/>
  <c r="I65" i="1" s="1"/>
  <c r="H66" i="1"/>
  <c r="I66" i="1" s="1"/>
  <c r="H67" i="1"/>
  <c r="I67" i="1" s="1"/>
  <c r="H69" i="1"/>
  <c r="I69" i="1" s="1"/>
  <c r="H70" i="1"/>
  <c r="I70" i="1" s="1"/>
  <c r="H71" i="1"/>
  <c r="I71" i="1" s="1"/>
  <c r="H72" i="1"/>
  <c r="I72" i="1" s="1"/>
  <c r="H73" i="1"/>
  <c r="I73" i="1" s="1"/>
  <c r="H74" i="1"/>
  <c r="I74" i="1" s="1"/>
  <c r="H75" i="1"/>
  <c r="I75" i="1" s="1"/>
  <c r="H76" i="1"/>
  <c r="I76" i="1" s="1"/>
  <c r="H77" i="1"/>
  <c r="I77" i="1" s="1"/>
  <c r="H78" i="1"/>
  <c r="I78" i="1" s="1"/>
  <c r="H79" i="1"/>
  <c r="I79" i="1" s="1"/>
  <c r="H80" i="1"/>
  <c r="I80" i="1" s="1"/>
  <c r="H81" i="1"/>
  <c r="I81" i="1" s="1"/>
  <c r="H82" i="1"/>
  <c r="I82" i="1" s="1"/>
  <c r="H83" i="1"/>
  <c r="I83" i="1" s="1"/>
  <c r="H84" i="1"/>
  <c r="I84" i="1" s="1"/>
  <c r="H85" i="1"/>
  <c r="I85" i="1" s="1"/>
  <c r="H86" i="1"/>
  <c r="I86" i="1" s="1"/>
  <c r="H87" i="1"/>
  <c r="I87" i="1" s="1"/>
  <c r="H88" i="1"/>
  <c r="I88" i="1" s="1"/>
  <c r="H89" i="1"/>
  <c r="I89" i="1" s="1"/>
  <c r="H91" i="1"/>
  <c r="I91" i="1" s="1"/>
  <c r="H93" i="1"/>
  <c r="I93" i="1" s="1"/>
  <c r="H95" i="1"/>
  <c r="I95" i="1" s="1"/>
  <c r="H97" i="1"/>
  <c r="I97" i="1" s="1"/>
  <c r="H99" i="1"/>
  <c r="I99" i="1" s="1"/>
  <c r="H101" i="1"/>
  <c r="I101" i="1" s="1"/>
  <c r="H103" i="1"/>
  <c r="I103" i="1" s="1"/>
  <c r="H105" i="1"/>
  <c r="I105" i="1" s="1"/>
  <c r="H107" i="1"/>
  <c r="I107" i="1" s="1"/>
  <c r="H109" i="1"/>
  <c r="I109" i="1" s="1"/>
  <c r="H111" i="1"/>
  <c r="I111" i="1" s="1"/>
  <c r="H113" i="1"/>
  <c r="I113" i="1" s="1"/>
  <c r="H115" i="1"/>
  <c r="I115" i="1" s="1"/>
  <c r="H117" i="1"/>
  <c r="I117" i="1" s="1"/>
  <c r="H119" i="1"/>
  <c r="I119" i="1" s="1"/>
  <c r="H121" i="1"/>
  <c r="I121" i="1" s="1"/>
  <c r="H123" i="1"/>
  <c r="I123" i="1" s="1"/>
  <c r="H125" i="1"/>
  <c r="I125" i="1" s="1"/>
  <c r="H127" i="1"/>
  <c r="I127" i="1" s="1"/>
  <c r="H129" i="1"/>
  <c r="I129" i="1" s="1"/>
  <c r="H130" i="1"/>
  <c r="I130" i="1" s="1"/>
  <c r="H131" i="1"/>
  <c r="I131" i="1" s="1"/>
  <c r="H132" i="1"/>
  <c r="I132" i="1" s="1"/>
  <c r="H133" i="1"/>
  <c r="I133" i="1" s="1"/>
  <c r="H134" i="1"/>
  <c r="I134" i="1" s="1"/>
  <c r="H135" i="1"/>
  <c r="I135" i="1" s="1"/>
  <c r="H136" i="1"/>
  <c r="I136" i="1" s="1"/>
  <c r="H137" i="1"/>
  <c r="I137" i="1" s="1"/>
  <c r="H138" i="1"/>
  <c r="I138" i="1" s="1"/>
  <c r="H139" i="1"/>
  <c r="I139" i="1" s="1"/>
  <c r="H140" i="1"/>
  <c r="I140" i="1" s="1"/>
  <c r="H141" i="1"/>
  <c r="I141" i="1" s="1"/>
  <c r="H142" i="1"/>
  <c r="I142" i="1" s="1"/>
  <c r="H3" i="1"/>
  <c r="I3" i="1" s="1"/>
  <c r="H5" i="1"/>
  <c r="I5" i="1" s="1"/>
  <c r="H6" i="1"/>
  <c r="I6" i="1" s="1"/>
  <c r="H7" i="1"/>
  <c r="I7" i="1" s="1"/>
  <c r="H8" i="1"/>
  <c r="I8" i="1" s="1"/>
  <c r="H9" i="1"/>
  <c r="I9" i="1" s="1"/>
  <c r="H10" i="1"/>
  <c r="I10" i="1" s="1"/>
  <c r="H11" i="1"/>
  <c r="I11" i="1" s="1"/>
  <c r="H12" i="1"/>
  <c r="I12" i="1" s="1"/>
  <c r="H13" i="1"/>
  <c r="I13" i="1" s="1"/>
  <c r="H15" i="1"/>
  <c r="I15" i="1" s="1"/>
  <c r="H17" i="1"/>
  <c r="I17" i="1" s="1"/>
  <c r="H18" i="1"/>
  <c r="I18" i="1" s="1"/>
  <c r="H20" i="1"/>
  <c r="I20" i="1" s="1"/>
  <c r="H22" i="1"/>
  <c r="I22" i="1" s="1"/>
  <c r="H24" i="1"/>
  <c r="I24" i="1" s="1"/>
  <c r="H26" i="1"/>
  <c r="I26" i="1" s="1"/>
  <c r="H27" i="1"/>
  <c r="I27" i="1" s="1"/>
  <c r="H29" i="1"/>
  <c r="I29" i="1" s="1"/>
</calcChain>
</file>

<file path=xl/sharedStrings.xml><?xml version="1.0" encoding="utf-8"?>
<sst xmlns="http://schemas.openxmlformats.org/spreadsheetml/2006/main" count="1404" uniqueCount="1003">
  <si>
    <t>Cuenta</t>
  </si>
  <si>
    <t>Descripción</t>
  </si>
  <si>
    <t>Inicial</t>
  </si>
  <si>
    <t>DEBE</t>
  </si>
  <si>
    <t>Haber</t>
  </si>
  <si>
    <t>Saldo</t>
  </si>
  <si>
    <t>200</t>
  </si>
  <si>
    <t>CAJA</t>
  </si>
  <si>
    <t>200002</t>
  </si>
  <si>
    <t>CAJA GENERAL</t>
  </si>
  <si>
    <t>202</t>
  </si>
  <si>
    <t>BANCOS</t>
  </si>
  <si>
    <t>202001</t>
  </si>
  <si>
    <t>BANAMEX</t>
  </si>
  <si>
    <t>202002</t>
  </si>
  <si>
    <t>BANCOMER</t>
  </si>
  <si>
    <t>202004</t>
  </si>
  <si>
    <t>BANCA CONFIA</t>
  </si>
  <si>
    <t>202005</t>
  </si>
  <si>
    <t>BANREGIO 165992950012</t>
  </si>
  <si>
    <t>202008</t>
  </si>
  <si>
    <t>BANORTE</t>
  </si>
  <si>
    <t>202010</t>
  </si>
  <si>
    <t>SANTANDER CTA.66254</t>
  </si>
  <si>
    <t>202011</t>
  </si>
  <si>
    <t>SANTANDER</t>
  </si>
  <si>
    <t>202013</t>
  </si>
  <si>
    <t>SANTANDER 41589</t>
  </si>
  <si>
    <t>202014</t>
  </si>
  <si>
    <t>INVERLAT</t>
  </si>
  <si>
    <t>210</t>
  </si>
  <si>
    <t>CARTERA DE AUTOS NUEVOS QM</t>
  </si>
  <si>
    <t>210001</t>
  </si>
  <si>
    <t>211</t>
  </si>
  <si>
    <t>CARTERA DE SERVICIO Y REFACCIONES</t>
  </si>
  <si>
    <t>211001</t>
  </si>
  <si>
    <t>211002</t>
  </si>
  <si>
    <t>HOJALATERIA Y PINTURA</t>
  </si>
  <si>
    <t>212</t>
  </si>
  <si>
    <t>CARTERA AUTOS NUEVOS CI</t>
  </si>
  <si>
    <t>212001</t>
  </si>
  <si>
    <t>220</t>
  </si>
  <si>
    <t>CUENTAS CORRIENTES</t>
  </si>
  <si>
    <t>220006</t>
  </si>
  <si>
    <t>CORTE DE TARJ/CREDITO</t>
  </si>
  <si>
    <t>221</t>
  </si>
  <si>
    <t>BONIFICACIONES POR COBRAR</t>
  </si>
  <si>
    <t>221001</t>
  </si>
  <si>
    <t>231</t>
  </si>
  <si>
    <t>INVENTARIO AUTOS NUEVOS</t>
  </si>
  <si>
    <t>231001</t>
  </si>
  <si>
    <t>231002</t>
  </si>
  <si>
    <t>INVENTARIO ACCESORIOS NUEVOS</t>
  </si>
  <si>
    <t>237</t>
  </si>
  <si>
    <t>INVENTARIO COMERCIALES NUEVOS</t>
  </si>
  <si>
    <t>237001</t>
  </si>
  <si>
    <t>238</t>
  </si>
  <si>
    <t>INVENTARIO AUTOS NUEVOS SUC</t>
  </si>
  <si>
    <t>238001</t>
  </si>
  <si>
    <t>INVENTARIO AUTOS NUEVOS SUCURS</t>
  </si>
  <si>
    <t>239</t>
  </si>
  <si>
    <t>INVENTARIO COMERCIALES SUC</t>
  </si>
  <si>
    <t>239001</t>
  </si>
  <si>
    <t>INVENTARIO COMERCIAL NUEVOS SUCURSAL</t>
  </si>
  <si>
    <t>240</t>
  </si>
  <si>
    <t>INVENTARIO AUTOS USADOS</t>
  </si>
  <si>
    <t>240001</t>
  </si>
  <si>
    <t>AUTOS USADOS</t>
  </si>
  <si>
    <t>242</t>
  </si>
  <si>
    <t>INVENTARIO DE REFACCIONES</t>
  </si>
  <si>
    <t>242001</t>
  </si>
  <si>
    <t>INVENTARIO REFACCIONES</t>
  </si>
  <si>
    <t>250</t>
  </si>
  <si>
    <t>INVERSIONES EN VALORES</t>
  </si>
  <si>
    <t>250001</t>
  </si>
  <si>
    <t>ACCIONES Y VALORES</t>
  </si>
  <si>
    <t>250004</t>
  </si>
  <si>
    <t>INVERS BANAMEX</t>
  </si>
  <si>
    <t>250009</t>
  </si>
  <si>
    <t>HOLDBACK QM</t>
  </si>
  <si>
    <t>250010</t>
  </si>
  <si>
    <t>250011</t>
  </si>
  <si>
    <t>INVERSION SANTANDER 9278</t>
  </si>
  <si>
    <t>253</t>
  </si>
  <si>
    <t>RECLAMACIONES X COBRAR A G.M.</t>
  </si>
  <si>
    <t>253001</t>
  </si>
  <si>
    <t>GENERAL MOTORS DE MEXICO S. DE R.L.</t>
  </si>
  <si>
    <t>253002</t>
  </si>
  <si>
    <t>GM FINANCIAL DE MEXICO SA DE CV -COMISIONES</t>
  </si>
  <si>
    <t>254</t>
  </si>
  <si>
    <t>CUENTAS POR COBRAR DIVERSAS</t>
  </si>
  <si>
    <t>254001</t>
  </si>
  <si>
    <t>VARIOS</t>
  </si>
  <si>
    <t>254006</t>
  </si>
  <si>
    <t>OTRAS CUENTAS POR COBRAR</t>
  </si>
  <si>
    <t>254010</t>
  </si>
  <si>
    <t>BIMBO SA DE CV</t>
  </si>
  <si>
    <t>254011</t>
  </si>
  <si>
    <t>RELLENO SANITARIO DE SJR QRO</t>
  </si>
  <si>
    <t>254012</t>
  </si>
  <si>
    <t>BBVA BANCOMER SA</t>
  </si>
  <si>
    <t>254013</t>
  </si>
  <si>
    <t>MARTINEZ SUAREZ SANTOS</t>
  </si>
  <si>
    <t>254015</t>
  </si>
  <si>
    <t>PROCESOS INDUSTRIALES DE SERV</t>
  </si>
  <si>
    <t>254017</t>
  </si>
  <si>
    <t>LOPEZ DOMINGUEZ SALVADOR</t>
  </si>
  <si>
    <t>254018</t>
  </si>
  <si>
    <t>FRORLO S DE RL DE CV</t>
  </si>
  <si>
    <t>254019</t>
  </si>
  <si>
    <t>RIOS RAMIREZ VALENTIN</t>
  </si>
  <si>
    <t>254020</t>
  </si>
  <si>
    <t>RELLENO SANITARIO SJR SA DE CV</t>
  </si>
  <si>
    <t>254021</t>
  </si>
  <si>
    <t>BGS TECHNIC DE MEXICO SA DE CV</t>
  </si>
  <si>
    <t>254077</t>
  </si>
  <si>
    <t>VIDAL LUNA JOSE ISACC</t>
  </si>
  <si>
    <t>254078</t>
  </si>
  <si>
    <t>INGENIERIA FISCAL LABORAL SC</t>
  </si>
  <si>
    <t>254129</t>
  </si>
  <si>
    <t>CONSULTORES &amp; ASESORES</t>
  </si>
  <si>
    <t>254130</t>
  </si>
  <si>
    <t>MA.TERESA GARCIA OLIVOS</t>
  </si>
  <si>
    <t>254132</t>
  </si>
  <si>
    <t>MA ELENA FERRER</t>
  </si>
  <si>
    <t>254133</t>
  </si>
  <si>
    <t>ALMA HERNANDEZ</t>
  </si>
  <si>
    <t>254134</t>
  </si>
  <si>
    <t>TANYA ROSAS SORIA</t>
  </si>
  <si>
    <t>254135</t>
  </si>
  <si>
    <t>MAGALI DAMIAN MELCHOR</t>
  </si>
  <si>
    <t>255</t>
  </si>
  <si>
    <t>CTAS.POR COBRAR INTERCOMPA#IAS</t>
  </si>
  <si>
    <t>255002</t>
  </si>
  <si>
    <t>BUCAAR S.A.</t>
  </si>
  <si>
    <t>255003</t>
  </si>
  <si>
    <t>SERVS.Y TALLS.DE SJR MOTORS SA</t>
  </si>
  <si>
    <t>255004</t>
  </si>
  <si>
    <t>PROMOTORA LEAL S.A.</t>
  </si>
  <si>
    <t>255005</t>
  </si>
  <si>
    <t>AUTOS CHAMPS, S.A.</t>
  </si>
  <si>
    <t>255006</t>
  </si>
  <si>
    <t>SAN JUAN DEL RIO MOTORS, S.A.</t>
  </si>
  <si>
    <t>255007</t>
  </si>
  <si>
    <t>TALLERES G.M. DE QUERETARO</t>
  </si>
  <si>
    <t>255008</t>
  </si>
  <si>
    <t>AUTOFINANCIAMIENTO QRO.MOTORS</t>
  </si>
  <si>
    <t>255010</t>
  </si>
  <si>
    <t>SERVICIO DE TALLERES ZONA INDUSTRIA</t>
  </si>
  <si>
    <t>255011</t>
  </si>
  <si>
    <t>CHEVROLET INDUSTRIAL S.A. DE C.V.</t>
  </si>
  <si>
    <t>255012</t>
  </si>
  <si>
    <t>ALECSA MOTORS QUERETARO SA CV</t>
  </si>
  <si>
    <t>255013</t>
  </si>
  <si>
    <t>RONDA AUTOMOTRIZ SA</t>
  </si>
  <si>
    <t>255014</t>
  </si>
  <si>
    <t>ALECSA PACHUCA S DE R.L. DE C.</t>
  </si>
  <si>
    <t>255015</t>
  </si>
  <si>
    <t>ALECSA CELAYA S. DE R.L. DE C.V.</t>
  </si>
  <si>
    <t>255016</t>
  </si>
  <si>
    <t>ALECSA ITALIANOS DE QUERETARO</t>
  </si>
  <si>
    <t>255018</t>
  </si>
  <si>
    <t>ALECSA CAMIONES Y AUTOBUSES S</t>
  </si>
  <si>
    <t>255019</t>
  </si>
  <si>
    <t>RALLY CHAMPION S.A. DE C.V.</t>
  </si>
  <si>
    <t>255020</t>
  </si>
  <si>
    <t>OPERADORA ALAMEDA PARK S.A. DE</t>
  </si>
  <si>
    <t>255021</t>
  </si>
  <si>
    <t>TECNOLOGIA ALEMANA</t>
  </si>
  <si>
    <t>255023</t>
  </si>
  <si>
    <t>BONIF NO COBRADAS CI</t>
  </si>
  <si>
    <t>255024</t>
  </si>
  <si>
    <t>AUTOS ZONA INDUSTRIAL SA DE CV</t>
  </si>
  <si>
    <t>255999</t>
  </si>
  <si>
    <t>CHEVROLET INDUSTRIAL (03)</t>
  </si>
  <si>
    <t>260</t>
  </si>
  <si>
    <t>VALORES Y ACCIONES</t>
  </si>
  <si>
    <t>260003</t>
  </si>
  <si>
    <t>VECTOR CASA DE BOLSA S.A.</t>
  </si>
  <si>
    <t>270</t>
  </si>
  <si>
    <t>TERRENO</t>
  </si>
  <si>
    <t>270001</t>
  </si>
  <si>
    <t>271</t>
  </si>
  <si>
    <t>EDIFICIO Y CONSTRUCCION</t>
  </si>
  <si>
    <t>271001</t>
  </si>
  <si>
    <t>272</t>
  </si>
  <si>
    <t>MAQUINARIA Y EQPO.DE TALLER</t>
  </si>
  <si>
    <t>272001</t>
  </si>
  <si>
    <t>273</t>
  </si>
  <si>
    <t>EQUIPO DE COMPUTO</t>
  </si>
  <si>
    <t>273001</t>
  </si>
  <si>
    <t>274</t>
  </si>
  <si>
    <t>MUEBLES Y ENSERES</t>
  </si>
  <si>
    <t>274001</t>
  </si>
  <si>
    <t>MUEBLES Y ENESERES</t>
  </si>
  <si>
    <t>275</t>
  </si>
  <si>
    <t>VEHICULOS EN SERVICIO</t>
  </si>
  <si>
    <t>275001</t>
  </si>
  <si>
    <t>276</t>
  </si>
  <si>
    <t>INVERSION EN INMUEBLES</t>
  </si>
  <si>
    <t>276001</t>
  </si>
  <si>
    <t>278</t>
  </si>
  <si>
    <t>EQ DE REFACCIONES</t>
  </si>
  <si>
    <t>278001</t>
  </si>
  <si>
    <t>280</t>
  </si>
  <si>
    <t>VEHICULOS EN ARRENDAMIENTO</t>
  </si>
  <si>
    <t>280001</t>
  </si>
  <si>
    <t>281</t>
  </si>
  <si>
    <t>AMORTIZAC.EDIFICIO Y CONSTRUC.</t>
  </si>
  <si>
    <t>281001</t>
  </si>
  <si>
    <t>AMORT. EDIFICIO Y CONSTRUCCIO</t>
  </si>
  <si>
    <t>282</t>
  </si>
  <si>
    <t>DEPREC.MAQUINARIA Y EQUIPO</t>
  </si>
  <si>
    <t>282001</t>
  </si>
  <si>
    <t>DEPREC.MAQUINARIA Y EQPO.</t>
  </si>
  <si>
    <t>283</t>
  </si>
  <si>
    <t>DEPREC.ACUM.EQUIPO DE COMPUTO</t>
  </si>
  <si>
    <t>283001</t>
  </si>
  <si>
    <t>DEPR. ACUM. EQUIPO DE COMPUTO</t>
  </si>
  <si>
    <t>284</t>
  </si>
  <si>
    <t>DEPREC.ACUM.MUEBLES Y ENSERES</t>
  </si>
  <si>
    <t>284001</t>
  </si>
  <si>
    <t>DEPR. ACUM. DE MUEBLES Y ENSER</t>
  </si>
  <si>
    <t>285</t>
  </si>
  <si>
    <t>DEPREC.ACUM.VEHICULOS SERVICIO</t>
  </si>
  <si>
    <t>285001</t>
  </si>
  <si>
    <t>DEPR. ACUM VEHICULOS EN SERVIC</t>
  </si>
  <si>
    <t>286</t>
  </si>
  <si>
    <t>AMORTIZAC.INVERSION INMUEBLES</t>
  </si>
  <si>
    <t>286001</t>
  </si>
  <si>
    <t>AMORT INVERS. INMUEBLES</t>
  </si>
  <si>
    <t>287</t>
  </si>
  <si>
    <t>DEPREC ACUM VEH EN ARRENDAMIEN</t>
  </si>
  <si>
    <t>287001</t>
  </si>
  <si>
    <t>DEPREC ACUM VEH EN ARRENDAM</t>
  </si>
  <si>
    <t>288</t>
  </si>
  <si>
    <t>DEPREC ACUM EQ DE REFACCIONES</t>
  </si>
  <si>
    <t>288001</t>
  </si>
  <si>
    <t>DEPREC ACUM EQ DE REAFCC</t>
  </si>
  <si>
    <t>290</t>
  </si>
  <si>
    <t>DEPOSITO SOBRE CONTRATO</t>
  </si>
  <si>
    <t>290002</t>
  </si>
  <si>
    <t>DEPOSITOS EN GARANTIA</t>
  </si>
  <si>
    <t>291</t>
  </si>
  <si>
    <t>GASTOS PAGADOS POR ANTICIPADO</t>
  </si>
  <si>
    <t>291001</t>
  </si>
  <si>
    <t>291002</t>
  </si>
  <si>
    <t>I.S.R. RETENIDO BANCARIO</t>
  </si>
  <si>
    <t>291004</t>
  </si>
  <si>
    <t>SEGUROS MACFRE</t>
  </si>
  <si>
    <t>291005</t>
  </si>
  <si>
    <t>IDE A FAVOR</t>
  </si>
  <si>
    <t>291010</t>
  </si>
  <si>
    <t>TOYOTA FINANCIAL SERVICES DE MEXICO</t>
  </si>
  <si>
    <t>291011</t>
  </si>
  <si>
    <t>OTRAS CUENTAS POR RECUPERAR</t>
  </si>
  <si>
    <t>291012</t>
  </si>
  <si>
    <t>291013</t>
  </si>
  <si>
    <t>PRIMA SEGURO BANCOMER</t>
  </si>
  <si>
    <t>291014</t>
  </si>
  <si>
    <t>RETENCION 2% IDE</t>
  </si>
  <si>
    <t>291015</t>
  </si>
  <si>
    <t>IMAGEN SOLUCIONES INTEGRALES</t>
  </si>
  <si>
    <t>291016</t>
  </si>
  <si>
    <t>DEPOSITO PLAZA SENDERO</t>
  </si>
  <si>
    <t>291017</t>
  </si>
  <si>
    <t>CURSOS INTERCOMPAÑIAS</t>
  </si>
  <si>
    <t>291018</t>
  </si>
  <si>
    <t>SEGURO ABA</t>
  </si>
  <si>
    <t>291020</t>
  </si>
  <si>
    <t>ZURICH COMPA#IA DE SEGUROS</t>
  </si>
  <si>
    <t>300</t>
  </si>
  <si>
    <t>GM FINANCIAL QM</t>
  </si>
  <si>
    <t>300001</t>
  </si>
  <si>
    <t>302</t>
  </si>
  <si>
    <t>PROVEEDORES DIVERSOS</t>
  </si>
  <si>
    <t>302001</t>
  </si>
  <si>
    <t>311</t>
  </si>
  <si>
    <t>PLAN PISO BANCOMER</t>
  </si>
  <si>
    <t>311001</t>
  </si>
  <si>
    <t>314</t>
  </si>
  <si>
    <t>DOCTOS. POR PAGAR DIVERSOS</t>
  </si>
  <si>
    <t>314003</t>
  </si>
  <si>
    <t>BANCOMER (CREDITO LIQUIDO)</t>
  </si>
  <si>
    <t>314006</t>
  </si>
  <si>
    <t>BANAMEX 10624</t>
  </si>
  <si>
    <t>314009</t>
  </si>
  <si>
    <t>GM FINANCIAL</t>
  </si>
  <si>
    <t>314010</t>
  </si>
  <si>
    <t>BBVA BANCOMER (FINANCIERA)</t>
  </si>
  <si>
    <t>321</t>
  </si>
  <si>
    <t>SUELDOS POR PAGAR</t>
  </si>
  <si>
    <t>321001</t>
  </si>
  <si>
    <t>324</t>
  </si>
  <si>
    <t>IMPTO.AL VALOR AGREGADO</t>
  </si>
  <si>
    <t>324004</t>
  </si>
  <si>
    <t>I.V.A. PAGADO</t>
  </si>
  <si>
    <t>324005</t>
  </si>
  <si>
    <t>IVA POR PAGAR</t>
  </si>
  <si>
    <t>324006</t>
  </si>
  <si>
    <t>IVA FACTURADO</t>
  </si>
  <si>
    <t>324007</t>
  </si>
  <si>
    <t>IVA POR ACREDITAR (N)</t>
  </si>
  <si>
    <t>324008</t>
  </si>
  <si>
    <t>IVA ACREDITABLE</t>
  </si>
  <si>
    <t>325</t>
  </si>
  <si>
    <t>OTROS IMPTOS.POR PAGAR</t>
  </si>
  <si>
    <t>325001</t>
  </si>
  <si>
    <t>10% RETENCION I.S.R.</t>
  </si>
  <si>
    <t>325002</t>
  </si>
  <si>
    <t>ISAN QM</t>
  </si>
  <si>
    <t>325003</t>
  </si>
  <si>
    <t>10% RETENCION I.V.A.</t>
  </si>
  <si>
    <t>325004</t>
  </si>
  <si>
    <t>RETENCION IVA 4%</t>
  </si>
  <si>
    <t>325006</t>
  </si>
  <si>
    <t>ISAN CI</t>
  </si>
  <si>
    <t>327</t>
  </si>
  <si>
    <t>IMPUESTO SOBRE LA RENTA</t>
  </si>
  <si>
    <t>327001</t>
  </si>
  <si>
    <t>331</t>
  </si>
  <si>
    <t>OTROS GASTOS POR PAGAR</t>
  </si>
  <si>
    <t>331001</t>
  </si>
  <si>
    <t>GASTOS POR PAGAR</t>
  </si>
  <si>
    <t>360</t>
  </si>
  <si>
    <t>CAPITAL SOCIAL</t>
  </si>
  <si>
    <t>360001</t>
  </si>
  <si>
    <t>370</t>
  </si>
  <si>
    <t>UTILIDADES POR APLICAR</t>
  </si>
  <si>
    <t>370001</t>
  </si>
  <si>
    <t>370002</t>
  </si>
  <si>
    <t>ACTUALIZ DE UTILIDAD X APLICAR</t>
  </si>
  <si>
    <t>371</t>
  </si>
  <si>
    <t>RESERVA LEGAL</t>
  </si>
  <si>
    <t>371001</t>
  </si>
  <si>
    <t>381</t>
  </si>
  <si>
    <t>EXCESO INSUFICIENCIA EN LA ACT</t>
  </si>
  <si>
    <t>381001</t>
  </si>
  <si>
    <t>400</t>
  </si>
  <si>
    <t>VENTA DE VEHICULOS NUEVOS</t>
  </si>
  <si>
    <t>400406</t>
  </si>
  <si>
    <t>CRUZE</t>
  </si>
  <si>
    <t>400410</t>
  </si>
  <si>
    <t>MALIBU</t>
  </si>
  <si>
    <t>400420</t>
  </si>
  <si>
    <t>TRAVERSE</t>
  </si>
  <si>
    <t>400423</t>
  </si>
  <si>
    <t>CHEVY PICK UP/ TORNADO</t>
  </si>
  <si>
    <t>400425</t>
  </si>
  <si>
    <t>S 10 COLORADO</t>
  </si>
  <si>
    <t>400426</t>
  </si>
  <si>
    <t>SILVERADO 1500</t>
  </si>
  <si>
    <t>400427</t>
  </si>
  <si>
    <t>SILVERADO 2500</t>
  </si>
  <si>
    <t>400428</t>
  </si>
  <si>
    <t>SILVERADO 3500</t>
  </si>
  <si>
    <t>400433</t>
  </si>
  <si>
    <t>SONORA /TAHOE</t>
  </si>
  <si>
    <t>400434</t>
  </si>
  <si>
    <t>SUBURBAN</t>
  </si>
  <si>
    <t>400436</t>
  </si>
  <si>
    <t>EXPRESS/CARGO VAN</t>
  </si>
  <si>
    <t>400437</t>
  </si>
  <si>
    <t>S 10</t>
  </si>
  <si>
    <t>400438</t>
  </si>
  <si>
    <t>EQUINOX</t>
  </si>
  <si>
    <t>400440</t>
  </si>
  <si>
    <t>AVEO</t>
  </si>
  <si>
    <t>400444</t>
  </si>
  <si>
    <t>SONIC</t>
  </si>
  <si>
    <t>400453</t>
  </si>
  <si>
    <t>CAMARO</t>
  </si>
  <si>
    <t>400454</t>
  </si>
  <si>
    <t>CHEYENNE</t>
  </si>
  <si>
    <t>400484</t>
  </si>
  <si>
    <t>SPARK</t>
  </si>
  <si>
    <t>400485</t>
  </si>
  <si>
    <t>MATIZ</t>
  </si>
  <si>
    <t>400491</t>
  </si>
  <si>
    <t>TRAX</t>
  </si>
  <si>
    <t>401</t>
  </si>
  <si>
    <t>VENTA INTERCAMBIOS VEHICULOS</t>
  </si>
  <si>
    <t>401406</t>
  </si>
  <si>
    <t>401410</t>
  </si>
  <si>
    <t>401420</t>
  </si>
  <si>
    <t>401423</t>
  </si>
  <si>
    <t>401425</t>
  </si>
  <si>
    <t>S10 COLORADO</t>
  </si>
  <si>
    <t>401426</t>
  </si>
  <si>
    <t>401427</t>
  </si>
  <si>
    <t>401428</t>
  </si>
  <si>
    <t>401433</t>
  </si>
  <si>
    <t>TAHOE</t>
  </si>
  <si>
    <t>401434</t>
  </si>
  <si>
    <t>401436</t>
  </si>
  <si>
    <t>EXPRESS CARGO VAN</t>
  </si>
  <si>
    <t>401437</t>
  </si>
  <si>
    <t>401438</t>
  </si>
  <si>
    <t>401440</t>
  </si>
  <si>
    <t>401441</t>
  </si>
  <si>
    <t>401444</t>
  </si>
  <si>
    <t>401453</t>
  </si>
  <si>
    <t>401454</t>
  </si>
  <si>
    <t>401484</t>
  </si>
  <si>
    <t>401491</t>
  </si>
  <si>
    <t>402</t>
  </si>
  <si>
    <t>DESCUENTOS  SOBRE VENTAS</t>
  </si>
  <si>
    <t>402001</t>
  </si>
  <si>
    <t>DESCUENTO SOBRE VENTAS</t>
  </si>
  <si>
    <t>402003</t>
  </si>
  <si>
    <t>DESCUENTOS PROPIOS</t>
  </si>
  <si>
    <t>403</t>
  </si>
  <si>
    <t>VENTAS PRODUCTOS F&amp;I</t>
  </si>
  <si>
    <t>403001</t>
  </si>
  <si>
    <t>VENTA PRODUCTOS F&amp;I</t>
  </si>
  <si>
    <t>404</t>
  </si>
  <si>
    <t>VENTA AUTOS NUEVOS SUCURSAL</t>
  </si>
  <si>
    <t>404406</t>
  </si>
  <si>
    <t>404410</t>
  </si>
  <si>
    <t>404420</t>
  </si>
  <si>
    <t>404423</t>
  </si>
  <si>
    <t>CHEVY PICK UP/TORNADO</t>
  </si>
  <si>
    <t>404425</t>
  </si>
  <si>
    <t>404426</t>
  </si>
  <si>
    <t>404427</t>
  </si>
  <si>
    <t>404428</t>
  </si>
  <si>
    <t>404434</t>
  </si>
  <si>
    <t>404437</t>
  </si>
  <si>
    <t>404438</t>
  </si>
  <si>
    <t>404440</t>
  </si>
  <si>
    <t>404444</t>
  </si>
  <si>
    <t>404453</t>
  </si>
  <si>
    <t>404454</t>
  </si>
  <si>
    <t>404484</t>
  </si>
  <si>
    <t>404485</t>
  </si>
  <si>
    <t>404491</t>
  </si>
  <si>
    <t>405</t>
  </si>
  <si>
    <t>VENTAS INTERCAMBIO SUCURSAL</t>
  </si>
  <si>
    <t>405406</t>
  </si>
  <si>
    <t>405410</t>
  </si>
  <si>
    <t>405420</t>
  </si>
  <si>
    <t>405423</t>
  </si>
  <si>
    <t>TORNADO</t>
  </si>
  <si>
    <t>405425</t>
  </si>
  <si>
    <t>405426</t>
  </si>
  <si>
    <t>405427</t>
  </si>
  <si>
    <t>405428</t>
  </si>
  <si>
    <t>PICKUP SILVERADO 3500</t>
  </si>
  <si>
    <t>405433</t>
  </si>
  <si>
    <t>405434</t>
  </si>
  <si>
    <t>405436</t>
  </si>
  <si>
    <t>EXPRESS VAN</t>
  </si>
  <si>
    <t>405438</t>
  </si>
  <si>
    <t>405440</t>
  </si>
  <si>
    <t>405444</t>
  </si>
  <si>
    <t>405453</t>
  </si>
  <si>
    <t>405484</t>
  </si>
  <si>
    <t>405491</t>
  </si>
  <si>
    <t>406</t>
  </si>
  <si>
    <t>COMICION VENTA UNIDADES</t>
  </si>
  <si>
    <t>406001</t>
  </si>
  <si>
    <t>DESCUENTOS SUCURSAL</t>
  </si>
  <si>
    <t>407</t>
  </si>
  <si>
    <t>VENTAS F&amp;I SUCURSAL</t>
  </si>
  <si>
    <t>407001</t>
  </si>
  <si>
    <t>440</t>
  </si>
  <si>
    <t>VENTA AUTOS USADOS</t>
  </si>
  <si>
    <t>440001</t>
  </si>
  <si>
    <t>445</t>
  </si>
  <si>
    <t>VENTA DE ACTIVO FIJO</t>
  </si>
  <si>
    <t>445001</t>
  </si>
  <si>
    <t>VENTA ACTIVO FIJO</t>
  </si>
  <si>
    <t>470</t>
  </si>
  <si>
    <t>VENTA MOSTRADOR REFACCIONES</t>
  </si>
  <si>
    <t>470001</t>
  </si>
  <si>
    <t>REFACCIONES MOSTRADOR</t>
  </si>
  <si>
    <t>470002</t>
  </si>
  <si>
    <t>VENTAS INTERNA DE MOSTRADOR</t>
  </si>
  <si>
    <t>VENTAS SERVICIO</t>
  </si>
  <si>
    <t>483001</t>
  </si>
  <si>
    <t>VENTA SERVICIOS</t>
  </si>
  <si>
    <t>483001004</t>
  </si>
  <si>
    <t>VARIOS SERVICIOS AUTOMOVILES</t>
  </si>
  <si>
    <t>483002</t>
  </si>
  <si>
    <t>VENTA FALLAS</t>
  </si>
  <si>
    <t>483002001</t>
  </si>
  <si>
    <t>MANO DE OBRA FALLAS AUTOMOVIL</t>
  </si>
  <si>
    <t>483002002</t>
  </si>
  <si>
    <t>REFACCIONES FALLAS AUTOMOVILES</t>
  </si>
  <si>
    <t>483003</t>
  </si>
  <si>
    <t>VENTAS HOJALATERIA</t>
  </si>
  <si>
    <t>483003001</t>
  </si>
  <si>
    <t>MANO DE OBRA HOJALATERIA AUTOM</t>
  </si>
  <si>
    <t>483003002</t>
  </si>
  <si>
    <t>REFACCIONES HOJALATERIA AUT</t>
  </si>
  <si>
    <t>483003004</t>
  </si>
  <si>
    <t>VARIOS HOJALATERIA AUTOMOVILES</t>
  </si>
  <si>
    <t>483004</t>
  </si>
  <si>
    <t>GARANTIA</t>
  </si>
  <si>
    <t>483004001</t>
  </si>
  <si>
    <t>MANO DE OBRA GARANTIA AUTOMOV</t>
  </si>
  <si>
    <t>483004002</t>
  </si>
  <si>
    <t>REFACCIONES GARANTIA AUTOMOVIL</t>
  </si>
  <si>
    <t>483005</t>
  </si>
  <si>
    <t>INTERNAS</t>
  </si>
  <si>
    <t>483005001</t>
  </si>
  <si>
    <t>MANO DE OBRA INTERNAS AUTOMOVI</t>
  </si>
  <si>
    <t>483014</t>
  </si>
  <si>
    <t>VENTAS DE TOT</t>
  </si>
  <si>
    <t>484</t>
  </si>
  <si>
    <t>DESCUENTOS SOBRE VENTAS DE SERVICIO</t>
  </si>
  <si>
    <t>484001</t>
  </si>
  <si>
    <t>600</t>
  </si>
  <si>
    <t>COSTO DE VENTAS UNIDADES NUEVAS</t>
  </si>
  <si>
    <t>600606</t>
  </si>
  <si>
    <t>600610</t>
  </si>
  <si>
    <t>600619</t>
  </si>
  <si>
    <t>CAPTIVA</t>
  </si>
  <si>
    <t>600620</t>
  </si>
  <si>
    <t>600623</t>
  </si>
  <si>
    <t>600625</t>
  </si>
  <si>
    <t>600626</t>
  </si>
  <si>
    <t>600627</t>
  </si>
  <si>
    <t>600628</t>
  </si>
  <si>
    <t>600633</t>
  </si>
  <si>
    <t>SONORA / TAHOE</t>
  </si>
  <si>
    <t>600634</t>
  </si>
  <si>
    <t>600636</t>
  </si>
  <si>
    <t>600637</t>
  </si>
  <si>
    <t>600638</t>
  </si>
  <si>
    <t>600640</t>
  </si>
  <si>
    <t>600644</t>
  </si>
  <si>
    <t>600653</t>
  </si>
  <si>
    <t>600654</t>
  </si>
  <si>
    <t>600684</t>
  </si>
  <si>
    <t>600691</t>
  </si>
  <si>
    <t>601</t>
  </si>
  <si>
    <t>COSTO INTERCAMBIOS</t>
  </si>
  <si>
    <t>601606</t>
  </si>
  <si>
    <t>601610</t>
  </si>
  <si>
    <t>601620</t>
  </si>
  <si>
    <t>601623</t>
  </si>
  <si>
    <t>601625</t>
  </si>
  <si>
    <t>601626</t>
  </si>
  <si>
    <t>601627</t>
  </si>
  <si>
    <t>601628</t>
  </si>
  <si>
    <t>601633</t>
  </si>
  <si>
    <t>601634</t>
  </si>
  <si>
    <t>601636</t>
  </si>
  <si>
    <t>601637</t>
  </si>
  <si>
    <t>601638</t>
  </si>
  <si>
    <t>601640</t>
  </si>
  <si>
    <t>601641</t>
  </si>
  <si>
    <t>601644</t>
  </si>
  <si>
    <t>601653</t>
  </si>
  <si>
    <t>601654</t>
  </si>
  <si>
    <t>601684</t>
  </si>
  <si>
    <t>601691</t>
  </si>
  <si>
    <t>603</t>
  </si>
  <si>
    <t>COSTO F&amp;I</t>
  </si>
  <si>
    <t>603001</t>
  </si>
  <si>
    <t>COSTO ACCESORIOS</t>
  </si>
  <si>
    <t>603002</t>
  </si>
  <si>
    <t>COSTO GARANTIA EXTENDIDA</t>
  </si>
  <si>
    <t>604</t>
  </si>
  <si>
    <t>COSTO AUTOS NUEVOS SUCURSAL</t>
  </si>
  <si>
    <t>604606</t>
  </si>
  <si>
    <t>604610</t>
  </si>
  <si>
    <t>604620</t>
  </si>
  <si>
    <t>604623</t>
  </si>
  <si>
    <t>604625</t>
  </si>
  <si>
    <t>604626</t>
  </si>
  <si>
    <t>604627</t>
  </si>
  <si>
    <t>604628</t>
  </si>
  <si>
    <t>604634</t>
  </si>
  <si>
    <t>604637</t>
  </si>
  <si>
    <t>604638</t>
  </si>
  <si>
    <t>604640</t>
  </si>
  <si>
    <t>604644</t>
  </si>
  <si>
    <t>604653</t>
  </si>
  <si>
    <t>604654</t>
  </si>
  <si>
    <t>604684</t>
  </si>
  <si>
    <t>604685</t>
  </si>
  <si>
    <t>604691</t>
  </si>
  <si>
    <t>605</t>
  </si>
  <si>
    <t>COSTO INTERCAMBIO SUCURSAL</t>
  </si>
  <si>
    <t>605606</t>
  </si>
  <si>
    <t>605610</t>
  </si>
  <si>
    <t>605620</t>
  </si>
  <si>
    <t>605623</t>
  </si>
  <si>
    <t>605625</t>
  </si>
  <si>
    <t>605626</t>
  </si>
  <si>
    <t>605627</t>
  </si>
  <si>
    <t>605628</t>
  </si>
  <si>
    <t>605633</t>
  </si>
  <si>
    <t>605634</t>
  </si>
  <si>
    <t>605636</t>
  </si>
  <si>
    <t>605638</t>
  </si>
  <si>
    <t>605640</t>
  </si>
  <si>
    <t>605644</t>
  </si>
  <si>
    <t>605653</t>
  </si>
  <si>
    <t>605684</t>
  </si>
  <si>
    <t>605691</t>
  </si>
  <si>
    <t>640</t>
  </si>
  <si>
    <t>COSTO DE VENTAS AUTOS USADOS</t>
  </si>
  <si>
    <t>640001</t>
  </si>
  <si>
    <t>COSTO AUTOS USADOS</t>
  </si>
  <si>
    <t>645</t>
  </si>
  <si>
    <t>COSTO DE ACTIVO FIJO</t>
  </si>
  <si>
    <t>645001</t>
  </si>
  <si>
    <t>COSTO ACTIVO FIJO</t>
  </si>
  <si>
    <t>670</t>
  </si>
  <si>
    <t>COSTO MOSTRADOR REFACCIONES</t>
  </si>
  <si>
    <t>670001</t>
  </si>
  <si>
    <t>683</t>
  </si>
  <si>
    <t>COSTO SERVICIO</t>
  </si>
  <si>
    <t>683001</t>
  </si>
  <si>
    <t>683001001</t>
  </si>
  <si>
    <t>COSTO SER.MANO DE OBRA AUTOM</t>
  </si>
  <si>
    <t>683002</t>
  </si>
  <si>
    <t>COSTO FALLAS</t>
  </si>
  <si>
    <t>683002001</t>
  </si>
  <si>
    <t>COSTO FALLAS MANO DE OBRA AUTO</t>
  </si>
  <si>
    <t>683002002</t>
  </si>
  <si>
    <t>COSTO FALLAS REFACC AUTOMOVIL</t>
  </si>
  <si>
    <t>683003</t>
  </si>
  <si>
    <t>COSTO HOJALATERIA</t>
  </si>
  <si>
    <t>683003001</t>
  </si>
  <si>
    <t>COSTO HOJALATERIA MANO DE OBRA</t>
  </si>
  <si>
    <t>683003002</t>
  </si>
  <si>
    <t>COSTO HOJALATERIA REFACCIONES</t>
  </si>
  <si>
    <t>683003004</t>
  </si>
  <si>
    <t>683004</t>
  </si>
  <si>
    <t>COSTO GARANTIAS</t>
  </si>
  <si>
    <t>683004001</t>
  </si>
  <si>
    <t>COSTO GARANTIAS MANO DE OBRA</t>
  </si>
  <si>
    <t>683004002</t>
  </si>
  <si>
    <t>COSTO GARANTIA REFACC AUTOMOV</t>
  </si>
  <si>
    <t>683005</t>
  </si>
  <si>
    <t>COSTO INTERNAS</t>
  </si>
  <si>
    <t>683005001</t>
  </si>
  <si>
    <t>COSTO INTERNAS MANO DE OBRA</t>
  </si>
  <si>
    <t>683005002</t>
  </si>
  <si>
    <t>COSTO INTERNAS REFACC AUTOMOVI</t>
  </si>
  <si>
    <t>683014</t>
  </si>
  <si>
    <t>COSTO DE TOTS</t>
  </si>
  <si>
    <t>683015</t>
  </si>
  <si>
    <t>TOTS EN PROCESO</t>
  </si>
  <si>
    <t>700</t>
  </si>
  <si>
    <t>GASTO DEPTO VEHICULOS NVOS</t>
  </si>
  <si>
    <t>700013</t>
  </si>
  <si>
    <t>GASTOS DE ENTREGA VEH#CULOS NVOS</t>
  </si>
  <si>
    <t>700014</t>
  </si>
  <si>
    <t>GASOLINA /ENTREGA UNIDADES</t>
  </si>
  <si>
    <t>700015</t>
  </si>
  <si>
    <t>CORTESIAS A CLIENTES</t>
  </si>
  <si>
    <t>700040</t>
  </si>
  <si>
    <t>CUOTAS Y SUSCRIPCIONES</t>
  </si>
  <si>
    <t>700051</t>
  </si>
  <si>
    <t>MANTENIMIENTO VEHICULOS EN SERVICIO</t>
  </si>
  <si>
    <t>700060</t>
  </si>
  <si>
    <t>PAPELERIA Y ARTICULOS DE ESCRITORIO</t>
  </si>
  <si>
    <t>700061</t>
  </si>
  <si>
    <t>OTROS ARTICULOS DE CONSUMO</t>
  </si>
  <si>
    <t>700064</t>
  </si>
  <si>
    <t>PUBLICIDAD GM</t>
  </si>
  <si>
    <t>700065</t>
  </si>
  <si>
    <t>PUBLICIDAD LOCAL</t>
  </si>
  <si>
    <t>700070</t>
  </si>
  <si>
    <t>IGUALA X SERV Y EMPLEADOS</t>
  </si>
  <si>
    <t>700071</t>
  </si>
  <si>
    <t>700072</t>
  </si>
  <si>
    <t>GASTOS LEGALES Y DE AUDITORIA</t>
  </si>
  <si>
    <t>700073</t>
  </si>
  <si>
    <t>FLETES Y ACARREOS</t>
  </si>
  <si>
    <t>700074</t>
  </si>
  <si>
    <t>TELEFONO</t>
  </si>
  <si>
    <t>700075</t>
  </si>
  <si>
    <t>GASTOS DE CAPACITACION</t>
  </si>
  <si>
    <t>700076</t>
  </si>
  <si>
    <t>GASTOS DIVERSOS</t>
  </si>
  <si>
    <t>700077</t>
  </si>
  <si>
    <t>VIATICOS</t>
  </si>
  <si>
    <t>700079</t>
  </si>
  <si>
    <t>GASTOS DE INTERNET</t>
  </si>
  <si>
    <t>700080</t>
  </si>
  <si>
    <t>ARRENDAMIENTO</t>
  </si>
  <si>
    <t>700082</t>
  </si>
  <si>
    <t>MANTENIMIENTO EDIFICIO</t>
  </si>
  <si>
    <t>700086</t>
  </si>
  <si>
    <t>AGUA POTABLE</t>
  </si>
  <si>
    <t>700087</t>
  </si>
  <si>
    <t>LUZ</t>
  </si>
  <si>
    <t>700088</t>
  </si>
  <si>
    <t>OTROS SEGUROS</t>
  </si>
  <si>
    <t>700089</t>
  </si>
  <si>
    <t>OTROS IMPUESTOS Y DERECHOS</t>
  </si>
  <si>
    <t>700090</t>
  </si>
  <si>
    <t>MANTENIMIENTO DE EQUIPO</t>
  </si>
  <si>
    <t>700091</t>
  </si>
  <si>
    <t>DEPRECIACION VEHICULOS EN SERVICIO</t>
  </si>
  <si>
    <t>700092</t>
  </si>
  <si>
    <t>DEPRECIACION MUEBLES Y ENSERES</t>
  </si>
  <si>
    <t>700093</t>
  </si>
  <si>
    <t>DEPRECIACION EQUIPO DE COMPUTO</t>
  </si>
  <si>
    <t>700094</t>
  </si>
  <si>
    <t>DEPRECIACION EDIFICIO Y CONSTRUCCIO</t>
  </si>
  <si>
    <t>700095</t>
  </si>
  <si>
    <t>AMORTIZACION INMUEBLES ARRENDADOS</t>
  </si>
  <si>
    <t>700099</t>
  </si>
  <si>
    <t>PARTIDAS NO DEDUCIBLES</t>
  </si>
  <si>
    <t>700100</t>
  </si>
  <si>
    <t>RENTA EQUIPO</t>
  </si>
  <si>
    <t>700108</t>
  </si>
  <si>
    <t>IGUALA X SERV EMPL PROVISIONES FIN DE AÑO</t>
  </si>
  <si>
    <t>700109</t>
  </si>
  <si>
    <t>IGUALA X SERV EMPL CHAMPS</t>
  </si>
  <si>
    <t>700110</t>
  </si>
  <si>
    <t>IGUALA X SERV EMPL IMSS/INFON</t>
  </si>
  <si>
    <t>700111</t>
  </si>
  <si>
    <t>IGUALA X SER EMPL FINIQUITOS</t>
  </si>
  <si>
    <t>700112</t>
  </si>
  <si>
    <t>IGUALA X SERV EMPL UNIFORMES</t>
  </si>
  <si>
    <t>700113</t>
  </si>
  <si>
    <t>IGUALA X SERV EMPL SEGURO CORP</t>
  </si>
  <si>
    <t>700115</t>
  </si>
  <si>
    <t>IGUALA X SERV EMPL PRACTICANTES</t>
  </si>
  <si>
    <t>700116</t>
  </si>
  <si>
    <t>IGUALA X SERV EMPL PRESTAMOS</t>
  </si>
  <si>
    <t>700117</t>
  </si>
  <si>
    <t>IGUALA X SERV EMPL VARIOS CONS</t>
  </si>
  <si>
    <t>700118</t>
  </si>
  <si>
    <t>MANTENIMIENTO A SISTEMA W32</t>
  </si>
  <si>
    <t>700119</t>
  </si>
  <si>
    <t>SERVICIO RECOLECCION (PANAMERICANO)</t>
  </si>
  <si>
    <t>701</t>
  </si>
  <si>
    <t>GASTO DEPTO VEHICULOS USADOS</t>
  </si>
  <si>
    <t>701013</t>
  </si>
  <si>
    <t>GASTOS DE ENTREGA VEH#CULOS USADOS</t>
  </si>
  <si>
    <t>701014</t>
  </si>
  <si>
    <t>GASOLINA SEMINUEVOS (P/MANEJO)</t>
  </si>
  <si>
    <t>701015</t>
  </si>
  <si>
    <t>CORTESIAS A CLIENTES DE SERVICIO DE</t>
  </si>
  <si>
    <t>701060</t>
  </si>
  <si>
    <t>PAPELERIA Y ARTS DE ESCRITORIO</t>
  </si>
  <si>
    <t>701061</t>
  </si>
  <si>
    <t>701065</t>
  </si>
  <si>
    <t>701070</t>
  </si>
  <si>
    <t>IGUALA X SERV Y EMPLEADO</t>
  </si>
  <si>
    <t>701074</t>
  </si>
  <si>
    <t>701076</t>
  </si>
  <si>
    <t>701079</t>
  </si>
  <si>
    <t>701080</t>
  </si>
  <si>
    <t>701082</t>
  </si>
  <si>
    <t>701086</t>
  </si>
  <si>
    <t>701087</t>
  </si>
  <si>
    <t>701088</t>
  </si>
  <si>
    <t>SEGURO PP USADOS</t>
  </si>
  <si>
    <t>701099</t>
  </si>
  <si>
    <t>GASTOS NO DEDUCIBLES</t>
  </si>
  <si>
    <t>701100</t>
  </si>
  <si>
    <t>ARRENDAMIENTO EQUIPO</t>
  </si>
  <si>
    <t>701108</t>
  </si>
  <si>
    <t>701110</t>
  </si>
  <si>
    <t>IGUALA X SERV EMPL IMSS/INFONAVIT</t>
  </si>
  <si>
    <t>701111</t>
  </si>
  <si>
    <t>IGUALA POR SERV EMPL FINIQUITOS</t>
  </si>
  <si>
    <t>701113</t>
  </si>
  <si>
    <t>701117</t>
  </si>
  <si>
    <t>IGUALA X SERV EMPL VARIOS CONSULTORES</t>
  </si>
  <si>
    <t>701119</t>
  </si>
  <si>
    <t>703</t>
  </si>
  <si>
    <t>GASTOS DE ADMINISTRACION</t>
  </si>
  <si>
    <t>703014</t>
  </si>
  <si>
    <t>CONSUMO GASOLINA</t>
  </si>
  <si>
    <t>703060</t>
  </si>
  <si>
    <t>703061</t>
  </si>
  <si>
    <t>703065</t>
  </si>
  <si>
    <t>703070</t>
  </si>
  <si>
    <t>703072</t>
  </si>
  <si>
    <t>703074</t>
  </si>
  <si>
    <t>703076</t>
  </si>
  <si>
    <t>703077</t>
  </si>
  <si>
    <t>703079</t>
  </si>
  <si>
    <t>703080</t>
  </si>
  <si>
    <t>703082</t>
  </si>
  <si>
    <t>703086</t>
  </si>
  <si>
    <t>703087</t>
  </si>
  <si>
    <t>703088</t>
  </si>
  <si>
    <t>703089</t>
  </si>
  <si>
    <t>703092</t>
  </si>
  <si>
    <t>703093</t>
  </si>
  <si>
    <t>703094</t>
  </si>
  <si>
    <t>703095</t>
  </si>
  <si>
    <t>703097</t>
  </si>
  <si>
    <t>RECARGOS</t>
  </si>
  <si>
    <t>703099</t>
  </si>
  <si>
    <t>NO DEDUCIBLES</t>
  </si>
  <si>
    <t>703100</t>
  </si>
  <si>
    <t>RENTA DE EQUIPO</t>
  </si>
  <si>
    <t>703108</t>
  </si>
  <si>
    <t>703109</t>
  </si>
  <si>
    <t>703110</t>
  </si>
  <si>
    <t>703111</t>
  </si>
  <si>
    <t>IGUALA X SERV EMPL FINIQUITOS</t>
  </si>
  <si>
    <t>703113</t>
  </si>
  <si>
    <t>703115</t>
  </si>
  <si>
    <t>703117</t>
  </si>
  <si>
    <t>703118</t>
  </si>
  <si>
    <t>704</t>
  </si>
  <si>
    <t>GASTOS DE REFACCIONES</t>
  </si>
  <si>
    <t>704014</t>
  </si>
  <si>
    <t>704061</t>
  </si>
  <si>
    <t>704070</t>
  </si>
  <si>
    <t>704072</t>
  </si>
  <si>
    <t>704074</t>
  </si>
  <si>
    <t>704076</t>
  </si>
  <si>
    <t>704079</t>
  </si>
  <si>
    <t>704080</t>
  </si>
  <si>
    <t>704082</t>
  </si>
  <si>
    <t>704086</t>
  </si>
  <si>
    <t>704087</t>
  </si>
  <si>
    <t>704088</t>
  </si>
  <si>
    <t>704100</t>
  </si>
  <si>
    <t>704108</t>
  </si>
  <si>
    <t>704110</t>
  </si>
  <si>
    <t>704111</t>
  </si>
  <si>
    <t>IGUALA X SERV EMPL FINIQUITO</t>
  </si>
  <si>
    <t>704112</t>
  </si>
  <si>
    <t>704113</t>
  </si>
  <si>
    <t>704117</t>
  </si>
  <si>
    <t>IGUALA POR SERV A EMPL VARIOS</t>
  </si>
  <si>
    <t>704118</t>
  </si>
  <si>
    <t>704119</t>
  </si>
  <si>
    <t>705</t>
  </si>
  <si>
    <t>GASTOS DEPARTAMENTO DE SERVICIO</t>
  </si>
  <si>
    <t>705014</t>
  </si>
  <si>
    <t>705015</t>
  </si>
  <si>
    <t>705051</t>
  </si>
  <si>
    <t>705060</t>
  </si>
  <si>
    <t>705061</t>
  </si>
  <si>
    <t>705062</t>
  </si>
  <si>
    <t>HERRAMIENTA</t>
  </si>
  <si>
    <t>705065</t>
  </si>
  <si>
    <t>PUBLICIDAD</t>
  </si>
  <si>
    <t>705070</t>
  </si>
  <si>
    <t>705071</t>
  </si>
  <si>
    <t>705072</t>
  </si>
  <si>
    <t>705073</t>
  </si>
  <si>
    <t>705074</t>
  </si>
  <si>
    <t>705075</t>
  </si>
  <si>
    <t>705076</t>
  </si>
  <si>
    <t>705077</t>
  </si>
  <si>
    <t>705079</t>
  </si>
  <si>
    <t>705080</t>
  </si>
  <si>
    <t>705082</t>
  </si>
  <si>
    <t>705086</t>
  </si>
  <si>
    <t>705087</t>
  </si>
  <si>
    <t>705088</t>
  </si>
  <si>
    <t>705090</t>
  </si>
  <si>
    <t>705091</t>
  </si>
  <si>
    <t>705100</t>
  </si>
  <si>
    <t>DEPRECIACION MAQUINARIA Y EQUIPO</t>
  </si>
  <si>
    <t>705101</t>
  </si>
  <si>
    <t>705102</t>
  </si>
  <si>
    <t>705108</t>
  </si>
  <si>
    <t>705109</t>
  </si>
  <si>
    <t>705110</t>
  </si>
  <si>
    <t>705111</t>
  </si>
  <si>
    <t>705112</t>
  </si>
  <si>
    <t>705113</t>
  </si>
  <si>
    <t>705115</t>
  </si>
  <si>
    <t>IGUALA X SERV EMPL PRACTICANTE</t>
  </si>
  <si>
    <t>705116</t>
  </si>
  <si>
    <t>705117</t>
  </si>
  <si>
    <t>705118</t>
  </si>
  <si>
    <t>705119</t>
  </si>
  <si>
    <t>706</t>
  </si>
  <si>
    <t>GASTOS CORPORATIVO</t>
  </si>
  <si>
    <t>706001</t>
  </si>
  <si>
    <t>TELEFONIA</t>
  </si>
  <si>
    <t>706002</t>
  </si>
  <si>
    <t>FRAME RELAY</t>
  </si>
  <si>
    <t>706003</t>
  </si>
  <si>
    <t>INTERNET</t>
  </si>
  <si>
    <t>706004</t>
  </si>
  <si>
    <t>RABELLO</t>
  </si>
  <si>
    <t>706007</t>
  </si>
  <si>
    <t>TOT CI</t>
  </si>
  <si>
    <t>706008</t>
  </si>
  <si>
    <t>706066</t>
  </si>
  <si>
    <t>DONATIVOS</t>
  </si>
  <si>
    <t>706070</t>
  </si>
  <si>
    <t>IGUALA X SERVICIO DE EMPLEADOS</t>
  </si>
  <si>
    <t>706076</t>
  </si>
  <si>
    <t>706088</t>
  </si>
  <si>
    <t>706099</t>
  </si>
  <si>
    <t>706106</t>
  </si>
  <si>
    <t>GASTOS VARIOS INTERCIAS</t>
  </si>
  <si>
    <t>706119</t>
  </si>
  <si>
    <t>ARRENDAMIENTO FINANCIERO TOYOTA</t>
  </si>
  <si>
    <t>803</t>
  </si>
  <si>
    <t>OTROS INGRESOS QM (BONIFIC)</t>
  </si>
  <si>
    <t>803001</t>
  </si>
  <si>
    <t>OTROS INGRESOS QM</t>
  </si>
  <si>
    <t>804</t>
  </si>
  <si>
    <t>OTROS INGRESOS CI (BONIFIC)</t>
  </si>
  <si>
    <t>804001</t>
  </si>
  <si>
    <t>OTROS INGRESOS CI</t>
  </si>
  <si>
    <t>805</t>
  </si>
  <si>
    <t>OTROS INGRESOS VARIOS</t>
  </si>
  <si>
    <t>805001</t>
  </si>
  <si>
    <t>805003</t>
  </si>
  <si>
    <t>INTERESES POR FINANCIAMIENTO</t>
  </si>
  <si>
    <t>805004</t>
  </si>
  <si>
    <t>OTROS INGRESOS C/ IVA</t>
  </si>
  <si>
    <t>805005</t>
  </si>
  <si>
    <t>OTROS INTERESES GANADOS S/IVA</t>
  </si>
  <si>
    <t>805009</t>
  </si>
  <si>
    <t>INGRESOS POR ARRENDAMIENTO</t>
  </si>
  <si>
    <t>806</t>
  </si>
  <si>
    <t>OTROS INGRESOS CORPORATIVO</t>
  </si>
  <si>
    <t>806001</t>
  </si>
  <si>
    <t>TELECOMUNICACIONES FILIALES</t>
  </si>
  <si>
    <t>806002</t>
  </si>
  <si>
    <t>806004</t>
  </si>
  <si>
    <t>806007</t>
  </si>
  <si>
    <t>806008</t>
  </si>
  <si>
    <t>MANTENIMIENTO W32</t>
  </si>
  <si>
    <t>806009</t>
  </si>
  <si>
    <t>OTROS INGRESOS VARIOS INTERCIA</t>
  </si>
  <si>
    <t>809</t>
  </si>
  <si>
    <t>COMISIONES PRODUCTOS F&amp;I QM</t>
  </si>
  <si>
    <t>809001</t>
  </si>
  <si>
    <t>COMISIONES SEGUROS DE CONTADO</t>
  </si>
  <si>
    <t>809002</t>
  </si>
  <si>
    <t>COMISIONES GMAC COMPRA CONTRAT</t>
  </si>
  <si>
    <t>809003</t>
  </si>
  <si>
    <t>COMISIONES COMPRA CONTRATO BANCOMER</t>
  </si>
  <si>
    <t>809004</t>
  </si>
  <si>
    <t>COMISIONES POR VENTA DE GARANTIA EXTENDIDA</t>
  </si>
  <si>
    <t>809007</t>
  </si>
  <si>
    <t>COMISION POR UDIS</t>
  </si>
  <si>
    <t>810</t>
  </si>
  <si>
    <t>COMISIONES PRODUCTOS F&amp;I CI</t>
  </si>
  <si>
    <t>810001</t>
  </si>
  <si>
    <t>COMPRA CONTRATOS ALLY</t>
  </si>
  <si>
    <t>810003</t>
  </si>
  <si>
    <t>810004</t>
  </si>
  <si>
    <t>COMISIONES VENTA GARANTIA EXTENDIDA</t>
  </si>
  <si>
    <t>811</t>
  </si>
  <si>
    <t>COSTO SUC</t>
  </si>
  <si>
    <t>811001</t>
  </si>
  <si>
    <t>COSTO F&amp;I CONTRATOS</t>
  </si>
  <si>
    <t>811002</t>
  </si>
  <si>
    <t>COSTO UNIDADES</t>
  </si>
  <si>
    <t>811003</t>
  </si>
  <si>
    <t>CTO GARANTIAS</t>
  </si>
  <si>
    <t>811005</t>
  </si>
  <si>
    <t>COMISIONES ACCESORIOS</t>
  </si>
  <si>
    <t>811006</t>
  </si>
  <si>
    <t>BONIF AL RETIRO</t>
  </si>
  <si>
    <t>811007</t>
  </si>
  <si>
    <t>COMISIONES VTA CONTRATOS BANCOMER</t>
  </si>
  <si>
    <t>851</t>
  </si>
  <si>
    <t>OTROS INTERESES PAGADOS</t>
  </si>
  <si>
    <t>851001</t>
  </si>
  <si>
    <t>851003</t>
  </si>
  <si>
    <t>INTERESES INTERCOMPA#IAS</t>
  </si>
  <si>
    <t>854</t>
  </si>
  <si>
    <t>INTERESES VEHICULOS NUEVOS QM</t>
  </si>
  <si>
    <t>854001</t>
  </si>
  <si>
    <t>INTERESES ALLY QM</t>
  </si>
  <si>
    <t>854002</t>
  </si>
  <si>
    <t>INTERESES PP BANCOMER QM</t>
  </si>
  <si>
    <t>855</t>
  </si>
  <si>
    <t>INTERESES VEHICULOS NUEVOS CI</t>
  </si>
  <si>
    <t>855001</t>
  </si>
  <si>
    <t>INTERESES ALLY CI</t>
  </si>
  <si>
    <t>855002</t>
  </si>
  <si>
    <t>INTERESES PP BANCOMER CI</t>
  </si>
  <si>
    <t>857</t>
  </si>
  <si>
    <t>COMISIONES BANCARIAS QM</t>
  </si>
  <si>
    <t>857002</t>
  </si>
  <si>
    <t>COMISIONES PAGADAS QM</t>
  </si>
  <si>
    <t>858</t>
  </si>
  <si>
    <t>COMISIONES BANCARIAS CI</t>
  </si>
  <si>
    <t>858001</t>
  </si>
  <si>
    <t>COMISIONES PAGADAS CI</t>
  </si>
  <si>
    <t>859</t>
  </si>
  <si>
    <t>SUBSIDIOS O PARTICIPACIONES QM</t>
  </si>
  <si>
    <t>859001</t>
  </si>
  <si>
    <t>860</t>
  </si>
  <si>
    <t>SUBSIDIOS O PARTICIPACIONES CI</t>
  </si>
  <si>
    <t>860001</t>
  </si>
  <si>
    <t xml:space="preserve">OTROS GASTOS </t>
  </si>
  <si>
    <t>891</t>
  </si>
  <si>
    <t>891001</t>
  </si>
  <si>
    <t>QUITAR, SUMAR TODO A LA 210</t>
  </si>
  <si>
    <t>*</t>
  </si>
  <si>
    <t>OK</t>
  </si>
  <si>
    <t>NO REFLEJADO EN BF</t>
  </si>
  <si>
    <t>SUMAR A DEP ACUMULADA VEH EN SERVICIO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</si>
</sst>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 Black"/>
      <family val="2"/>
    </font>
    <font>
      <b/>
      <sz val="10"/>
      <name val="Arial Black"/>
      <family val="2"/>
    </font>
    <font>
      <b/>
      <sz val="11"/>
      <color theme="1"/>
      <name val="Calibri"/>
      <family val="2"/>
      <scheme val="minor"/>
    </font>
    <font>
      <sz val="11"/>
      <color theme="1"/>
      <name val="Arial Black"/>
      <family val="2"/>
    </font>
    <font>
      <sz val="11"/>
      <color rgb="FFC00000"/>
      <name val="Calibri"/>
      <family val="2"/>
      <scheme val="minor"/>
    </font>
    <font>
      <sz val="10"/>
      <color theme="3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3">
    <border>
      <left/>
      <right/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1" applyNumberFormat="0" applyFill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2">
    <xf numFmtId="0" fontId="0" fillId="0" borderId="0" xfId="0"/>
    <xf numFmtId="0" fontId="2" fillId="0" borderId="2" xfId="1" applyNumberFormat="1" applyFont="1" applyFill="1" applyBorder="1" applyAlignment="1" applyProtection="1">
      <alignment horizontal="left" vertical="top"/>
    </xf>
    <xf numFmtId="43" fontId="2" fillId="0" borderId="2" xfId="3" applyFont="1" applyFill="1" applyBorder="1" applyAlignment="1" applyProtection="1">
      <alignment horizontal="right" vertical="top"/>
    </xf>
    <xf numFmtId="43" fontId="2" fillId="0" borderId="2" xfId="3" applyFont="1" applyFill="1" applyBorder="1" applyAlignment="1"/>
    <xf numFmtId="43" fontId="2" fillId="0" borderId="2" xfId="3" applyFont="1" applyFill="1" applyBorder="1" applyAlignment="1" applyProtection="1">
      <alignment horizontal="left" vertical="top"/>
    </xf>
    <xf numFmtId="0" fontId="1" fillId="0" borderId="0" xfId="1" applyFill="1"/>
    <xf numFmtId="0" fontId="0" fillId="0" borderId="0" xfId="0" applyFill="1"/>
    <xf numFmtId="43" fontId="2" fillId="2" borderId="2" xfId="3" applyFont="1" applyFill="1" applyBorder="1" applyAlignment="1" applyProtection="1">
      <alignment horizontal="right" vertical="top"/>
    </xf>
    <xf numFmtId="43" fontId="2" fillId="3" borderId="2" xfId="3" applyFont="1" applyFill="1" applyBorder="1" applyAlignment="1" applyProtection="1">
      <alignment horizontal="right" vertical="top"/>
    </xf>
    <xf numFmtId="0" fontId="4" fillId="0" borderId="2" xfId="1" applyNumberFormat="1" applyFont="1" applyFill="1" applyBorder="1" applyAlignment="1" applyProtection="1">
      <alignment horizontal="left" vertical="top"/>
    </xf>
    <xf numFmtId="43" fontId="4" fillId="0" borderId="2" xfId="3" applyFont="1" applyFill="1" applyBorder="1" applyAlignment="1" applyProtection="1">
      <alignment horizontal="right" vertical="top"/>
    </xf>
    <xf numFmtId="43" fontId="4" fillId="2" borderId="2" xfId="3" applyFont="1" applyFill="1" applyBorder="1" applyAlignment="1" applyProtection="1">
      <alignment horizontal="right" vertical="top"/>
    </xf>
    <xf numFmtId="0" fontId="5" fillId="0" borderId="2" xfId="1" applyNumberFormat="1" applyFont="1" applyFill="1" applyBorder="1" applyAlignment="1" applyProtection="1">
      <alignment horizontal="left" vertical="top"/>
    </xf>
    <xf numFmtId="43" fontId="5" fillId="0" borderId="2" xfId="3" applyFont="1" applyFill="1" applyBorder="1" applyAlignment="1" applyProtection="1">
      <alignment horizontal="right" vertical="top"/>
    </xf>
    <xf numFmtId="43" fontId="0" fillId="0" borderId="0" xfId="0" applyNumberFormat="1"/>
    <xf numFmtId="43" fontId="2" fillId="4" borderId="2" xfId="3" applyFont="1" applyFill="1" applyBorder="1" applyAlignment="1" applyProtection="1">
      <alignment horizontal="right" vertical="top"/>
    </xf>
    <xf numFmtId="43" fontId="0" fillId="0" borderId="0" xfId="4" applyFont="1"/>
    <xf numFmtId="43" fontId="4" fillId="5" borderId="2" xfId="3" applyFont="1" applyFill="1" applyBorder="1" applyAlignment="1" applyProtection="1">
      <alignment horizontal="right" vertical="top"/>
    </xf>
    <xf numFmtId="43" fontId="2" fillId="5" borderId="2" xfId="3" applyFont="1" applyFill="1" applyBorder="1" applyAlignment="1" applyProtection="1">
      <alignment horizontal="right" vertical="top"/>
    </xf>
    <xf numFmtId="0" fontId="4" fillId="6" borderId="2" xfId="1" applyNumberFormat="1" applyFont="1" applyFill="1" applyBorder="1" applyAlignment="1" applyProtection="1">
      <alignment horizontal="left" vertical="top"/>
    </xf>
    <xf numFmtId="43" fontId="4" fillId="6" borderId="2" xfId="3" applyFont="1" applyFill="1" applyBorder="1" applyAlignment="1" applyProtection="1">
      <alignment horizontal="right" vertical="top"/>
    </xf>
    <xf numFmtId="43" fontId="0" fillId="6" borderId="0" xfId="0" applyNumberFormat="1" applyFill="1"/>
    <xf numFmtId="0" fontId="0" fillId="6" borderId="0" xfId="0" applyFill="1"/>
    <xf numFmtId="0" fontId="2" fillId="6" borderId="2" xfId="1" applyNumberFormat="1" applyFont="1" applyFill="1" applyBorder="1" applyAlignment="1" applyProtection="1">
      <alignment horizontal="left" vertical="top"/>
    </xf>
    <xf numFmtId="43" fontId="2" fillId="6" borderId="2" xfId="3" applyFont="1" applyFill="1" applyBorder="1" applyAlignment="1" applyProtection="1">
      <alignment horizontal="right" vertical="top"/>
    </xf>
    <xf numFmtId="43" fontId="2" fillId="7" borderId="2" xfId="3" applyFont="1" applyFill="1" applyBorder="1" applyAlignment="1" applyProtection="1">
      <alignment horizontal="right" vertical="top"/>
    </xf>
    <xf numFmtId="43" fontId="4" fillId="7" borderId="2" xfId="3" applyFont="1" applyFill="1" applyBorder="1" applyAlignment="1" applyProtection="1">
      <alignment horizontal="right" vertical="top"/>
    </xf>
    <xf numFmtId="43" fontId="5" fillId="7" borderId="2" xfId="3" applyFont="1" applyFill="1" applyBorder="1" applyAlignment="1" applyProtection="1">
      <alignment horizontal="right" vertical="top"/>
    </xf>
    <xf numFmtId="43" fontId="0" fillId="0" borderId="0" xfId="0" applyNumberFormat="1" applyFill="1"/>
    <xf numFmtId="43" fontId="4" fillId="8" borderId="2" xfId="3" applyFont="1" applyFill="1" applyBorder="1" applyAlignment="1" applyProtection="1">
      <alignment horizontal="right" vertical="top"/>
    </xf>
    <xf numFmtId="0" fontId="4" fillId="2" borderId="2" xfId="1" applyNumberFormat="1" applyFont="1" applyFill="1" applyBorder="1" applyAlignment="1" applyProtection="1">
      <alignment horizontal="left" vertical="top"/>
    </xf>
    <xf numFmtId="43" fontId="6" fillId="0" borderId="0" xfId="0" applyNumberFormat="1" applyFont="1" applyFill="1"/>
    <xf numFmtId="43" fontId="0" fillId="0" borderId="0" xfId="4" applyFont="1" applyFill="1"/>
    <xf numFmtId="0" fontId="7" fillId="0" borderId="0" xfId="0" applyFont="1" applyFill="1"/>
    <xf numFmtId="0" fontId="4" fillId="9" borderId="2" xfId="1" applyNumberFormat="1" applyFont="1" applyFill="1" applyBorder="1" applyAlignment="1" applyProtection="1">
      <alignment horizontal="left" vertical="top"/>
    </xf>
    <xf numFmtId="43" fontId="4" fillId="9" borderId="2" xfId="3" applyFont="1" applyFill="1" applyBorder="1" applyAlignment="1" applyProtection="1">
      <alignment horizontal="right" vertical="top"/>
    </xf>
    <xf numFmtId="0" fontId="4" fillId="8" borderId="2" xfId="1" applyNumberFormat="1" applyFont="1" applyFill="1" applyBorder="1" applyAlignment="1" applyProtection="1">
      <alignment horizontal="left" vertical="top"/>
    </xf>
    <xf numFmtId="43" fontId="8" fillId="0" borderId="0" xfId="4" applyFont="1" applyFill="1"/>
    <xf numFmtId="0" fontId="8" fillId="0" borderId="0" xfId="0" applyFont="1" applyFill="1"/>
    <xf numFmtId="43" fontId="9" fillId="0" borderId="0" xfId="4" applyFont="1" applyFill="1"/>
    <xf numFmtId="43" fontId="9" fillId="0" borderId="0" xfId="4" applyFont="1" applyFill="1" applyBorder="1" applyAlignment="1" applyProtection="1">
      <alignment horizontal="right" vertical="top"/>
    </xf>
    <xf numFmtId="11" fontId="2" fillId="0" borderId="2" xfId="3" applyNumberFormat="1" applyFont="1" applyFill="1" applyBorder="1" applyAlignment="1"/>
  </cellXfs>
  <cellStyles count="8">
    <cellStyle name="BOLD_B_R" xfId="2"/>
    <cellStyle name="Millares" xfId="4" builtinId="3"/>
    <cellStyle name="Millares 2" xfId="3"/>
    <cellStyle name="Moneda [0] 2" xfId="3"/>
    <cellStyle name="Moneda 2" xfId="3"/>
    <cellStyle name="Normal" xfId="0" builtinId="0"/>
    <cellStyle name="Normal 2" xfId="1"/>
    <cellStyle name="Porcentaje 2" xfId="3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K637"/>
  <sheetViews>
    <sheetView tabSelected="1" zoomScale="85" zoomScaleNormal="85" workbookViewId="0">
      <selection activeCell="D638" sqref="D638"/>
    </sheetView>
  </sheetViews>
  <sheetFormatPr baseColWidth="10" defaultRowHeight="15" x14ac:dyDescent="0.25"/>
  <cols>
    <col min="1" max="1" width="4" style="6" customWidth="1"/>
    <col min="3" max="3" width="48.7109375" bestFit="1" customWidth="1"/>
    <col min="4" max="4" width="18.5703125" bestFit="1" customWidth="1"/>
    <col min="5" max="6" width="17.7109375" bestFit="1" customWidth="1"/>
    <col min="7" max="7" width="18.42578125" bestFit="1" customWidth="1"/>
    <col min="8" max="8" width="14.140625" style="6" bestFit="1" customWidth="1"/>
    <col min="9" max="9" width="11.42578125" style="6" customWidth="1"/>
    <col min="10" max="10" width="17.85546875" style="6" customWidth="1"/>
    <col min="11" max="11" width="17.140625" style="6" bestFit="1" customWidth="1"/>
    <col min="12" max="12" width="15.140625" style="6" bestFit="1" customWidth="1"/>
    <col min="13" max="37" width="11.42578125" style="6"/>
  </cols>
  <sheetData>
    <row r="1" spans="1:37" s="6" customFormat="1" x14ac:dyDescent="0.25">
      <c r="B1" s="1" t="s">
        <v>0</v>
      </c>
      <c r="C1" s="1" t="s">
        <v>1</v>
      </c>
      <c r="D1" s="4" t="s">
        <v>2</v>
      </c>
      <c r="E1" s="4" t="s">
        <v>3</v>
      </c>
      <c r="F1" s="4" t="s">
        <v>4</v>
      </c>
      <c r="G1" s="4" t="s">
        <v>5</v>
      </c>
    </row>
    <row r="2" spans="1:37" hidden="1" x14ac:dyDescent="0.25">
      <c r="A2" t="s">
        <v>999</v>
      </c>
      <c r="B2" s="9" t="s">
        <v>6</v>
      </c>
      <c r="C2" s="9" t="s">
        <v>7</v>
      </c>
      <c r="D2" s="10">
        <v>78.459999999999994</v>
      </c>
      <c r="E2" s="10">
        <v>45463193.549999997</v>
      </c>
      <c r="F2" s="10">
        <v>45463272.009999998</v>
      </c>
      <c r="G2" s="11">
        <v>0</v>
      </c>
      <c r="H2" s="28"/>
      <c r="I2" s="28"/>
    </row>
    <row r="3" spans="1:37" hidden="1" x14ac:dyDescent="0.25">
      <c r="A3"/>
      <c r="B3" s="1" t="s">
        <v>8</v>
      </c>
      <c r="C3" s="1" t="s">
        <v>9</v>
      </c>
      <c r="D3" s="2">
        <v>78.459999999999994</v>
      </c>
      <c r="E3" s="2">
        <v>45463193.549999997</v>
      </c>
      <c r="F3" s="2">
        <v>45463272.009999998</v>
      </c>
      <c r="G3" s="7">
        <v>0</v>
      </c>
      <c r="H3" s="14">
        <f t="shared" ref="H3:H66" si="0">+D3+E3-F3</f>
        <v>0</v>
      </c>
      <c r="I3" s="14">
        <f t="shared" ref="I3:I66" si="1">+G3-H3</f>
        <v>0</v>
      </c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</row>
    <row r="4" spans="1:37" hidden="1" x14ac:dyDescent="0.25">
      <c r="A4" t="s">
        <v>999</v>
      </c>
      <c r="B4" s="9" t="s">
        <v>10</v>
      </c>
      <c r="C4" s="9" t="s">
        <v>11</v>
      </c>
      <c r="D4" s="10">
        <v>959973.48999999987</v>
      </c>
      <c r="E4" s="10">
        <v>79746489.469999984</v>
      </c>
      <c r="F4" s="10">
        <v>73386193.960000008</v>
      </c>
      <c r="G4" s="10">
        <v>7320268.9999999702</v>
      </c>
      <c r="H4" s="6" t="s">
        <v>1000</v>
      </c>
      <c r="I4" s="28"/>
      <c r="J4" s="31"/>
    </row>
    <row r="5" spans="1:37" hidden="1" x14ac:dyDescent="0.25">
      <c r="A5"/>
      <c r="B5" s="1" t="s">
        <v>12</v>
      </c>
      <c r="C5" s="1" t="s">
        <v>13</v>
      </c>
      <c r="D5" s="2">
        <v>77493.59</v>
      </c>
      <c r="E5" s="2">
        <v>33134949.359999999</v>
      </c>
      <c r="F5" s="2">
        <v>31086849.949999999</v>
      </c>
      <c r="G5" s="8">
        <v>2125593</v>
      </c>
      <c r="H5" s="14">
        <f t="shared" si="0"/>
        <v>2125593</v>
      </c>
      <c r="I5" s="14">
        <f t="shared" si="1"/>
        <v>0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</row>
    <row r="6" spans="1:37" hidden="1" x14ac:dyDescent="0.25">
      <c r="A6"/>
      <c r="B6" s="1" t="s">
        <v>14</v>
      </c>
      <c r="C6" s="1" t="s">
        <v>15</v>
      </c>
      <c r="D6" s="2">
        <v>33325.699999999997</v>
      </c>
      <c r="E6" s="2">
        <v>40171697.490000002</v>
      </c>
      <c r="F6" s="2">
        <v>35031824.329999998</v>
      </c>
      <c r="G6" s="8">
        <v>5173198.8600000069</v>
      </c>
      <c r="H6" s="14">
        <f t="shared" si="0"/>
        <v>5173198.8600000069</v>
      </c>
      <c r="I6" s="14">
        <f t="shared" si="1"/>
        <v>0</v>
      </c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hidden="1" x14ac:dyDescent="0.25">
      <c r="A7"/>
      <c r="B7" s="1" t="s">
        <v>16</v>
      </c>
      <c r="C7" s="1" t="s">
        <v>17</v>
      </c>
      <c r="D7" s="2">
        <v>406138.93</v>
      </c>
      <c r="E7" s="2">
        <v>2695253.52</v>
      </c>
      <c r="F7" s="2">
        <v>3193058</v>
      </c>
      <c r="G7" s="8">
        <v>-91665.549999999814</v>
      </c>
      <c r="H7" s="14">
        <f t="shared" si="0"/>
        <v>-91665.549999999814</v>
      </c>
      <c r="I7" s="14">
        <f t="shared" si="1"/>
        <v>0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</row>
    <row r="8" spans="1:37" hidden="1" x14ac:dyDescent="0.25">
      <c r="A8"/>
      <c r="B8" s="1" t="s">
        <v>18</v>
      </c>
      <c r="C8" s="1" t="s">
        <v>19</v>
      </c>
      <c r="D8" s="2">
        <v>0</v>
      </c>
      <c r="E8" s="2">
        <v>0</v>
      </c>
      <c r="F8" s="2">
        <v>0</v>
      </c>
      <c r="G8" s="2">
        <v>0</v>
      </c>
      <c r="H8" s="14">
        <f t="shared" si="0"/>
        <v>0</v>
      </c>
      <c r="I8" s="14">
        <f t="shared" si="1"/>
        <v>0</v>
      </c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idden="1" x14ac:dyDescent="0.25">
      <c r="A9"/>
      <c r="B9" s="1" t="s">
        <v>20</v>
      </c>
      <c r="C9" s="1" t="s">
        <v>21</v>
      </c>
      <c r="D9" s="2">
        <v>436703.17</v>
      </c>
      <c r="E9" s="2">
        <v>3744589.1</v>
      </c>
      <c r="F9" s="2">
        <v>4074461.68</v>
      </c>
      <c r="G9" s="8">
        <v>106830.58999999985</v>
      </c>
      <c r="H9" s="14">
        <f t="shared" si="0"/>
        <v>106830.58999999985</v>
      </c>
      <c r="I9" s="14">
        <f t="shared" si="1"/>
        <v>0</v>
      </c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idden="1" x14ac:dyDescent="0.25">
      <c r="A10"/>
      <c r="B10" s="1" t="s">
        <v>22</v>
      </c>
      <c r="C10" s="1" t="s">
        <v>23</v>
      </c>
      <c r="D10" s="2">
        <v>6312.1</v>
      </c>
      <c r="E10" s="2">
        <v>0</v>
      </c>
      <c r="F10" s="2">
        <v>0</v>
      </c>
      <c r="G10" s="8">
        <v>6312.1</v>
      </c>
      <c r="H10" s="14">
        <f t="shared" si="0"/>
        <v>6312.1</v>
      </c>
      <c r="I10" s="14">
        <f t="shared" si="1"/>
        <v>0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hidden="1" x14ac:dyDescent="0.25">
      <c r="A11"/>
      <c r="B11" s="1" t="s">
        <v>24</v>
      </c>
      <c r="C11" s="1" t="s">
        <v>25</v>
      </c>
      <c r="D11" s="2">
        <v>0</v>
      </c>
      <c r="E11" s="2">
        <v>0</v>
      </c>
      <c r="F11" s="2">
        <v>0</v>
      </c>
      <c r="G11" s="2">
        <v>0</v>
      </c>
      <c r="H11" s="14">
        <f t="shared" si="0"/>
        <v>0</v>
      </c>
      <c r="I11" s="14">
        <f t="shared" si="1"/>
        <v>0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hidden="1" x14ac:dyDescent="0.25">
      <c r="A12"/>
      <c r="B12" s="1" t="s">
        <v>26</v>
      </c>
      <c r="C12" s="1" t="s">
        <v>27</v>
      </c>
      <c r="D12" s="2">
        <v>0</v>
      </c>
      <c r="E12" s="2">
        <v>0</v>
      </c>
      <c r="F12" s="2">
        <v>0</v>
      </c>
      <c r="G12" s="2">
        <v>0</v>
      </c>
      <c r="H12" s="14">
        <f t="shared" si="0"/>
        <v>0</v>
      </c>
      <c r="I12" s="14">
        <f t="shared" si="1"/>
        <v>0</v>
      </c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idden="1" x14ac:dyDescent="0.25">
      <c r="A13"/>
      <c r="B13" s="1" t="s">
        <v>28</v>
      </c>
      <c r="C13" s="1" t="s">
        <v>29</v>
      </c>
      <c r="D13" s="2">
        <v>0</v>
      </c>
      <c r="E13" s="2">
        <v>0</v>
      </c>
      <c r="F13" s="2">
        <v>0</v>
      </c>
      <c r="G13" s="2">
        <v>0</v>
      </c>
      <c r="H13" s="14">
        <f t="shared" si="0"/>
        <v>0</v>
      </c>
      <c r="I13" s="14">
        <f t="shared" si="1"/>
        <v>0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hidden="1" x14ac:dyDescent="0.25">
      <c r="A14" t="s">
        <v>999</v>
      </c>
      <c r="B14" s="9" t="s">
        <v>30</v>
      </c>
      <c r="C14" s="9" t="s">
        <v>31</v>
      </c>
      <c r="D14" s="10">
        <v>21846865.550000001</v>
      </c>
      <c r="E14" s="10">
        <v>84789672.359999999</v>
      </c>
      <c r="F14" s="10">
        <v>80250517.939999998</v>
      </c>
      <c r="G14" s="17">
        <v>26386019.969999999</v>
      </c>
      <c r="H14" s="6" t="s">
        <v>1000</v>
      </c>
      <c r="I14" s="28"/>
      <c r="J14" s="32"/>
      <c r="K14" s="32"/>
      <c r="L14" s="32"/>
    </row>
    <row r="15" spans="1:37" hidden="1" x14ac:dyDescent="0.25">
      <c r="A15"/>
      <c r="B15" s="1" t="s">
        <v>32</v>
      </c>
      <c r="C15" s="1" t="s">
        <v>31</v>
      </c>
      <c r="D15" s="2">
        <v>21846865.550000001</v>
      </c>
      <c r="E15" s="2">
        <v>84789672.359999999</v>
      </c>
      <c r="F15" s="2">
        <v>80250517.939999998</v>
      </c>
      <c r="G15" s="18">
        <v>26386019.969999999</v>
      </c>
      <c r="H15" s="14">
        <f t="shared" si="0"/>
        <v>26386019.969999999</v>
      </c>
      <c r="I15" s="14">
        <f t="shared" si="1"/>
        <v>0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idden="1" x14ac:dyDescent="0.25">
      <c r="A16" t="s">
        <v>999</v>
      </c>
      <c r="B16" s="9" t="s">
        <v>33</v>
      </c>
      <c r="C16" s="9" t="s">
        <v>34</v>
      </c>
      <c r="D16" s="10">
        <v>4655049.83</v>
      </c>
      <c r="E16" s="10">
        <v>4615016.3000000007</v>
      </c>
      <c r="F16" s="10">
        <v>5548377.25</v>
      </c>
      <c r="G16" s="17">
        <v>3721688.8800000008</v>
      </c>
      <c r="H16" s="6" t="s">
        <v>1000</v>
      </c>
      <c r="I16" s="28"/>
    </row>
    <row r="17" spans="1:37" hidden="1" x14ac:dyDescent="0.25">
      <c r="A17"/>
      <c r="B17" s="1" t="s">
        <v>35</v>
      </c>
      <c r="C17" s="1" t="s">
        <v>34</v>
      </c>
      <c r="D17" s="2">
        <v>2636309.83</v>
      </c>
      <c r="E17" s="2">
        <v>2297038.1800000002</v>
      </c>
      <c r="F17" s="2">
        <v>3005367.87</v>
      </c>
      <c r="G17" s="18">
        <v>1927980.1399999997</v>
      </c>
      <c r="H17" s="14">
        <f t="shared" si="0"/>
        <v>1927980.1399999997</v>
      </c>
      <c r="I17" s="14">
        <f t="shared" si="1"/>
        <v>0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1:37" hidden="1" x14ac:dyDescent="0.25">
      <c r="A18"/>
      <c r="B18" s="1" t="s">
        <v>36</v>
      </c>
      <c r="C18" s="1" t="s">
        <v>37</v>
      </c>
      <c r="D18" s="2">
        <v>2018740</v>
      </c>
      <c r="E18" s="2">
        <v>2317978.12</v>
      </c>
      <c r="F18" s="2">
        <v>2543009.38</v>
      </c>
      <c r="G18" s="18">
        <v>1793708.7400000002</v>
      </c>
      <c r="H18" s="14">
        <f t="shared" si="0"/>
        <v>1793708.7400000002</v>
      </c>
      <c r="I18" s="14">
        <f t="shared" si="1"/>
        <v>0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1:37" s="22" customFormat="1" ht="18.75" x14ac:dyDescent="0.4">
      <c r="A19" s="6" t="s">
        <v>999</v>
      </c>
      <c r="B19" s="34" t="s">
        <v>38</v>
      </c>
      <c r="C19" s="34" t="s">
        <v>39</v>
      </c>
      <c r="D19" s="35">
        <v>-807196.21</v>
      </c>
      <c r="E19" s="35">
        <v>299999.99</v>
      </c>
      <c r="F19" s="35">
        <v>290000</v>
      </c>
      <c r="G19" s="35">
        <v>-797196.22</v>
      </c>
      <c r="H19" s="33"/>
      <c r="I19" s="33" t="s">
        <v>998</v>
      </c>
      <c r="J19" s="33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</row>
    <row r="20" spans="1:37" s="22" customFormat="1" hidden="1" x14ac:dyDescent="0.25">
      <c r="B20" s="23" t="s">
        <v>40</v>
      </c>
      <c r="C20" s="23" t="s">
        <v>39</v>
      </c>
      <c r="D20" s="24">
        <v>-807196.21</v>
      </c>
      <c r="E20" s="24">
        <v>299999.99</v>
      </c>
      <c r="F20" s="24">
        <v>290000</v>
      </c>
      <c r="G20" s="24">
        <v>-797196.22</v>
      </c>
      <c r="H20" s="21">
        <f t="shared" si="0"/>
        <v>-797196.22</v>
      </c>
      <c r="I20" s="21">
        <f t="shared" si="1"/>
        <v>0</v>
      </c>
    </row>
    <row r="21" spans="1:37" hidden="1" x14ac:dyDescent="0.25">
      <c r="A21" t="s">
        <v>999</v>
      </c>
      <c r="B21" s="9" t="s">
        <v>41</v>
      </c>
      <c r="C21" s="9" t="s">
        <v>42</v>
      </c>
      <c r="D21" s="10">
        <v>10170.01</v>
      </c>
      <c r="E21" s="10">
        <v>54052.82</v>
      </c>
      <c r="F21" s="10">
        <v>57272.49</v>
      </c>
      <c r="G21" s="17">
        <v>6950.3400000000038</v>
      </c>
      <c r="H21" s="6" t="s">
        <v>1000</v>
      </c>
      <c r="I21" s="28"/>
    </row>
    <row r="22" spans="1:37" hidden="1" x14ac:dyDescent="0.25">
      <c r="A22"/>
      <c r="B22" s="1" t="s">
        <v>43</v>
      </c>
      <c r="C22" s="1" t="s">
        <v>44</v>
      </c>
      <c r="D22" s="2">
        <v>10170.01</v>
      </c>
      <c r="E22" s="2">
        <v>54052.82</v>
      </c>
      <c r="F22" s="2">
        <v>57272.49</v>
      </c>
      <c r="G22" s="18">
        <v>6950.3400000000038</v>
      </c>
      <c r="H22" s="14">
        <f t="shared" si="0"/>
        <v>6950.3400000000038</v>
      </c>
      <c r="I22" s="14">
        <f t="shared" si="1"/>
        <v>0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3" spans="1:37" hidden="1" x14ac:dyDescent="0.25">
      <c r="A23" t="s">
        <v>999</v>
      </c>
      <c r="B23" s="9" t="s">
        <v>45</v>
      </c>
      <c r="C23" s="9" t="s">
        <v>46</v>
      </c>
      <c r="D23" s="10">
        <v>98914.35</v>
      </c>
      <c r="E23" s="10">
        <v>-98914.35</v>
      </c>
      <c r="F23" s="10">
        <v>0</v>
      </c>
      <c r="G23" s="10">
        <v>0</v>
      </c>
      <c r="H23" s="6" t="s">
        <v>1000</v>
      </c>
      <c r="I23" s="28"/>
    </row>
    <row r="24" spans="1:37" hidden="1" x14ac:dyDescent="0.25">
      <c r="A24"/>
      <c r="B24" s="1" t="s">
        <v>47</v>
      </c>
      <c r="C24" s="1" t="s">
        <v>46</v>
      </c>
      <c r="D24" s="2">
        <v>98914.35</v>
      </c>
      <c r="E24" s="2">
        <v>-98914.35</v>
      </c>
      <c r="F24" s="2">
        <v>0</v>
      </c>
      <c r="G24" s="2">
        <v>0</v>
      </c>
      <c r="H24" s="14">
        <f t="shared" si="0"/>
        <v>0</v>
      </c>
      <c r="I24" s="14">
        <f t="shared" si="1"/>
        <v>0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7" hidden="1" x14ac:dyDescent="0.25">
      <c r="A25" t="s">
        <v>999</v>
      </c>
      <c r="B25" s="12" t="s">
        <v>48</v>
      </c>
      <c r="C25" s="12" t="s">
        <v>49</v>
      </c>
      <c r="D25" s="13">
        <v>42863225.420000002</v>
      </c>
      <c r="E25" s="13">
        <v>26332260.98</v>
      </c>
      <c r="F25" s="13">
        <v>38058376.950000003</v>
      </c>
      <c r="G25" s="27">
        <v>31137109.450000003</v>
      </c>
      <c r="H25" s="6" t="s">
        <v>1000</v>
      </c>
      <c r="I25" s="28"/>
    </row>
    <row r="26" spans="1:37" hidden="1" x14ac:dyDescent="0.25">
      <c r="A26"/>
      <c r="B26" s="1" t="s">
        <v>50</v>
      </c>
      <c r="C26" s="1" t="s">
        <v>49</v>
      </c>
      <c r="D26" s="2">
        <v>42738224.149999999</v>
      </c>
      <c r="E26" s="2">
        <v>26332260.98</v>
      </c>
      <c r="F26" s="2">
        <v>38058376.950000003</v>
      </c>
      <c r="G26" s="25">
        <v>31012108.179999992</v>
      </c>
      <c r="H26" s="14">
        <f t="shared" si="0"/>
        <v>31012108.179999992</v>
      </c>
      <c r="I26" s="14">
        <f t="shared" si="1"/>
        <v>0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hidden="1" x14ac:dyDescent="0.25">
      <c r="A27"/>
      <c r="B27" s="1" t="s">
        <v>51</v>
      </c>
      <c r="C27" s="1" t="s">
        <v>52</v>
      </c>
      <c r="D27" s="2">
        <v>125001.27</v>
      </c>
      <c r="E27" s="2">
        <v>0</v>
      </c>
      <c r="F27" s="2">
        <v>0</v>
      </c>
      <c r="G27" s="25">
        <v>125001.27</v>
      </c>
      <c r="H27" s="14">
        <f t="shared" si="0"/>
        <v>125001.27</v>
      </c>
      <c r="I27" s="14">
        <f t="shared" si="1"/>
        <v>0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hidden="1" x14ac:dyDescent="0.25">
      <c r="A28" t="s">
        <v>999</v>
      </c>
      <c r="B28" s="9" t="s">
        <v>53</v>
      </c>
      <c r="C28" s="9" t="s">
        <v>54</v>
      </c>
      <c r="D28" s="10">
        <v>40466485.729999997</v>
      </c>
      <c r="E28" s="10">
        <v>14892492.439999999</v>
      </c>
      <c r="F28" s="10">
        <v>21220926.280000001</v>
      </c>
      <c r="G28" s="26">
        <v>34138051.889999993</v>
      </c>
      <c r="H28" s="6" t="s">
        <v>1000</v>
      </c>
      <c r="I28" s="28"/>
    </row>
    <row r="29" spans="1:37" hidden="1" x14ac:dyDescent="0.25">
      <c r="A29"/>
      <c r="B29" s="1" t="s">
        <v>55</v>
      </c>
      <c r="C29" s="1" t="s">
        <v>54</v>
      </c>
      <c r="D29" s="2">
        <v>40466485.729999997</v>
      </c>
      <c r="E29" s="2">
        <v>14892492.439999999</v>
      </c>
      <c r="F29" s="2">
        <v>21220926.280000001</v>
      </c>
      <c r="G29" s="25">
        <v>34138051.889999993</v>
      </c>
      <c r="H29" s="14">
        <f t="shared" si="0"/>
        <v>34138051.889999993</v>
      </c>
      <c r="I29" s="14">
        <f t="shared" si="1"/>
        <v>0</v>
      </c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hidden="1" x14ac:dyDescent="0.25">
      <c r="A30" t="s">
        <v>999</v>
      </c>
      <c r="B30" s="9" t="s">
        <v>56</v>
      </c>
      <c r="C30" s="9" t="s">
        <v>57</v>
      </c>
      <c r="D30" s="10">
        <v>0</v>
      </c>
      <c r="E30" s="10">
        <v>0</v>
      </c>
      <c r="F30" s="10">
        <v>0</v>
      </c>
      <c r="G30" s="10">
        <v>0</v>
      </c>
      <c r="H30" s="6" t="s">
        <v>1000</v>
      </c>
      <c r="I30" s="28"/>
    </row>
    <row r="31" spans="1:37" hidden="1" x14ac:dyDescent="0.25">
      <c r="A31"/>
      <c r="B31" s="1" t="s">
        <v>58</v>
      </c>
      <c r="C31" s="1" t="s">
        <v>59</v>
      </c>
      <c r="D31" s="2">
        <v>0</v>
      </c>
      <c r="E31" s="2">
        <v>0</v>
      </c>
      <c r="F31" s="2">
        <v>0</v>
      </c>
      <c r="G31" s="2">
        <v>0</v>
      </c>
      <c r="H31" s="14">
        <f t="shared" si="0"/>
        <v>0</v>
      </c>
      <c r="I31" s="14">
        <f t="shared" si="1"/>
        <v>0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hidden="1" x14ac:dyDescent="0.25">
      <c r="A32" t="s">
        <v>999</v>
      </c>
      <c r="B32" s="9" t="s">
        <v>60</v>
      </c>
      <c r="C32" s="9" t="s">
        <v>61</v>
      </c>
      <c r="D32" s="10">
        <v>0</v>
      </c>
      <c r="E32" s="10">
        <v>0</v>
      </c>
      <c r="F32" s="10">
        <v>0</v>
      </c>
      <c r="G32" s="10">
        <v>0</v>
      </c>
      <c r="H32" s="6" t="s">
        <v>1000</v>
      </c>
      <c r="I32" s="28"/>
    </row>
    <row r="33" spans="1:37" hidden="1" x14ac:dyDescent="0.25">
      <c r="A33"/>
      <c r="B33" s="1" t="s">
        <v>62</v>
      </c>
      <c r="C33" s="1" t="s">
        <v>63</v>
      </c>
      <c r="D33" s="2">
        <v>0</v>
      </c>
      <c r="E33" s="2">
        <v>0</v>
      </c>
      <c r="F33" s="2">
        <v>0</v>
      </c>
      <c r="G33" s="2">
        <v>0</v>
      </c>
      <c r="H33" s="14">
        <f t="shared" si="0"/>
        <v>0</v>
      </c>
      <c r="I33" s="14">
        <f t="shared" si="1"/>
        <v>0</v>
      </c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idden="1" x14ac:dyDescent="0.25">
      <c r="A34" t="s">
        <v>999</v>
      </c>
      <c r="B34" s="9" t="s">
        <v>64</v>
      </c>
      <c r="C34" s="9" t="s">
        <v>65</v>
      </c>
      <c r="D34" s="10">
        <v>2782258.62</v>
      </c>
      <c r="E34" s="10">
        <v>3080241.38</v>
      </c>
      <c r="F34" s="10">
        <v>3404396.56</v>
      </c>
      <c r="G34" s="26">
        <v>2458103.44</v>
      </c>
      <c r="H34" s="6" t="s">
        <v>1000</v>
      </c>
      <c r="I34" s="28"/>
    </row>
    <row r="35" spans="1:37" hidden="1" x14ac:dyDescent="0.25">
      <c r="A35"/>
      <c r="B35" s="1" t="s">
        <v>66</v>
      </c>
      <c r="C35" s="1" t="s">
        <v>67</v>
      </c>
      <c r="D35" s="2">
        <v>2782258.62</v>
      </c>
      <c r="E35" s="2">
        <v>3080241.38</v>
      </c>
      <c r="F35" s="2">
        <v>3404396.56</v>
      </c>
      <c r="G35" s="25">
        <v>2458103.44</v>
      </c>
      <c r="H35" s="14">
        <f t="shared" si="0"/>
        <v>2458103.44</v>
      </c>
      <c r="I35" s="14">
        <f t="shared" si="1"/>
        <v>0</v>
      </c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idden="1" x14ac:dyDescent="0.25">
      <c r="A36" t="s">
        <v>999</v>
      </c>
      <c r="B36" s="9" t="s">
        <v>68</v>
      </c>
      <c r="C36" s="9" t="s">
        <v>69</v>
      </c>
      <c r="D36" s="10">
        <v>4604171.26</v>
      </c>
      <c r="E36" s="10">
        <v>2270513.4900000002</v>
      </c>
      <c r="F36" s="10">
        <v>2255291.87</v>
      </c>
      <c r="G36" s="26">
        <v>4619392.88</v>
      </c>
      <c r="H36" s="6" t="s">
        <v>1000</v>
      </c>
      <c r="I36" s="28"/>
    </row>
    <row r="37" spans="1:37" hidden="1" x14ac:dyDescent="0.25">
      <c r="A37"/>
      <c r="B37" s="1" t="s">
        <v>70</v>
      </c>
      <c r="C37" s="1" t="s">
        <v>71</v>
      </c>
      <c r="D37" s="2">
        <v>4604171.26</v>
      </c>
      <c r="E37" s="2">
        <v>2270513.4900000002</v>
      </c>
      <c r="F37" s="2">
        <v>2255291.87</v>
      </c>
      <c r="G37" s="25">
        <v>4619392.88</v>
      </c>
      <c r="H37" s="14">
        <f t="shared" si="0"/>
        <v>4619392.88</v>
      </c>
      <c r="I37" s="14">
        <f t="shared" si="1"/>
        <v>0</v>
      </c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idden="1" x14ac:dyDescent="0.25">
      <c r="A38" t="s">
        <v>999</v>
      </c>
      <c r="B38" s="9" t="s">
        <v>72</v>
      </c>
      <c r="C38" s="9" t="s">
        <v>73</v>
      </c>
      <c r="D38" s="10">
        <v>5381516.3699999992</v>
      </c>
      <c r="E38" s="10">
        <v>5777659.5599999996</v>
      </c>
      <c r="F38" s="10">
        <v>3987723</v>
      </c>
      <c r="G38" s="10">
        <v>7171452.9299999997</v>
      </c>
      <c r="H38" s="6" t="s">
        <v>1000</v>
      </c>
      <c r="I38" s="28"/>
    </row>
    <row r="39" spans="1:37" hidden="1" x14ac:dyDescent="0.25">
      <c r="A39"/>
      <c r="B39" s="1" t="s">
        <v>74</v>
      </c>
      <c r="C39" s="1" t="s">
        <v>75</v>
      </c>
      <c r="D39" s="2">
        <v>2990000</v>
      </c>
      <c r="E39" s="2">
        <v>0</v>
      </c>
      <c r="F39" s="2">
        <v>0</v>
      </c>
      <c r="G39" s="15">
        <v>2990000</v>
      </c>
      <c r="H39" s="14">
        <f t="shared" si="0"/>
        <v>2990000</v>
      </c>
      <c r="I39" s="14">
        <f t="shared" si="1"/>
        <v>0</v>
      </c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idden="1" x14ac:dyDescent="0.25">
      <c r="A40"/>
      <c r="B40" s="1" t="s">
        <v>76</v>
      </c>
      <c r="C40" s="1" t="s">
        <v>77</v>
      </c>
      <c r="D40" s="2">
        <v>13365.86</v>
      </c>
      <c r="E40" s="2">
        <v>16.329999999999998</v>
      </c>
      <c r="F40" s="2">
        <v>0</v>
      </c>
      <c r="G40" s="15">
        <v>13382.19</v>
      </c>
      <c r="H40" s="14">
        <f t="shared" si="0"/>
        <v>13382.19</v>
      </c>
      <c r="I40" s="14">
        <f t="shared" si="1"/>
        <v>0</v>
      </c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idden="1" x14ac:dyDescent="0.25">
      <c r="A41"/>
      <c r="B41" s="1" t="s">
        <v>78</v>
      </c>
      <c r="C41" s="1" t="s">
        <v>79</v>
      </c>
      <c r="D41" s="2">
        <v>1291133.42</v>
      </c>
      <c r="E41" s="2">
        <v>777896.42</v>
      </c>
      <c r="F41" s="2">
        <v>1287525.83</v>
      </c>
      <c r="G41" s="25">
        <v>781504.00999999978</v>
      </c>
      <c r="H41" s="14">
        <f t="shared" si="0"/>
        <v>781504.00999999978</v>
      </c>
      <c r="I41" s="14">
        <f t="shared" si="1"/>
        <v>0</v>
      </c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idden="1" x14ac:dyDescent="0.25">
      <c r="A42"/>
      <c r="B42" s="1" t="s">
        <v>80</v>
      </c>
      <c r="C42" s="1" t="s">
        <v>15</v>
      </c>
      <c r="D42" s="2">
        <v>1081016.3700000001</v>
      </c>
      <c r="E42" s="2">
        <v>4999746.8099999996</v>
      </c>
      <c r="F42" s="2">
        <v>2700197.17</v>
      </c>
      <c r="G42" s="15">
        <v>3380566.01</v>
      </c>
      <c r="H42" s="14">
        <f t="shared" si="0"/>
        <v>3380566.01</v>
      </c>
      <c r="I42" s="14">
        <f t="shared" si="1"/>
        <v>0</v>
      </c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idden="1" x14ac:dyDescent="0.25">
      <c r="A43"/>
      <c r="B43" s="1" t="s">
        <v>81</v>
      </c>
      <c r="C43" s="1" t="s">
        <v>82</v>
      </c>
      <c r="D43" s="2">
        <v>6000.72</v>
      </c>
      <c r="E43" s="2">
        <v>0</v>
      </c>
      <c r="F43" s="2">
        <v>0</v>
      </c>
      <c r="G43" s="15">
        <v>6000.72</v>
      </c>
      <c r="H43" s="14">
        <f t="shared" si="0"/>
        <v>6000.72</v>
      </c>
      <c r="I43" s="14">
        <f t="shared" si="1"/>
        <v>0</v>
      </c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idden="1" x14ac:dyDescent="0.25">
      <c r="A44" t="s">
        <v>999</v>
      </c>
      <c r="B44" s="9" t="s">
        <v>83</v>
      </c>
      <c r="C44" s="9" t="s">
        <v>84</v>
      </c>
      <c r="D44" s="10">
        <v>4789471.3100000005</v>
      </c>
      <c r="E44" s="10">
        <v>1399205.16</v>
      </c>
      <c r="F44" s="10">
        <v>1061307.43</v>
      </c>
      <c r="G44" s="26">
        <v>5127369.040000001</v>
      </c>
      <c r="H44" s="6" t="s">
        <v>1000</v>
      </c>
      <c r="I44" s="28"/>
    </row>
    <row r="45" spans="1:37" hidden="1" x14ac:dyDescent="0.25">
      <c r="A45"/>
      <c r="B45" s="1" t="s">
        <v>85</v>
      </c>
      <c r="C45" s="1" t="s">
        <v>86</v>
      </c>
      <c r="D45" s="2">
        <v>4519221.1500000004</v>
      </c>
      <c r="E45" s="2">
        <v>327097.73</v>
      </c>
      <c r="F45" s="2">
        <v>0</v>
      </c>
      <c r="G45" s="25">
        <v>4846318.8800000008</v>
      </c>
      <c r="H45" s="14">
        <f t="shared" si="0"/>
        <v>4846318.8800000008</v>
      </c>
      <c r="I45" s="14">
        <f t="shared" si="1"/>
        <v>0</v>
      </c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1:37" hidden="1" x14ac:dyDescent="0.25">
      <c r="A46"/>
      <c r="B46" s="1" t="s">
        <v>87</v>
      </c>
      <c r="C46" s="1" t="s">
        <v>88</v>
      </c>
      <c r="D46" s="2">
        <v>270250.15999999997</v>
      </c>
      <c r="E46" s="2">
        <v>1072107.43</v>
      </c>
      <c r="F46" s="2">
        <v>1061307.43</v>
      </c>
      <c r="G46" s="25">
        <v>281050.15999999992</v>
      </c>
      <c r="H46" s="14">
        <f t="shared" si="0"/>
        <v>281050.15999999992</v>
      </c>
      <c r="I46" s="14">
        <f t="shared" si="1"/>
        <v>0</v>
      </c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</row>
    <row r="47" spans="1:37" hidden="1" x14ac:dyDescent="0.25">
      <c r="A47" t="s">
        <v>999</v>
      </c>
      <c r="B47" s="9" t="s">
        <v>89</v>
      </c>
      <c r="C47" s="9" t="s">
        <v>90</v>
      </c>
      <c r="D47" s="10">
        <v>1080523.29</v>
      </c>
      <c r="E47" s="10">
        <v>2129384.14</v>
      </c>
      <c r="F47" s="10">
        <v>3209907.02</v>
      </c>
      <c r="G47" s="10">
        <v>0.41000000014901161</v>
      </c>
      <c r="H47" s="6" t="s">
        <v>1000</v>
      </c>
      <c r="I47" s="28"/>
    </row>
    <row r="48" spans="1:37" hidden="1" x14ac:dyDescent="0.25">
      <c r="A48"/>
      <c r="B48" s="1" t="s">
        <v>91</v>
      </c>
      <c r="C48" s="1" t="s">
        <v>92</v>
      </c>
      <c r="D48" s="2">
        <v>0</v>
      </c>
      <c r="E48" s="2">
        <v>0</v>
      </c>
      <c r="F48" s="2">
        <v>0</v>
      </c>
      <c r="G48" s="2">
        <v>0</v>
      </c>
      <c r="H48" s="14">
        <f t="shared" si="0"/>
        <v>0</v>
      </c>
      <c r="I48" s="14">
        <f t="shared" si="1"/>
        <v>0</v>
      </c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</row>
    <row r="49" spans="2:9" customFormat="1" hidden="1" x14ac:dyDescent="0.25">
      <c r="B49" s="1" t="s">
        <v>93</v>
      </c>
      <c r="C49" s="1" t="s">
        <v>94</v>
      </c>
      <c r="D49" s="2">
        <v>425895.93</v>
      </c>
      <c r="E49" s="2">
        <v>1681725.35</v>
      </c>
      <c r="F49" s="2">
        <v>2107620.98</v>
      </c>
      <c r="G49" s="2">
        <v>0.30000000027939677</v>
      </c>
      <c r="H49" s="14">
        <f t="shared" si="0"/>
        <v>0.30000000027939677</v>
      </c>
      <c r="I49" s="14">
        <f t="shared" si="1"/>
        <v>0</v>
      </c>
    </row>
    <row r="50" spans="2:9" customFormat="1" hidden="1" x14ac:dyDescent="0.25">
      <c r="B50" s="1" t="s">
        <v>95</v>
      </c>
      <c r="C50" s="1" t="s">
        <v>96</v>
      </c>
      <c r="D50" s="2">
        <v>0</v>
      </c>
      <c r="E50" s="2">
        <v>0</v>
      </c>
      <c r="F50" s="2">
        <v>0</v>
      </c>
      <c r="G50" s="2">
        <v>0</v>
      </c>
      <c r="H50" s="14">
        <f t="shared" si="0"/>
        <v>0</v>
      </c>
      <c r="I50" s="14">
        <f t="shared" si="1"/>
        <v>0</v>
      </c>
    </row>
    <row r="51" spans="2:9" customFormat="1" hidden="1" x14ac:dyDescent="0.25">
      <c r="B51" s="1" t="s">
        <v>97</v>
      </c>
      <c r="C51" s="1" t="s">
        <v>98</v>
      </c>
      <c r="D51" s="2">
        <v>0</v>
      </c>
      <c r="E51" s="2">
        <v>0</v>
      </c>
      <c r="F51" s="2">
        <v>0</v>
      </c>
      <c r="G51" s="2">
        <v>0</v>
      </c>
      <c r="H51" s="14">
        <f t="shared" si="0"/>
        <v>0</v>
      </c>
      <c r="I51" s="14">
        <f t="shared" si="1"/>
        <v>0</v>
      </c>
    </row>
    <row r="52" spans="2:9" customFormat="1" hidden="1" x14ac:dyDescent="0.25">
      <c r="B52" s="1" t="s">
        <v>99</v>
      </c>
      <c r="C52" s="1" t="s">
        <v>100</v>
      </c>
      <c r="D52" s="2">
        <v>169973.73</v>
      </c>
      <c r="E52" s="2">
        <v>16552.04</v>
      </c>
      <c r="F52" s="2">
        <v>186525.77000000002</v>
      </c>
      <c r="G52" s="2">
        <v>0</v>
      </c>
      <c r="H52" s="14">
        <f t="shared" si="0"/>
        <v>0</v>
      </c>
      <c r="I52" s="14">
        <f t="shared" si="1"/>
        <v>0</v>
      </c>
    </row>
    <row r="53" spans="2:9" customFormat="1" hidden="1" x14ac:dyDescent="0.25">
      <c r="B53" s="1" t="s">
        <v>101</v>
      </c>
      <c r="C53" s="1" t="s">
        <v>102</v>
      </c>
      <c r="D53" s="2">
        <v>0</v>
      </c>
      <c r="E53" s="2">
        <v>0</v>
      </c>
      <c r="F53" s="2">
        <v>0</v>
      </c>
      <c r="G53" s="2">
        <v>0</v>
      </c>
      <c r="H53" s="14">
        <f t="shared" si="0"/>
        <v>0</v>
      </c>
      <c r="I53" s="14">
        <f t="shared" si="1"/>
        <v>0</v>
      </c>
    </row>
    <row r="54" spans="2:9" customFormat="1" hidden="1" x14ac:dyDescent="0.25">
      <c r="B54" s="1" t="s">
        <v>103</v>
      </c>
      <c r="C54" s="1" t="s">
        <v>104</v>
      </c>
      <c r="D54" s="2">
        <v>51881.51</v>
      </c>
      <c r="E54" s="2">
        <v>0</v>
      </c>
      <c r="F54" s="2">
        <v>51881.51</v>
      </c>
      <c r="G54" s="2">
        <v>0</v>
      </c>
      <c r="H54" s="14">
        <f t="shared" si="0"/>
        <v>0</v>
      </c>
      <c r="I54" s="14">
        <f t="shared" si="1"/>
        <v>0</v>
      </c>
    </row>
    <row r="55" spans="2:9" customFormat="1" hidden="1" x14ac:dyDescent="0.25">
      <c r="B55" s="1" t="s">
        <v>105</v>
      </c>
      <c r="C55" s="1" t="s">
        <v>106</v>
      </c>
      <c r="D55" s="2">
        <v>75700</v>
      </c>
      <c r="E55" s="2">
        <v>0</v>
      </c>
      <c r="F55" s="2">
        <v>75700</v>
      </c>
      <c r="G55" s="2">
        <v>0</v>
      </c>
      <c r="H55" s="14">
        <f t="shared" si="0"/>
        <v>0</v>
      </c>
      <c r="I55" s="14">
        <f t="shared" si="1"/>
        <v>0</v>
      </c>
    </row>
    <row r="56" spans="2:9" customFormat="1" hidden="1" x14ac:dyDescent="0.25">
      <c r="B56" s="1" t="s">
        <v>107</v>
      </c>
      <c r="C56" s="1" t="s">
        <v>108</v>
      </c>
      <c r="D56" s="2">
        <v>10000</v>
      </c>
      <c r="E56" s="2">
        <v>0</v>
      </c>
      <c r="F56" s="2">
        <v>10000</v>
      </c>
      <c r="G56" s="2">
        <v>0</v>
      </c>
      <c r="H56" s="14">
        <f t="shared" si="0"/>
        <v>0</v>
      </c>
      <c r="I56" s="14">
        <f t="shared" si="1"/>
        <v>0</v>
      </c>
    </row>
    <row r="57" spans="2:9" customFormat="1" hidden="1" x14ac:dyDescent="0.25">
      <c r="B57" s="1" t="s">
        <v>109</v>
      </c>
      <c r="C57" s="1" t="s">
        <v>110</v>
      </c>
      <c r="D57" s="2">
        <v>28420</v>
      </c>
      <c r="E57" s="2">
        <v>0</v>
      </c>
      <c r="F57" s="2">
        <v>28420</v>
      </c>
      <c r="G57" s="2">
        <v>0</v>
      </c>
      <c r="H57" s="14">
        <f t="shared" si="0"/>
        <v>0</v>
      </c>
      <c r="I57" s="14">
        <f t="shared" si="1"/>
        <v>0</v>
      </c>
    </row>
    <row r="58" spans="2:9" customFormat="1" hidden="1" x14ac:dyDescent="0.25">
      <c r="B58" s="1" t="s">
        <v>111</v>
      </c>
      <c r="C58" s="1" t="s">
        <v>112</v>
      </c>
      <c r="D58" s="2">
        <v>0</v>
      </c>
      <c r="E58" s="2">
        <v>88950</v>
      </c>
      <c r="F58" s="2">
        <v>88950</v>
      </c>
      <c r="G58" s="2">
        <v>0</v>
      </c>
      <c r="H58" s="14">
        <f t="shared" si="0"/>
        <v>0</v>
      </c>
      <c r="I58" s="14">
        <f t="shared" si="1"/>
        <v>0</v>
      </c>
    </row>
    <row r="59" spans="2:9" customFormat="1" hidden="1" x14ac:dyDescent="0.25">
      <c r="B59" s="1" t="s">
        <v>113</v>
      </c>
      <c r="C59" s="1" t="s">
        <v>114</v>
      </c>
      <c r="D59" s="2">
        <v>0</v>
      </c>
      <c r="E59" s="2">
        <v>0</v>
      </c>
      <c r="F59" s="2">
        <v>0</v>
      </c>
      <c r="G59" s="2">
        <v>0</v>
      </c>
      <c r="H59" s="14">
        <f t="shared" si="0"/>
        <v>0</v>
      </c>
      <c r="I59" s="14">
        <f t="shared" si="1"/>
        <v>0</v>
      </c>
    </row>
    <row r="60" spans="2:9" customFormat="1" hidden="1" x14ac:dyDescent="0.25">
      <c r="B60" s="1" t="s">
        <v>115</v>
      </c>
      <c r="C60" s="1" t="s">
        <v>116</v>
      </c>
      <c r="D60" s="2">
        <v>0</v>
      </c>
      <c r="E60" s="2">
        <v>0</v>
      </c>
      <c r="F60" s="2">
        <v>0</v>
      </c>
      <c r="G60" s="2">
        <v>0</v>
      </c>
      <c r="H60" s="14">
        <f t="shared" si="0"/>
        <v>0</v>
      </c>
      <c r="I60" s="14">
        <f t="shared" si="1"/>
        <v>0</v>
      </c>
    </row>
    <row r="61" spans="2:9" customFormat="1" hidden="1" x14ac:dyDescent="0.25">
      <c r="B61" s="1" t="s">
        <v>117</v>
      </c>
      <c r="C61" s="1" t="s">
        <v>118</v>
      </c>
      <c r="D61" s="2">
        <v>0</v>
      </c>
      <c r="E61" s="2">
        <v>15118.35</v>
      </c>
      <c r="F61" s="2">
        <v>15118.35</v>
      </c>
      <c r="G61" s="2">
        <v>0</v>
      </c>
      <c r="H61" s="14">
        <f t="shared" si="0"/>
        <v>0</v>
      </c>
      <c r="I61" s="14">
        <f t="shared" si="1"/>
        <v>0</v>
      </c>
    </row>
    <row r="62" spans="2:9" customFormat="1" hidden="1" x14ac:dyDescent="0.25">
      <c r="B62" s="1" t="s">
        <v>119</v>
      </c>
      <c r="C62" s="1" t="s">
        <v>120</v>
      </c>
      <c r="D62" s="2">
        <v>23521.109999999997</v>
      </c>
      <c r="E62" s="2">
        <v>15405</v>
      </c>
      <c r="F62" s="2">
        <v>38926</v>
      </c>
      <c r="G62" s="2">
        <v>0.11000000000058208</v>
      </c>
      <c r="H62" s="14">
        <f t="shared" si="0"/>
        <v>0.11000000000058208</v>
      </c>
      <c r="I62" s="14">
        <f t="shared" si="1"/>
        <v>0</v>
      </c>
    </row>
    <row r="63" spans="2:9" customFormat="1" hidden="1" x14ac:dyDescent="0.25">
      <c r="B63" s="1" t="s">
        <v>121</v>
      </c>
      <c r="C63" s="1" t="s">
        <v>122</v>
      </c>
      <c r="D63" s="2">
        <v>21277.56</v>
      </c>
      <c r="E63" s="2">
        <v>0</v>
      </c>
      <c r="F63" s="2">
        <v>21277.56</v>
      </c>
      <c r="G63" s="2">
        <v>0</v>
      </c>
      <c r="H63" s="14">
        <f t="shared" si="0"/>
        <v>0</v>
      </c>
      <c r="I63" s="14">
        <f t="shared" si="1"/>
        <v>0</v>
      </c>
    </row>
    <row r="64" spans="2:9" customFormat="1" hidden="1" x14ac:dyDescent="0.25">
      <c r="B64" s="1" t="s">
        <v>123</v>
      </c>
      <c r="C64" s="1" t="s">
        <v>124</v>
      </c>
      <c r="D64" s="2">
        <v>12499.75</v>
      </c>
      <c r="E64" s="2">
        <v>0</v>
      </c>
      <c r="F64" s="2">
        <v>12499.75</v>
      </c>
      <c r="G64" s="2">
        <v>0</v>
      </c>
      <c r="H64" s="14">
        <f t="shared" si="0"/>
        <v>0</v>
      </c>
      <c r="I64" s="14">
        <f t="shared" si="1"/>
        <v>0</v>
      </c>
    </row>
    <row r="65" spans="1:37" hidden="1" x14ac:dyDescent="0.25">
      <c r="A65"/>
      <c r="B65" s="1" t="s">
        <v>125</v>
      </c>
      <c r="C65" s="1" t="s">
        <v>126</v>
      </c>
      <c r="D65" s="2">
        <v>228869.39</v>
      </c>
      <c r="E65" s="2">
        <v>122047.06</v>
      </c>
      <c r="F65" s="2">
        <v>350916.45</v>
      </c>
      <c r="G65" s="2">
        <v>0</v>
      </c>
      <c r="H65" s="14">
        <f t="shared" si="0"/>
        <v>0</v>
      </c>
      <c r="I65" s="14">
        <f t="shared" si="1"/>
        <v>0</v>
      </c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</row>
    <row r="66" spans="1:37" hidden="1" x14ac:dyDescent="0.25">
      <c r="A66"/>
      <c r="B66" s="1" t="s">
        <v>127</v>
      </c>
      <c r="C66" s="1" t="s">
        <v>128</v>
      </c>
      <c r="D66" s="2">
        <v>0</v>
      </c>
      <c r="E66" s="2">
        <v>0</v>
      </c>
      <c r="F66" s="2">
        <v>0</v>
      </c>
      <c r="G66" s="2">
        <v>0</v>
      </c>
      <c r="H66" s="14">
        <f t="shared" si="0"/>
        <v>0</v>
      </c>
      <c r="I66" s="14">
        <f t="shared" si="1"/>
        <v>0</v>
      </c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</row>
    <row r="67" spans="1:37" hidden="1" x14ac:dyDescent="0.25">
      <c r="A67"/>
      <c r="B67" s="1" t="s">
        <v>129</v>
      </c>
      <c r="C67" s="1" t="s">
        <v>130</v>
      </c>
      <c r="D67" s="2">
        <v>32484.31</v>
      </c>
      <c r="E67" s="2">
        <v>189586.34</v>
      </c>
      <c r="F67" s="2">
        <v>222070.65</v>
      </c>
      <c r="G67" s="2">
        <v>0</v>
      </c>
      <c r="H67" s="14">
        <f t="shared" ref="H67:H130" si="2">+D67+E67-F67</f>
        <v>0</v>
      </c>
      <c r="I67" s="14">
        <f t="shared" ref="I67:I130" si="3">+G67-H67</f>
        <v>0</v>
      </c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</row>
    <row r="68" spans="1:37" hidden="1" x14ac:dyDescent="0.25">
      <c r="A68" t="s">
        <v>999</v>
      </c>
      <c r="B68" s="9" t="s">
        <v>131</v>
      </c>
      <c r="C68" s="9" t="s">
        <v>132</v>
      </c>
      <c r="D68" s="10">
        <v>23019061.700000003</v>
      </c>
      <c r="E68" s="10">
        <v>9014037.5999999996</v>
      </c>
      <c r="F68" s="10">
        <v>38313427.910000004</v>
      </c>
      <c r="G68" s="10">
        <v>-6280328.6099999994</v>
      </c>
      <c r="H68" s="6" t="s">
        <v>1000</v>
      </c>
      <c r="I68" s="28"/>
    </row>
    <row r="69" spans="1:37" hidden="1" x14ac:dyDescent="0.25">
      <c r="A69"/>
      <c r="B69" s="1" t="s">
        <v>133</v>
      </c>
      <c r="C69" s="1" t="s">
        <v>134</v>
      </c>
      <c r="D69" s="2">
        <v>1146001.45</v>
      </c>
      <c r="E69" s="2">
        <v>31254.57</v>
      </c>
      <c r="F69" s="2">
        <v>27.43</v>
      </c>
      <c r="G69" s="25">
        <v>1177228.5900000001</v>
      </c>
      <c r="H69" s="14">
        <f t="shared" si="2"/>
        <v>1177228.5900000001</v>
      </c>
      <c r="I69" s="14">
        <f t="shared" si="3"/>
        <v>0</v>
      </c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</row>
    <row r="70" spans="1:37" hidden="1" x14ac:dyDescent="0.25">
      <c r="A70"/>
      <c r="B70" s="1" t="s">
        <v>135</v>
      </c>
      <c r="C70" s="1" t="s">
        <v>136</v>
      </c>
      <c r="D70" s="2">
        <v>-11844.77</v>
      </c>
      <c r="E70" s="2">
        <v>0</v>
      </c>
      <c r="F70" s="2">
        <v>0</v>
      </c>
      <c r="G70" s="24">
        <v>-11844.77</v>
      </c>
      <c r="H70" s="14">
        <f t="shared" si="2"/>
        <v>-11844.77</v>
      </c>
      <c r="I70" s="14">
        <f t="shared" si="3"/>
        <v>0</v>
      </c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</row>
    <row r="71" spans="1:37" hidden="1" x14ac:dyDescent="0.25">
      <c r="A71"/>
      <c r="B71" s="1" t="s">
        <v>137</v>
      </c>
      <c r="C71" s="1" t="s">
        <v>138</v>
      </c>
      <c r="D71" s="2">
        <v>122027.16</v>
      </c>
      <c r="E71" s="2">
        <v>0</v>
      </c>
      <c r="F71" s="2">
        <v>0</v>
      </c>
      <c r="G71" s="25">
        <v>122027.16</v>
      </c>
      <c r="H71" s="14">
        <f t="shared" si="2"/>
        <v>122027.16</v>
      </c>
      <c r="I71" s="14">
        <f t="shared" si="3"/>
        <v>0</v>
      </c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</row>
    <row r="72" spans="1:37" hidden="1" x14ac:dyDescent="0.25">
      <c r="A72"/>
      <c r="B72" s="1" t="s">
        <v>139</v>
      </c>
      <c r="C72" s="1" t="s">
        <v>140</v>
      </c>
      <c r="D72" s="2">
        <v>-75265.06</v>
      </c>
      <c r="E72" s="2">
        <v>0</v>
      </c>
      <c r="F72" s="2">
        <v>0</v>
      </c>
      <c r="G72" s="24">
        <v>-75265.06</v>
      </c>
      <c r="H72" s="14">
        <f t="shared" si="2"/>
        <v>-75265.06</v>
      </c>
      <c r="I72" s="14">
        <f t="shared" si="3"/>
        <v>0</v>
      </c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</row>
    <row r="73" spans="1:37" hidden="1" x14ac:dyDescent="0.25">
      <c r="A73"/>
      <c r="B73" s="1" t="s">
        <v>141</v>
      </c>
      <c r="C73" s="1" t="s">
        <v>142</v>
      </c>
      <c r="D73" s="2">
        <v>3283630.88</v>
      </c>
      <c r="E73" s="2">
        <v>845230.2</v>
      </c>
      <c r="F73" s="2">
        <v>129948.63</v>
      </c>
      <c r="G73" s="25">
        <v>3998912.45</v>
      </c>
      <c r="H73" s="14">
        <f t="shared" si="2"/>
        <v>3998912.45</v>
      </c>
      <c r="I73" s="14">
        <f t="shared" si="3"/>
        <v>0</v>
      </c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</row>
    <row r="74" spans="1:37" hidden="1" x14ac:dyDescent="0.25">
      <c r="A74"/>
      <c r="B74" s="1" t="s">
        <v>143</v>
      </c>
      <c r="C74" s="1" t="s">
        <v>144</v>
      </c>
      <c r="D74" s="2">
        <v>2204011.52</v>
      </c>
      <c r="E74" s="2">
        <v>123501.2</v>
      </c>
      <c r="F74" s="2">
        <v>59201.2</v>
      </c>
      <c r="G74" s="25">
        <v>2268311.52</v>
      </c>
      <c r="H74" s="14">
        <f t="shared" si="2"/>
        <v>2268311.52</v>
      </c>
      <c r="I74" s="14">
        <f t="shared" si="3"/>
        <v>0</v>
      </c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</row>
    <row r="75" spans="1:37" hidden="1" x14ac:dyDescent="0.25">
      <c r="A75"/>
      <c r="B75" s="1" t="s">
        <v>145</v>
      </c>
      <c r="C75" s="1" t="s">
        <v>146</v>
      </c>
      <c r="D75" s="2">
        <v>-62570.6</v>
      </c>
      <c r="E75" s="2">
        <v>62570.58</v>
      </c>
      <c r="F75" s="2">
        <v>0</v>
      </c>
      <c r="G75" s="2">
        <v>-1.9999999996798579E-2</v>
      </c>
      <c r="H75" s="14">
        <f t="shared" si="2"/>
        <v>-1.9999999996798579E-2</v>
      </c>
      <c r="I75" s="14">
        <f t="shared" si="3"/>
        <v>0</v>
      </c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</row>
    <row r="76" spans="1:37" hidden="1" x14ac:dyDescent="0.25">
      <c r="A76"/>
      <c r="B76" s="1" t="s">
        <v>147</v>
      </c>
      <c r="C76" s="1" t="s">
        <v>148</v>
      </c>
      <c r="D76" s="2">
        <v>111302.9</v>
      </c>
      <c r="E76" s="2">
        <v>0</v>
      </c>
      <c r="F76" s="2">
        <v>0</v>
      </c>
      <c r="G76" s="25">
        <v>111302.9</v>
      </c>
      <c r="H76" s="14">
        <f t="shared" si="2"/>
        <v>111302.9</v>
      </c>
      <c r="I76" s="14">
        <f t="shared" si="3"/>
        <v>0</v>
      </c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</row>
    <row r="77" spans="1:37" hidden="1" x14ac:dyDescent="0.25">
      <c r="A77"/>
      <c r="B77" s="1" t="s">
        <v>149</v>
      </c>
      <c r="C77" s="1" t="s">
        <v>150</v>
      </c>
      <c r="D77" s="2">
        <v>-952783.77</v>
      </c>
      <c r="E77" s="2">
        <v>21052.240000000002</v>
      </c>
      <c r="F77" s="2">
        <v>21052.240000000002</v>
      </c>
      <c r="G77" s="24">
        <v>-952783.77</v>
      </c>
      <c r="H77" s="14">
        <f t="shared" si="2"/>
        <v>-952783.77</v>
      </c>
      <c r="I77" s="14">
        <f t="shared" si="3"/>
        <v>0</v>
      </c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</row>
    <row r="78" spans="1:37" hidden="1" x14ac:dyDescent="0.25">
      <c r="A78"/>
      <c r="B78" s="1" t="s">
        <v>151</v>
      </c>
      <c r="C78" s="1" t="s">
        <v>152</v>
      </c>
      <c r="D78" s="2">
        <v>103637.49</v>
      </c>
      <c r="E78" s="2">
        <v>0</v>
      </c>
      <c r="F78" s="2">
        <v>0</v>
      </c>
      <c r="G78" s="25">
        <v>103637.49</v>
      </c>
      <c r="H78" s="14">
        <f t="shared" si="2"/>
        <v>103637.49</v>
      </c>
      <c r="I78" s="14">
        <f t="shared" si="3"/>
        <v>0</v>
      </c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</row>
    <row r="79" spans="1:37" hidden="1" x14ac:dyDescent="0.25">
      <c r="A79"/>
      <c r="B79" s="1" t="s">
        <v>153</v>
      </c>
      <c r="C79" s="1" t="s">
        <v>154</v>
      </c>
      <c r="D79" s="2">
        <v>-1005515.39</v>
      </c>
      <c r="E79" s="2">
        <v>41613.97</v>
      </c>
      <c r="F79" s="2">
        <v>41613.97</v>
      </c>
      <c r="G79" s="24">
        <v>-1005515.39</v>
      </c>
      <c r="H79" s="14">
        <f t="shared" si="2"/>
        <v>-1005515.39</v>
      </c>
      <c r="I79" s="14">
        <f t="shared" si="3"/>
        <v>0</v>
      </c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</row>
    <row r="80" spans="1:37" hidden="1" x14ac:dyDescent="0.25">
      <c r="A80"/>
      <c r="B80" s="1" t="s">
        <v>155</v>
      </c>
      <c r="C80" s="1" t="s">
        <v>156</v>
      </c>
      <c r="D80" s="2">
        <v>-65949.7</v>
      </c>
      <c r="E80" s="2">
        <v>43923.3</v>
      </c>
      <c r="F80" s="2">
        <v>43923.3</v>
      </c>
      <c r="G80" s="24">
        <v>-65949.7</v>
      </c>
      <c r="H80" s="14">
        <f t="shared" si="2"/>
        <v>-65949.7</v>
      </c>
      <c r="I80" s="14">
        <f t="shared" si="3"/>
        <v>0</v>
      </c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</row>
    <row r="81" spans="1:37" hidden="1" x14ac:dyDescent="0.25">
      <c r="A81"/>
      <c r="B81" s="1" t="s">
        <v>157</v>
      </c>
      <c r="C81" s="1" t="s">
        <v>158</v>
      </c>
      <c r="D81" s="2">
        <v>-5548592.1900000004</v>
      </c>
      <c r="E81" s="2">
        <v>226176.81</v>
      </c>
      <c r="F81" s="2">
        <v>229176.63</v>
      </c>
      <c r="G81" s="24">
        <v>-5551592.0100000007</v>
      </c>
      <c r="H81" s="14">
        <f t="shared" si="2"/>
        <v>-5551592.0100000007</v>
      </c>
      <c r="I81" s="14">
        <f t="shared" si="3"/>
        <v>0</v>
      </c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</row>
    <row r="82" spans="1:37" hidden="1" x14ac:dyDescent="0.25">
      <c r="A82"/>
      <c r="B82" s="1" t="s">
        <v>159</v>
      </c>
      <c r="C82" s="1" t="s">
        <v>160</v>
      </c>
      <c r="D82" s="2">
        <v>264113.62</v>
      </c>
      <c r="E82" s="2">
        <v>7206.85</v>
      </c>
      <c r="F82" s="2">
        <v>0</v>
      </c>
      <c r="G82" s="25">
        <v>271320.46999999997</v>
      </c>
      <c r="H82" s="14">
        <f t="shared" si="2"/>
        <v>271320.46999999997</v>
      </c>
      <c r="I82" s="14">
        <f t="shared" si="3"/>
        <v>0</v>
      </c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</row>
    <row r="83" spans="1:37" hidden="1" x14ac:dyDescent="0.25">
      <c r="A83"/>
      <c r="B83" s="1" t="s">
        <v>161</v>
      </c>
      <c r="C83" s="1" t="s">
        <v>162</v>
      </c>
      <c r="D83" s="2">
        <v>1627.81</v>
      </c>
      <c r="E83" s="2">
        <v>8999.99</v>
      </c>
      <c r="F83" s="2">
        <v>5135.1499999999996</v>
      </c>
      <c r="G83" s="25">
        <v>5492.65</v>
      </c>
      <c r="H83" s="14">
        <f t="shared" si="2"/>
        <v>5492.65</v>
      </c>
      <c r="I83" s="14">
        <f t="shared" si="3"/>
        <v>0</v>
      </c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</row>
    <row r="84" spans="1:37" hidden="1" x14ac:dyDescent="0.25">
      <c r="A84"/>
      <c r="B84" s="1" t="s">
        <v>163</v>
      </c>
      <c r="C84" s="1" t="s">
        <v>164</v>
      </c>
      <c r="D84" s="2">
        <v>-8892653.0299999993</v>
      </c>
      <c r="E84" s="2">
        <v>7634918.79</v>
      </c>
      <c r="F84" s="2">
        <v>2199864.13</v>
      </c>
      <c r="G84" s="24">
        <v>-3457598.3699999992</v>
      </c>
      <c r="H84" s="14">
        <f t="shared" si="2"/>
        <v>-3457598.3699999992</v>
      </c>
      <c r="I84" s="14">
        <f t="shared" si="3"/>
        <v>0</v>
      </c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</row>
    <row r="85" spans="1:37" hidden="1" x14ac:dyDescent="0.25">
      <c r="A85"/>
      <c r="B85" s="1" t="s">
        <v>165</v>
      </c>
      <c r="C85" s="1" t="s">
        <v>166</v>
      </c>
      <c r="D85" s="2">
        <v>184331.29</v>
      </c>
      <c r="E85" s="2">
        <v>94224.28</v>
      </c>
      <c r="F85" s="2">
        <v>95824.28</v>
      </c>
      <c r="G85" s="25">
        <v>182731.29</v>
      </c>
      <c r="H85" s="14">
        <f t="shared" si="2"/>
        <v>182731.29</v>
      </c>
      <c r="I85" s="14">
        <f t="shared" si="3"/>
        <v>0</v>
      </c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</row>
    <row r="86" spans="1:37" hidden="1" x14ac:dyDescent="0.25">
      <c r="A86"/>
      <c r="B86" s="1" t="s">
        <v>167</v>
      </c>
      <c r="C86" s="1" t="s">
        <v>168</v>
      </c>
      <c r="D86" s="2">
        <v>-155512.64000000001</v>
      </c>
      <c r="E86" s="2">
        <v>8022.39</v>
      </c>
      <c r="F86" s="2">
        <v>8022.39</v>
      </c>
      <c r="G86" s="24">
        <v>-155512.64000000001</v>
      </c>
      <c r="H86" s="14">
        <f t="shared" si="2"/>
        <v>-155512.64000000001</v>
      </c>
      <c r="I86" s="14">
        <f t="shared" si="3"/>
        <v>0</v>
      </c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</row>
    <row r="87" spans="1:37" hidden="1" x14ac:dyDescent="0.25">
      <c r="A87"/>
      <c r="B87" s="1" t="s">
        <v>169</v>
      </c>
      <c r="C87" s="1" t="s">
        <v>170</v>
      </c>
      <c r="D87" s="2">
        <v>13552.98</v>
      </c>
      <c r="E87" s="2">
        <v>0</v>
      </c>
      <c r="F87" s="2">
        <v>0</v>
      </c>
      <c r="G87" s="25">
        <v>13552.98</v>
      </c>
      <c r="H87" s="14">
        <f t="shared" si="2"/>
        <v>13552.98</v>
      </c>
      <c r="I87" s="14">
        <f t="shared" si="3"/>
        <v>0</v>
      </c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</row>
    <row r="88" spans="1:37" hidden="1" x14ac:dyDescent="0.25">
      <c r="A88"/>
      <c r="B88" s="1" t="s">
        <v>171</v>
      </c>
      <c r="C88" s="1" t="s">
        <v>172</v>
      </c>
      <c r="D88" s="2">
        <v>-12214706.960000001</v>
      </c>
      <c r="E88" s="2">
        <v>-134657.57</v>
      </c>
      <c r="F88" s="2">
        <v>-9095758.25</v>
      </c>
      <c r="G88" s="24">
        <v>-3253606.2800000012</v>
      </c>
      <c r="H88" s="14">
        <f t="shared" si="2"/>
        <v>-3253606.2800000012</v>
      </c>
      <c r="I88" s="14">
        <f t="shared" si="3"/>
        <v>0</v>
      </c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</row>
    <row r="89" spans="1:37" hidden="1" x14ac:dyDescent="0.25">
      <c r="A89"/>
      <c r="B89" s="1" t="s">
        <v>173</v>
      </c>
      <c r="C89" s="1" t="s">
        <v>174</v>
      </c>
      <c r="D89" s="2">
        <v>44570218.710000001</v>
      </c>
      <c r="E89" s="2">
        <v>0</v>
      </c>
      <c r="F89" s="2">
        <v>44575396.810000002</v>
      </c>
      <c r="G89" s="24">
        <v>-5178.1000000014901</v>
      </c>
      <c r="H89" s="14">
        <f t="shared" si="2"/>
        <v>-5178.1000000014901</v>
      </c>
      <c r="I89" s="14">
        <f t="shared" si="3"/>
        <v>0</v>
      </c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</row>
    <row r="90" spans="1:37" hidden="1" x14ac:dyDescent="0.25">
      <c r="A90" t="s">
        <v>999</v>
      </c>
      <c r="B90" s="9" t="s">
        <v>175</v>
      </c>
      <c r="C90" s="9" t="s">
        <v>176</v>
      </c>
      <c r="D90" s="10">
        <v>4303881.7</v>
      </c>
      <c r="E90" s="10">
        <v>2250000</v>
      </c>
      <c r="F90" s="10">
        <v>0</v>
      </c>
      <c r="G90" s="10">
        <v>6553881.7000000002</v>
      </c>
      <c r="H90" s="6" t="s">
        <v>1000</v>
      </c>
      <c r="I90" s="28"/>
    </row>
    <row r="91" spans="1:37" hidden="1" x14ac:dyDescent="0.25">
      <c r="A91"/>
      <c r="B91" s="1" t="s">
        <v>177</v>
      </c>
      <c r="C91" s="1" t="s">
        <v>178</v>
      </c>
      <c r="D91" s="2">
        <v>4303881.7</v>
      </c>
      <c r="E91" s="2">
        <v>2250000</v>
      </c>
      <c r="F91" s="2">
        <v>0</v>
      </c>
      <c r="G91" s="15">
        <v>6553881.7000000002</v>
      </c>
      <c r="H91" s="14">
        <f t="shared" si="2"/>
        <v>6553881.7000000002</v>
      </c>
      <c r="I91" s="14">
        <f t="shared" si="3"/>
        <v>0</v>
      </c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</row>
    <row r="92" spans="1:37" hidden="1" x14ac:dyDescent="0.25">
      <c r="A92" t="s">
        <v>999</v>
      </c>
      <c r="B92" s="9" t="s">
        <v>179</v>
      </c>
      <c r="C92" s="9" t="s">
        <v>180</v>
      </c>
      <c r="D92" s="10">
        <v>6866.39</v>
      </c>
      <c r="E92" s="10">
        <v>0</v>
      </c>
      <c r="F92" s="10">
        <v>0</v>
      </c>
      <c r="G92" s="26">
        <v>6866.39</v>
      </c>
      <c r="H92" s="6" t="s">
        <v>1000</v>
      </c>
      <c r="I92" s="28"/>
    </row>
    <row r="93" spans="1:37" hidden="1" x14ac:dyDescent="0.25">
      <c r="A93"/>
      <c r="B93" s="1" t="s">
        <v>181</v>
      </c>
      <c r="C93" s="1" t="s">
        <v>180</v>
      </c>
      <c r="D93" s="2">
        <v>6866.39</v>
      </c>
      <c r="E93" s="2">
        <v>0</v>
      </c>
      <c r="F93" s="2">
        <v>0</v>
      </c>
      <c r="G93" s="25">
        <v>6866.39</v>
      </c>
      <c r="H93" s="14">
        <f t="shared" si="2"/>
        <v>6866.39</v>
      </c>
      <c r="I93" s="14">
        <f t="shared" si="3"/>
        <v>0</v>
      </c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</row>
    <row r="94" spans="1:37" hidden="1" x14ac:dyDescent="0.25">
      <c r="A94" t="s">
        <v>999</v>
      </c>
      <c r="B94" s="9" t="s">
        <v>182</v>
      </c>
      <c r="C94" s="9" t="s">
        <v>183</v>
      </c>
      <c r="D94" s="10">
        <v>5668751.0099999998</v>
      </c>
      <c r="E94" s="10">
        <v>0</v>
      </c>
      <c r="F94" s="10">
        <v>0</v>
      </c>
      <c r="G94" s="26">
        <v>5668751.0099999998</v>
      </c>
      <c r="H94" s="6" t="s">
        <v>1000</v>
      </c>
      <c r="I94" s="28"/>
    </row>
    <row r="95" spans="1:37" hidden="1" x14ac:dyDescent="0.25">
      <c r="A95"/>
      <c r="B95" s="1" t="s">
        <v>184</v>
      </c>
      <c r="C95" s="1" t="s">
        <v>183</v>
      </c>
      <c r="D95" s="2">
        <v>5668751.0099999998</v>
      </c>
      <c r="E95" s="2">
        <v>0</v>
      </c>
      <c r="F95" s="2">
        <v>0</v>
      </c>
      <c r="G95" s="25">
        <v>5668751.0099999998</v>
      </c>
      <c r="H95" s="14">
        <f t="shared" si="2"/>
        <v>5668751.0099999998</v>
      </c>
      <c r="I95" s="14">
        <f t="shared" si="3"/>
        <v>0</v>
      </c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</row>
    <row r="96" spans="1:37" hidden="1" x14ac:dyDescent="0.25">
      <c r="A96" t="s">
        <v>999</v>
      </c>
      <c r="B96" s="9" t="s">
        <v>185</v>
      </c>
      <c r="C96" s="9" t="s">
        <v>186</v>
      </c>
      <c r="D96" s="10">
        <v>3050254.2</v>
      </c>
      <c r="E96" s="10">
        <v>45264.66</v>
      </c>
      <c r="F96" s="10">
        <v>0</v>
      </c>
      <c r="G96" s="26">
        <v>3095518.8600000003</v>
      </c>
      <c r="H96" s="6" t="s">
        <v>1000</v>
      </c>
      <c r="I96" s="28"/>
    </row>
    <row r="97" spans="1:37" hidden="1" x14ac:dyDescent="0.25">
      <c r="A97"/>
      <c r="B97" s="1" t="s">
        <v>187</v>
      </c>
      <c r="C97" s="1" t="s">
        <v>186</v>
      </c>
      <c r="D97" s="2">
        <v>3050254.2</v>
      </c>
      <c r="E97" s="2">
        <v>45264.66</v>
      </c>
      <c r="F97" s="2">
        <v>0</v>
      </c>
      <c r="G97" s="25">
        <v>3095518.8600000003</v>
      </c>
      <c r="H97" s="14">
        <f t="shared" si="2"/>
        <v>3095518.8600000003</v>
      </c>
      <c r="I97" s="14">
        <f t="shared" si="3"/>
        <v>0</v>
      </c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</row>
    <row r="98" spans="1:37" hidden="1" x14ac:dyDescent="0.25">
      <c r="A98" t="s">
        <v>999</v>
      </c>
      <c r="B98" s="9" t="s">
        <v>188</v>
      </c>
      <c r="C98" s="9" t="s">
        <v>189</v>
      </c>
      <c r="D98" s="10">
        <v>2431677.62</v>
      </c>
      <c r="E98" s="10">
        <v>42127.57</v>
      </c>
      <c r="F98" s="10">
        <v>0</v>
      </c>
      <c r="G98" s="26">
        <v>2473805.19</v>
      </c>
      <c r="H98" s="6" t="s">
        <v>1000</v>
      </c>
      <c r="I98" s="28"/>
    </row>
    <row r="99" spans="1:37" hidden="1" x14ac:dyDescent="0.25">
      <c r="A99"/>
      <c r="B99" s="1" t="s">
        <v>190</v>
      </c>
      <c r="C99" s="1" t="s">
        <v>189</v>
      </c>
      <c r="D99" s="2">
        <v>2431677.62</v>
      </c>
      <c r="E99" s="2">
        <v>42127.57</v>
      </c>
      <c r="F99" s="2">
        <v>0</v>
      </c>
      <c r="G99" s="25">
        <v>2473805.19</v>
      </c>
      <c r="H99" s="14">
        <f t="shared" si="2"/>
        <v>2473805.19</v>
      </c>
      <c r="I99" s="14">
        <f t="shared" si="3"/>
        <v>0</v>
      </c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</row>
    <row r="100" spans="1:37" hidden="1" x14ac:dyDescent="0.25">
      <c r="A100" t="s">
        <v>999</v>
      </c>
      <c r="B100" s="9" t="s">
        <v>191</v>
      </c>
      <c r="C100" s="9" t="s">
        <v>192</v>
      </c>
      <c r="D100" s="10">
        <v>3091005.67</v>
      </c>
      <c r="E100" s="10">
        <v>24258.79</v>
      </c>
      <c r="F100" s="10">
        <v>0</v>
      </c>
      <c r="G100" s="26">
        <v>3115264.46</v>
      </c>
      <c r="H100" s="6" t="s">
        <v>1000</v>
      </c>
      <c r="I100" s="28"/>
    </row>
    <row r="101" spans="1:37" hidden="1" x14ac:dyDescent="0.25">
      <c r="A101"/>
      <c r="B101" s="1" t="s">
        <v>193</v>
      </c>
      <c r="C101" s="1" t="s">
        <v>194</v>
      </c>
      <c r="D101" s="2">
        <v>3091005.67</v>
      </c>
      <c r="E101" s="2">
        <v>24258.79</v>
      </c>
      <c r="F101" s="2">
        <v>0</v>
      </c>
      <c r="G101" s="25">
        <v>3115264.46</v>
      </c>
      <c r="H101" s="14">
        <f t="shared" si="2"/>
        <v>3115264.46</v>
      </c>
      <c r="I101" s="14">
        <f t="shared" si="3"/>
        <v>0</v>
      </c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</row>
    <row r="102" spans="1:37" hidden="1" x14ac:dyDescent="0.25">
      <c r="A102" t="s">
        <v>999</v>
      </c>
      <c r="B102" s="9" t="s">
        <v>195</v>
      </c>
      <c r="C102" s="9" t="s">
        <v>196</v>
      </c>
      <c r="D102" s="10">
        <v>2754465.06</v>
      </c>
      <c r="E102" s="10">
        <v>1136753.6200000001</v>
      </c>
      <c r="F102" s="10">
        <v>0</v>
      </c>
      <c r="G102" s="26">
        <v>3891218.68</v>
      </c>
      <c r="H102" s="6" t="s">
        <v>1000</v>
      </c>
      <c r="I102" s="28"/>
    </row>
    <row r="103" spans="1:37" hidden="1" x14ac:dyDescent="0.25">
      <c r="A103"/>
      <c r="B103" s="1" t="s">
        <v>197</v>
      </c>
      <c r="C103" s="1" t="s">
        <v>196</v>
      </c>
      <c r="D103" s="2">
        <v>2754465.06</v>
      </c>
      <c r="E103" s="2">
        <v>1136753.6200000001</v>
      </c>
      <c r="F103" s="2">
        <v>0</v>
      </c>
      <c r="G103" s="25">
        <v>3891218.68</v>
      </c>
      <c r="H103" s="14">
        <f t="shared" si="2"/>
        <v>3891218.68</v>
      </c>
      <c r="I103" s="14">
        <f t="shared" si="3"/>
        <v>0</v>
      </c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</row>
    <row r="104" spans="1:37" hidden="1" x14ac:dyDescent="0.25">
      <c r="A104" t="s">
        <v>999</v>
      </c>
      <c r="B104" s="9" t="s">
        <v>198</v>
      </c>
      <c r="C104" s="9" t="s">
        <v>199</v>
      </c>
      <c r="D104" s="10">
        <v>16917072.199999999</v>
      </c>
      <c r="E104" s="10">
        <v>153427.81</v>
      </c>
      <c r="F104" s="10">
        <v>0</v>
      </c>
      <c r="G104" s="26">
        <v>17070500.009999998</v>
      </c>
      <c r="H104" s="6" t="s">
        <v>1000</v>
      </c>
      <c r="I104" s="28"/>
    </row>
    <row r="105" spans="1:37" hidden="1" x14ac:dyDescent="0.25">
      <c r="A105"/>
      <c r="B105" s="1" t="s">
        <v>200</v>
      </c>
      <c r="C105" s="1" t="s">
        <v>199</v>
      </c>
      <c r="D105" s="2">
        <v>16917072.199999999</v>
      </c>
      <c r="E105" s="2">
        <v>153427.81</v>
      </c>
      <c r="F105" s="2">
        <v>0</v>
      </c>
      <c r="G105" s="25">
        <v>17070500.009999998</v>
      </c>
      <c r="H105" s="14">
        <f t="shared" si="2"/>
        <v>17070500.009999998</v>
      </c>
      <c r="I105" s="14">
        <f t="shared" si="3"/>
        <v>0</v>
      </c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</row>
    <row r="106" spans="1:37" hidden="1" x14ac:dyDescent="0.25">
      <c r="A106" t="s">
        <v>999</v>
      </c>
      <c r="B106" s="9" t="s">
        <v>201</v>
      </c>
      <c r="C106" s="9" t="s">
        <v>202</v>
      </c>
      <c r="D106" s="10">
        <v>9865.2999999999993</v>
      </c>
      <c r="E106" s="10">
        <v>0</v>
      </c>
      <c r="F106" s="10">
        <v>0</v>
      </c>
      <c r="G106" s="26">
        <v>9865.2999999999993</v>
      </c>
      <c r="H106" s="6" t="s">
        <v>1000</v>
      </c>
      <c r="I106" s="28"/>
    </row>
    <row r="107" spans="1:37" hidden="1" x14ac:dyDescent="0.25">
      <c r="A107"/>
      <c r="B107" s="1" t="s">
        <v>203</v>
      </c>
      <c r="C107" s="1" t="s">
        <v>202</v>
      </c>
      <c r="D107" s="2">
        <v>9865.2999999999993</v>
      </c>
      <c r="E107" s="2">
        <v>0</v>
      </c>
      <c r="F107" s="2">
        <v>0</v>
      </c>
      <c r="G107" s="25">
        <v>9865.2999999999993</v>
      </c>
      <c r="H107" s="14">
        <f t="shared" si="2"/>
        <v>9865.2999999999993</v>
      </c>
      <c r="I107" s="14">
        <f t="shared" si="3"/>
        <v>0</v>
      </c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</row>
    <row r="108" spans="1:37" hidden="1" x14ac:dyDescent="0.25">
      <c r="A108" t="s">
        <v>999</v>
      </c>
      <c r="B108" s="9" t="s">
        <v>204</v>
      </c>
      <c r="C108" s="9" t="s">
        <v>205</v>
      </c>
      <c r="D108" s="10">
        <v>0</v>
      </c>
      <c r="E108" s="10">
        <v>0</v>
      </c>
      <c r="F108" s="10">
        <v>0</v>
      </c>
      <c r="G108" s="10">
        <v>0</v>
      </c>
      <c r="H108" s="28"/>
      <c r="I108" s="28"/>
    </row>
    <row r="109" spans="1:37" hidden="1" x14ac:dyDescent="0.25">
      <c r="A109"/>
      <c r="B109" s="1" t="s">
        <v>206</v>
      </c>
      <c r="C109" s="1" t="s">
        <v>205</v>
      </c>
      <c r="D109" s="2">
        <v>0</v>
      </c>
      <c r="E109" s="2">
        <v>0</v>
      </c>
      <c r="F109" s="2">
        <v>0</v>
      </c>
      <c r="G109" s="2">
        <v>0</v>
      </c>
      <c r="H109" s="14">
        <f t="shared" si="2"/>
        <v>0</v>
      </c>
      <c r="I109" s="14">
        <f t="shared" si="3"/>
        <v>0</v>
      </c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</row>
    <row r="110" spans="1:37" hidden="1" x14ac:dyDescent="0.25">
      <c r="A110" t="s">
        <v>999</v>
      </c>
      <c r="B110" s="9" t="s">
        <v>207</v>
      </c>
      <c r="C110" s="9" t="s">
        <v>208</v>
      </c>
      <c r="D110" s="10">
        <v>-5322830.1399999997</v>
      </c>
      <c r="E110" s="10">
        <v>0</v>
      </c>
      <c r="F110" s="10">
        <v>21414.86</v>
      </c>
      <c r="G110" s="26">
        <v>-5344245</v>
      </c>
      <c r="H110" s="6" t="s">
        <v>1000</v>
      </c>
      <c r="I110" s="28"/>
    </row>
    <row r="111" spans="1:37" hidden="1" x14ac:dyDescent="0.25">
      <c r="A111"/>
      <c r="B111" s="1" t="s">
        <v>209</v>
      </c>
      <c r="C111" s="1" t="s">
        <v>210</v>
      </c>
      <c r="D111" s="2">
        <v>-5322830.1399999997</v>
      </c>
      <c r="E111" s="2">
        <v>0</v>
      </c>
      <c r="F111" s="2">
        <v>21414.86</v>
      </c>
      <c r="G111" s="25">
        <v>-5344245</v>
      </c>
      <c r="H111" s="14">
        <f t="shared" si="2"/>
        <v>-5344245</v>
      </c>
      <c r="I111" s="14">
        <f t="shared" si="3"/>
        <v>0</v>
      </c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</row>
    <row r="112" spans="1:37" hidden="1" x14ac:dyDescent="0.25">
      <c r="A112" t="s">
        <v>999</v>
      </c>
      <c r="B112" s="9" t="s">
        <v>211</v>
      </c>
      <c r="C112" s="9" t="s">
        <v>212</v>
      </c>
      <c r="D112" s="10">
        <v>-1130193.5900000001</v>
      </c>
      <c r="E112" s="10">
        <v>0</v>
      </c>
      <c r="F112" s="10">
        <v>25418.78</v>
      </c>
      <c r="G112" s="26">
        <v>-1155612.3700000001</v>
      </c>
      <c r="H112" s="6" t="s">
        <v>1000</v>
      </c>
      <c r="I112" s="28"/>
    </row>
    <row r="113" spans="1:37" hidden="1" x14ac:dyDescent="0.25">
      <c r="A113"/>
      <c r="B113" s="1" t="s">
        <v>213</v>
      </c>
      <c r="C113" s="1" t="s">
        <v>214</v>
      </c>
      <c r="D113" s="2">
        <v>-1130193.5900000001</v>
      </c>
      <c r="E113" s="2">
        <v>0</v>
      </c>
      <c r="F113" s="2">
        <v>25418.78</v>
      </c>
      <c r="G113" s="25">
        <v>-1155612.3700000001</v>
      </c>
      <c r="H113" s="14">
        <f t="shared" si="2"/>
        <v>-1155612.3700000001</v>
      </c>
      <c r="I113" s="14">
        <f t="shared" si="3"/>
        <v>0</v>
      </c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</row>
    <row r="114" spans="1:37" hidden="1" x14ac:dyDescent="0.25">
      <c r="A114" t="s">
        <v>999</v>
      </c>
      <c r="B114" s="9" t="s">
        <v>215</v>
      </c>
      <c r="C114" s="9" t="s">
        <v>216</v>
      </c>
      <c r="D114" s="10">
        <v>-1938830.8</v>
      </c>
      <c r="E114" s="10">
        <v>0</v>
      </c>
      <c r="F114" s="10">
        <v>34896.839999999997</v>
      </c>
      <c r="G114" s="26">
        <v>-1973727.6400000001</v>
      </c>
      <c r="H114" s="6" t="s">
        <v>1000</v>
      </c>
      <c r="I114" s="28"/>
    </row>
    <row r="115" spans="1:37" hidden="1" x14ac:dyDescent="0.25">
      <c r="A115"/>
      <c r="B115" s="1" t="s">
        <v>217</v>
      </c>
      <c r="C115" s="1" t="s">
        <v>218</v>
      </c>
      <c r="D115" s="2">
        <v>-1938830.8</v>
      </c>
      <c r="E115" s="2">
        <v>0</v>
      </c>
      <c r="F115" s="2">
        <v>34896.839999999997</v>
      </c>
      <c r="G115" s="25">
        <v>-1973727.6400000001</v>
      </c>
      <c r="H115" s="14">
        <f t="shared" si="2"/>
        <v>-1973727.6400000001</v>
      </c>
      <c r="I115" s="14">
        <f t="shared" si="3"/>
        <v>0</v>
      </c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</row>
    <row r="116" spans="1:37" hidden="1" x14ac:dyDescent="0.25">
      <c r="A116" t="s">
        <v>999</v>
      </c>
      <c r="B116" s="9" t="s">
        <v>219</v>
      </c>
      <c r="C116" s="9" t="s">
        <v>220</v>
      </c>
      <c r="D116" s="10">
        <v>-1597416.81</v>
      </c>
      <c r="E116" s="10">
        <v>0</v>
      </c>
      <c r="F116" s="10">
        <v>19002.46</v>
      </c>
      <c r="G116" s="26">
        <v>-1616419.27</v>
      </c>
      <c r="H116" s="6" t="s">
        <v>1000</v>
      </c>
      <c r="I116" s="28"/>
    </row>
    <row r="117" spans="1:37" hidden="1" x14ac:dyDescent="0.25">
      <c r="A117"/>
      <c r="B117" s="1" t="s">
        <v>221</v>
      </c>
      <c r="C117" s="1" t="s">
        <v>222</v>
      </c>
      <c r="D117" s="2">
        <v>-1597416.81</v>
      </c>
      <c r="E117" s="2">
        <v>0</v>
      </c>
      <c r="F117" s="2">
        <v>19002.46</v>
      </c>
      <c r="G117" s="25">
        <v>-1616419.27</v>
      </c>
      <c r="H117" s="14">
        <f t="shared" si="2"/>
        <v>-1616419.27</v>
      </c>
      <c r="I117" s="14">
        <f t="shared" si="3"/>
        <v>0</v>
      </c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</row>
    <row r="118" spans="1:37" hidden="1" x14ac:dyDescent="0.25">
      <c r="A118" t="s">
        <v>999</v>
      </c>
      <c r="B118" s="9" t="s">
        <v>223</v>
      </c>
      <c r="C118" s="9" t="s">
        <v>224</v>
      </c>
      <c r="D118" s="10">
        <v>-1803619.95</v>
      </c>
      <c r="E118" s="10">
        <v>0</v>
      </c>
      <c r="F118" s="10">
        <v>27950.6</v>
      </c>
      <c r="G118" s="26">
        <v>-1831570.55</v>
      </c>
      <c r="H118" s="6" t="s">
        <v>1000</v>
      </c>
      <c r="I118" s="28"/>
    </row>
    <row r="119" spans="1:37" hidden="1" x14ac:dyDescent="0.25">
      <c r="A119"/>
      <c r="B119" s="1" t="s">
        <v>225</v>
      </c>
      <c r="C119" s="1" t="s">
        <v>226</v>
      </c>
      <c r="D119" s="2">
        <v>-1803619.95</v>
      </c>
      <c r="E119" s="2">
        <v>0</v>
      </c>
      <c r="F119" s="2">
        <v>27950.6</v>
      </c>
      <c r="G119" s="25">
        <v>-1831570.55</v>
      </c>
      <c r="H119" s="14">
        <f t="shared" si="2"/>
        <v>-1831570.55</v>
      </c>
      <c r="I119" s="14">
        <f t="shared" si="3"/>
        <v>0</v>
      </c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</row>
    <row r="120" spans="1:37" hidden="1" x14ac:dyDescent="0.25">
      <c r="A120" t="s">
        <v>999</v>
      </c>
      <c r="B120" s="9" t="s">
        <v>227</v>
      </c>
      <c r="C120" s="9" t="s">
        <v>228</v>
      </c>
      <c r="D120" s="10">
        <v>-7952020.4299999997</v>
      </c>
      <c r="E120" s="10">
        <v>0</v>
      </c>
      <c r="F120" s="10">
        <v>107468.38</v>
      </c>
      <c r="G120" s="26">
        <v>-8059488.8099999996</v>
      </c>
      <c r="H120" s="6" t="s">
        <v>1000</v>
      </c>
      <c r="I120" s="28"/>
    </row>
    <row r="121" spans="1:37" hidden="1" x14ac:dyDescent="0.25">
      <c r="A121"/>
      <c r="B121" s="1" t="s">
        <v>229</v>
      </c>
      <c r="C121" s="1" t="s">
        <v>230</v>
      </c>
      <c r="D121" s="2">
        <v>-7952020.4299999997</v>
      </c>
      <c r="E121" s="2">
        <v>0</v>
      </c>
      <c r="F121" s="2">
        <v>107468.38</v>
      </c>
      <c r="G121" s="25">
        <v>-8059488.8099999996</v>
      </c>
      <c r="H121" s="14">
        <f t="shared" si="2"/>
        <v>-8059488.8099999996</v>
      </c>
      <c r="I121" s="14">
        <f t="shared" si="3"/>
        <v>0</v>
      </c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</row>
    <row r="122" spans="1:37" ht="18.75" x14ac:dyDescent="0.4">
      <c r="A122" s="6" t="s">
        <v>999</v>
      </c>
      <c r="B122" s="9" t="s">
        <v>231</v>
      </c>
      <c r="C122" s="9" t="s">
        <v>232</v>
      </c>
      <c r="D122" s="10">
        <v>-930865.67</v>
      </c>
      <c r="E122" s="10">
        <v>0</v>
      </c>
      <c r="F122" s="10">
        <v>57871.77</v>
      </c>
      <c r="G122" s="26">
        <v>-988737.44000000006</v>
      </c>
      <c r="I122" s="33" t="s">
        <v>1002</v>
      </c>
      <c r="J122" s="33"/>
    </row>
    <row r="123" spans="1:37" hidden="1" x14ac:dyDescent="0.25">
      <c r="A123"/>
      <c r="B123" s="1" t="s">
        <v>233</v>
      </c>
      <c r="C123" s="1" t="s">
        <v>234</v>
      </c>
      <c r="D123" s="2">
        <v>-930865.67</v>
      </c>
      <c r="E123" s="2">
        <v>0</v>
      </c>
      <c r="F123" s="2">
        <v>57871.77</v>
      </c>
      <c r="G123" s="25">
        <v>-988737.44000000006</v>
      </c>
      <c r="H123" s="14">
        <f t="shared" si="2"/>
        <v>-988737.44000000006</v>
      </c>
      <c r="I123" s="14">
        <f t="shared" si="3"/>
        <v>0</v>
      </c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</row>
    <row r="124" spans="1:37" hidden="1" x14ac:dyDescent="0.25">
      <c r="A124" t="s">
        <v>999</v>
      </c>
      <c r="B124" s="9" t="s">
        <v>235</v>
      </c>
      <c r="C124" s="9" t="s">
        <v>236</v>
      </c>
      <c r="D124" s="10">
        <v>-9865.2999999999993</v>
      </c>
      <c r="E124" s="10">
        <v>0</v>
      </c>
      <c r="F124" s="10">
        <v>0</v>
      </c>
      <c r="G124" s="26">
        <v>-9865.2999999999993</v>
      </c>
      <c r="H124" s="6" t="s">
        <v>1000</v>
      </c>
      <c r="I124" s="28"/>
    </row>
    <row r="125" spans="1:37" hidden="1" x14ac:dyDescent="0.25">
      <c r="A125"/>
      <c r="B125" s="1" t="s">
        <v>237</v>
      </c>
      <c r="C125" s="1" t="s">
        <v>238</v>
      </c>
      <c r="D125" s="2">
        <v>-9865.2999999999993</v>
      </c>
      <c r="E125" s="2">
        <v>0</v>
      </c>
      <c r="F125" s="2">
        <v>0</v>
      </c>
      <c r="G125" s="25">
        <v>-9865.2999999999993</v>
      </c>
      <c r="H125" s="14">
        <f t="shared" si="2"/>
        <v>-9865.2999999999993</v>
      </c>
      <c r="I125" s="14">
        <f t="shared" si="3"/>
        <v>0</v>
      </c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</row>
    <row r="126" spans="1:37" hidden="1" x14ac:dyDescent="0.25">
      <c r="A126" t="s">
        <v>999</v>
      </c>
      <c r="B126" s="9" t="s">
        <v>239</v>
      </c>
      <c r="C126" s="9" t="s">
        <v>240</v>
      </c>
      <c r="D126" s="10">
        <v>61470</v>
      </c>
      <c r="E126" s="10">
        <v>0</v>
      </c>
      <c r="F126" s="10">
        <v>0</v>
      </c>
      <c r="G126" s="26">
        <v>61470</v>
      </c>
      <c r="H126" s="6" t="s">
        <v>1000</v>
      </c>
      <c r="I126" s="28"/>
    </row>
    <row r="127" spans="1:37" hidden="1" x14ac:dyDescent="0.25">
      <c r="A127"/>
      <c r="B127" s="1" t="s">
        <v>241</v>
      </c>
      <c r="C127" s="1" t="s">
        <v>242</v>
      </c>
      <c r="D127" s="2">
        <v>61470</v>
      </c>
      <c r="E127" s="2">
        <v>0</v>
      </c>
      <c r="F127" s="2">
        <v>0</v>
      </c>
      <c r="G127" s="25">
        <v>61470</v>
      </c>
      <c r="H127" s="14">
        <f t="shared" si="2"/>
        <v>61470</v>
      </c>
      <c r="I127" s="14">
        <f t="shared" si="3"/>
        <v>0</v>
      </c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</row>
    <row r="128" spans="1:37" hidden="1" x14ac:dyDescent="0.25">
      <c r="A128" t="s">
        <v>999</v>
      </c>
      <c r="B128" s="9" t="s">
        <v>243</v>
      </c>
      <c r="C128" s="9" t="s">
        <v>244</v>
      </c>
      <c r="D128" s="10">
        <v>9102357.6500000004</v>
      </c>
      <c r="E128" s="10">
        <v>71675.950000000012</v>
      </c>
      <c r="F128" s="10">
        <v>832019.11</v>
      </c>
      <c r="G128" s="10">
        <v>8342014.4899999993</v>
      </c>
      <c r="H128" s="28" t="s">
        <v>1000</v>
      </c>
      <c r="I128" s="28"/>
    </row>
    <row r="129" spans="1:37" hidden="1" x14ac:dyDescent="0.25">
      <c r="A129"/>
      <c r="B129" s="1" t="s">
        <v>245</v>
      </c>
      <c r="C129" s="1" t="s">
        <v>244</v>
      </c>
      <c r="D129" s="2">
        <v>2170791.27</v>
      </c>
      <c r="E129" s="2">
        <v>0</v>
      </c>
      <c r="F129" s="2">
        <v>0</v>
      </c>
      <c r="G129" s="25">
        <v>2170791.27</v>
      </c>
      <c r="H129" s="14">
        <f t="shared" si="2"/>
        <v>2170791.27</v>
      </c>
      <c r="I129" s="14">
        <f t="shared" si="3"/>
        <v>0</v>
      </c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</row>
    <row r="130" spans="1:37" hidden="1" x14ac:dyDescent="0.25">
      <c r="A130"/>
      <c r="B130" s="1" t="s">
        <v>246</v>
      </c>
      <c r="C130" s="1" t="s">
        <v>247</v>
      </c>
      <c r="D130" s="2">
        <v>103438.87</v>
      </c>
      <c r="E130" s="2">
        <v>24.6</v>
      </c>
      <c r="F130" s="2">
        <v>0</v>
      </c>
      <c r="G130" s="25">
        <v>103463.47</v>
      </c>
      <c r="H130" s="14">
        <f t="shared" si="2"/>
        <v>103463.47</v>
      </c>
      <c r="I130" s="14">
        <f t="shared" si="3"/>
        <v>0</v>
      </c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</row>
    <row r="131" spans="1:37" hidden="1" x14ac:dyDescent="0.25">
      <c r="A131"/>
      <c r="B131" s="1" t="s">
        <v>248</v>
      </c>
      <c r="C131" s="1" t="s">
        <v>249</v>
      </c>
      <c r="D131" s="2">
        <v>0</v>
      </c>
      <c r="E131" s="2">
        <v>0</v>
      </c>
      <c r="F131" s="2">
        <v>0</v>
      </c>
      <c r="G131" s="25">
        <v>0</v>
      </c>
      <c r="H131" s="14">
        <f t="shared" ref="H131:H142" si="4">+D131+E131-F131</f>
        <v>0</v>
      </c>
      <c r="I131" s="14">
        <f t="shared" ref="I131:I142" si="5">+G131-H131</f>
        <v>0</v>
      </c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</row>
    <row r="132" spans="1:37" hidden="1" x14ac:dyDescent="0.25">
      <c r="A132"/>
      <c r="B132" s="1" t="s">
        <v>250</v>
      </c>
      <c r="C132" s="1" t="s">
        <v>251</v>
      </c>
      <c r="D132" s="2">
        <v>15463</v>
      </c>
      <c r="E132" s="2">
        <v>0</v>
      </c>
      <c r="F132" s="2">
        <v>0</v>
      </c>
      <c r="G132" s="25">
        <v>15463</v>
      </c>
      <c r="H132" s="14">
        <f t="shared" si="4"/>
        <v>15463</v>
      </c>
      <c r="I132" s="14">
        <f t="shared" si="5"/>
        <v>0</v>
      </c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</row>
    <row r="133" spans="1:37" hidden="1" x14ac:dyDescent="0.25">
      <c r="A133"/>
      <c r="B133" s="1" t="s">
        <v>252</v>
      </c>
      <c r="C133" s="1" t="s">
        <v>253</v>
      </c>
      <c r="D133" s="2">
        <v>83671.3</v>
      </c>
      <c r="E133" s="2">
        <v>0</v>
      </c>
      <c r="F133" s="2">
        <v>0</v>
      </c>
      <c r="G133" s="25">
        <v>83671.3</v>
      </c>
      <c r="H133" s="14">
        <f t="shared" si="4"/>
        <v>83671.3</v>
      </c>
      <c r="I133" s="14">
        <f t="shared" si="5"/>
        <v>0</v>
      </c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</row>
    <row r="134" spans="1:37" hidden="1" x14ac:dyDescent="0.25">
      <c r="A134"/>
      <c r="B134" s="1" t="s">
        <v>254</v>
      </c>
      <c r="C134" s="1" t="s">
        <v>255</v>
      </c>
      <c r="D134" s="2">
        <v>4359641.21</v>
      </c>
      <c r="E134" s="2">
        <v>0</v>
      </c>
      <c r="F134" s="2">
        <v>0</v>
      </c>
      <c r="G134" s="25">
        <v>4359641.21</v>
      </c>
      <c r="H134" s="14">
        <f t="shared" si="4"/>
        <v>4359641.21</v>
      </c>
      <c r="I134" s="14">
        <f t="shared" si="5"/>
        <v>0</v>
      </c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</row>
    <row r="135" spans="1:37" hidden="1" x14ac:dyDescent="0.25">
      <c r="A135"/>
      <c r="B135" s="1" t="s">
        <v>256</v>
      </c>
      <c r="C135" s="1" t="s">
        <v>92</v>
      </c>
      <c r="D135" s="2">
        <v>370997.93</v>
      </c>
      <c r="E135" s="2">
        <v>71651.350000000006</v>
      </c>
      <c r="F135" s="2">
        <v>327216.73</v>
      </c>
      <c r="G135" s="25">
        <v>115432.55000000005</v>
      </c>
      <c r="H135" s="14">
        <f t="shared" si="4"/>
        <v>115432.55000000005</v>
      </c>
      <c r="I135" s="14">
        <f t="shared" si="5"/>
        <v>0</v>
      </c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</row>
    <row r="136" spans="1:37" hidden="1" x14ac:dyDescent="0.25">
      <c r="A136"/>
      <c r="B136" s="1" t="s">
        <v>257</v>
      </c>
      <c r="C136" s="1" t="s">
        <v>258</v>
      </c>
      <c r="D136" s="2">
        <v>0</v>
      </c>
      <c r="E136" s="2">
        <v>0</v>
      </c>
      <c r="F136" s="2">
        <v>0</v>
      </c>
      <c r="G136" s="25">
        <v>0</v>
      </c>
      <c r="H136" s="14">
        <f t="shared" si="4"/>
        <v>0</v>
      </c>
      <c r="I136" s="14">
        <f t="shared" si="5"/>
        <v>0</v>
      </c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</row>
    <row r="137" spans="1:37" hidden="1" x14ac:dyDescent="0.25">
      <c r="A137"/>
      <c r="B137" s="1" t="s">
        <v>259</v>
      </c>
      <c r="C137" s="1" t="s">
        <v>260</v>
      </c>
      <c r="D137" s="2">
        <v>1441981.5</v>
      </c>
      <c r="E137" s="2">
        <v>0</v>
      </c>
      <c r="F137" s="2">
        <v>0</v>
      </c>
      <c r="G137" s="25">
        <v>1441981.5</v>
      </c>
      <c r="H137" s="14">
        <f t="shared" si="4"/>
        <v>1441981.5</v>
      </c>
      <c r="I137" s="14">
        <f t="shared" si="5"/>
        <v>0</v>
      </c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</row>
    <row r="138" spans="1:37" hidden="1" x14ac:dyDescent="0.25">
      <c r="A138"/>
      <c r="B138" s="1" t="s">
        <v>261</v>
      </c>
      <c r="C138" s="1" t="s">
        <v>262</v>
      </c>
      <c r="D138" s="2">
        <v>0</v>
      </c>
      <c r="E138" s="2">
        <v>0</v>
      </c>
      <c r="F138" s="2">
        <v>0</v>
      </c>
      <c r="G138" s="25">
        <v>0</v>
      </c>
      <c r="H138" s="14">
        <f t="shared" si="4"/>
        <v>0</v>
      </c>
      <c r="I138" s="14">
        <f t="shared" si="5"/>
        <v>0</v>
      </c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</row>
    <row r="139" spans="1:37" hidden="1" x14ac:dyDescent="0.25">
      <c r="A139"/>
      <c r="B139" s="1" t="s">
        <v>263</v>
      </c>
      <c r="C139" s="1" t="s">
        <v>264</v>
      </c>
      <c r="D139" s="2">
        <v>43426.52</v>
      </c>
      <c r="E139" s="2">
        <v>0</v>
      </c>
      <c r="F139" s="2">
        <v>0</v>
      </c>
      <c r="G139" s="25">
        <v>43426.52</v>
      </c>
      <c r="H139" s="14">
        <f t="shared" si="4"/>
        <v>43426.52</v>
      </c>
      <c r="I139" s="14">
        <f t="shared" si="5"/>
        <v>0</v>
      </c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</row>
    <row r="140" spans="1:37" hidden="1" x14ac:dyDescent="0.25">
      <c r="A140"/>
      <c r="B140" s="1" t="s">
        <v>265</v>
      </c>
      <c r="C140" s="1" t="s">
        <v>266</v>
      </c>
      <c r="D140" s="2">
        <v>504802.38</v>
      </c>
      <c r="E140" s="2">
        <v>0</v>
      </c>
      <c r="F140" s="2">
        <v>504802.38</v>
      </c>
      <c r="G140" s="25">
        <v>0</v>
      </c>
      <c r="H140" s="14">
        <f t="shared" si="4"/>
        <v>0</v>
      </c>
      <c r="I140" s="14">
        <f t="shared" si="5"/>
        <v>0</v>
      </c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</row>
    <row r="141" spans="1:37" hidden="1" x14ac:dyDescent="0.25">
      <c r="A141"/>
      <c r="B141" s="1" t="s">
        <v>267</v>
      </c>
      <c r="C141" s="1" t="s">
        <v>268</v>
      </c>
      <c r="D141" s="2">
        <v>0</v>
      </c>
      <c r="E141" s="2">
        <v>0</v>
      </c>
      <c r="F141" s="2">
        <v>0</v>
      </c>
      <c r="G141" s="25">
        <v>0</v>
      </c>
      <c r="H141" s="14">
        <f t="shared" si="4"/>
        <v>0</v>
      </c>
      <c r="I141" s="14">
        <f t="shared" si="5"/>
        <v>0</v>
      </c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</row>
    <row r="142" spans="1:37" hidden="1" x14ac:dyDescent="0.25">
      <c r="A142"/>
      <c r="B142" s="1" t="s">
        <v>269</v>
      </c>
      <c r="C142" s="1" t="s">
        <v>270</v>
      </c>
      <c r="D142" s="2">
        <v>8143.67</v>
      </c>
      <c r="E142" s="2">
        <v>0</v>
      </c>
      <c r="F142" s="2">
        <v>0</v>
      </c>
      <c r="G142" s="25">
        <v>8143.67</v>
      </c>
      <c r="H142" s="14">
        <f t="shared" si="4"/>
        <v>8143.67</v>
      </c>
      <c r="I142" s="14">
        <f t="shared" si="5"/>
        <v>0</v>
      </c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</row>
    <row r="143" spans="1:37" hidden="1" x14ac:dyDescent="0.25">
      <c r="A143" t="s">
        <v>999</v>
      </c>
      <c r="B143" s="9" t="s">
        <v>271</v>
      </c>
      <c r="C143" s="9" t="s">
        <v>272</v>
      </c>
      <c r="D143" s="10">
        <v>-109983172.55999999</v>
      </c>
      <c r="E143" s="10">
        <v>91723160.120000005</v>
      </c>
      <c r="F143" s="10">
        <v>57069597.560000002</v>
      </c>
      <c r="G143" s="11">
        <v>-75329609.999999985</v>
      </c>
      <c r="H143" s="6" t="s">
        <v>1000</v>
      </c>
    </row>
    <row r="144" spans="1:37" hidden="1" x14ac:dyDescent="0.25">
      <c r="A144"/>
      <c r="B144" s="1" t="s">
        <v>273</v>
      </c>
      <c r="C144" s="1" t="s">
        <v>272</v>
      </c>
      <c r="D144" s="2">
        <v>-109983172.55999999</v>
      </c>
      <c r="E144" s="2">
        <v>91723160.120000005</v>
      </c>
      <c r="F144" s="2">
        <v>57069597.560000002</v>
      </c>
      <c r="G144" s="7">
        <v>-75329609.999999985</v>
      </c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</row>
    <row r="145" spans="1:37" hidden="1" x14ac:dyDescent="0.25">
      <c r="A145" t="s">
        <v>999</v>
      </c>
      <c r="B145" s="9" t="s">
        <v>274</v>
      </c>
      <c r="C145" s="9" t="s">
        <v>275</v>
      </c>
      <c r="D145" s="10">
        <v>-10524456.26</v>
      </c>
      <c r="E145" s="10">
        <v>18720231.240000002</v>
      </c>
      <c r="F145" s="10">
        <v>11233681.369999999</v>
      </c>
      <c r="G145" s="11">
        <v>-3037906.3899999969</v>
      </c>
      <c r="H145" s="6" t="s">
        <v>1000</v>
      </c>
    </row>
    <row r="146" spans="1:37" hidden="1" x14ac:dyDescent="0.25">
      <c r="A146"/>
      <c r="B146" s="1" t="s">
        <v>276</v>
      </c>
      <c r="C146" s="1" t="s">
        <v>275</v>
      </c>
      <c r="D146" s="2">
        <v>-10524456.26</v>
      </c>
      <c r="E146" s="2">
        <v>18720231.240000002</v>
      </c>
      <c r="F146" s="2">
        <v>11233681.369999999</v>
      </c>
      <c r="G146" s="7">
        <v>-3037906.3899999969</v>
      </c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</row>
    <row r="147" spans="1:37" hidden="1" x14ac:dyDescent="0.25">
      <c r="A147" t="s">
        <v>999</v>
      </c>
      <c r="B147" s="9" t="s">
        <v>277</v>
      </c>
      <c r="C147" s="9" t="s">
        <v>278</v>
      </c>
      <c r="D147" s="10">
        <v>0</v>
      </c>
      <c r="E147" s="10">
        <v>0</v>
      </c>
      <c r="F147" s="10">
        <v>0</v>
      </c>
      <c r="G147" s="10">
        <v>0</v>
      </c>
    </row>
    <row r="148" spans="1:37" hidden="1" x14ac:dyDescent="0.25">
      <c r="A148"/>
      <c r="B148" s="1" t="s">
        <v>279</v>
      </c>
      <c r="C148" s="1" t="s">
        <v>278</v>
      </c>
      <c r="D148" s="2">
        <v>0</v>
      </c>
      <c r="E148" s="2">
        <v>0</v>
      </c>
      <c r="F148" s="2">
        <v>0</v>
      </c>
      <c r="G148" s="2">
        <v>0</v>
      </c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</row>
    <row r="149" spans="1:37" hidden="1" x14ac:dyDescent="0.25">
      <c r="A149" t="s">
        <v>999</v>
      </c>
      <c r="B149" s="9" t="s">
        <v>280</v>
      </c>
      <c r="C149" s="9" t="s">
        <v>281</v>
      </c>
      <c r="D149" s="10">
        <v>-173952.6</v>
      </c>
      <c r="E149" s="10">
        <v>45311.03</v>
      </c>
      <c r="F149" s="10">
        <v>-128641.56999999999</v>
      </c>
      <c r="G149" s="10">
        <v>0</v>
      </c>
    </row>
    <row r="150" spans="1:37" hidden="1" x14ac:dyDescent="0.25">
      <c r="A150"/>
      <c r="B150" s="1" t="s">
        <v>282</v>
      </c>
      <c r="C150" s="1" t="s">
        <v>283</v>
      </c>
      <c r="D150" s="2">
        <v>0</v>
      </c>
      <c r="E150" s="2">
        <v>0</v>
      </c>
      <c r="F150" s="2">
        <v>0</v>
      </c>
      <c r="G150" s="2">
        <v>0</v>
      </c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</row>
    <row r="151" spans="1:37" hidden="1" x14ac:dyDescent="0.25">
      <c r="A151"/>
      <c r="B151" s="1" t="s">
        <v>284</v>
      </c>
      <c r="C151" s="1" t="s">
        <v>285</v>
      </c>
      <c r="D151" s="2">
        <v>0</v>
      </c>
      <c r="E151" s="2">
        <v>0</v>
      </c>
      <c r="F151" s="2">
        <v>0</v>
      </c>
      <c r="G151" s="2">
        <v>0</v>
      </c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</row>
    <row r="152" spans="1:37" hidden="1" x14ac:dyDescent="0.25">
      <c r="A152"/>
      <c r="B152" s="1" t="s">
        <v>286</v>
      </c>
      <c r="C152" s="1" t="s">
        <v>287</v>
      </c>
      <c r="D152" s="2">
        <v>-44658.400000000001</v>
      </c>
      <c r="E152" s="2">
        <v>23902.04</v>
      </c>
      <c r="F152" s="2">
        <v>-20756.359999999986</v>
      </c>
      <c r="G152" s="2">
        <v>0</v>
      </c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</row>
    <row r="153" spans="1:37" hidden="1" x14ac:dyDescent="0.25">
      <c r="A153"/>
      <c r="B153" s="1" t="s">
        <v>288</v>
      </c>
      <c r="C153" s="1" t="s">
        <v>289</v>
      </c>
      <c r="D153" s="2">
        <v>-129294.2</v>
      </c>
      <c r="E153" s="2">
        <v>21408.99</v>
      </c>
      <c r="F153" s="2">
        <v>-107885.21</v>
      </c>
      <c r="G153" s="2">
        <v>0</v>
      </c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</row>
    <row r="154" spans="1:37" hidden="1" x14ac:dyDescent="0.25">
      <c r="A154" t="s">
        <v>999</v>
      </c>
      <c r="B154" s="9" t="s">
        <v>290</v>
      </c>
      <c r="C154" s="9" t="s">
        <v>291</v>
      </c>
      <c r="D154" s="10">
        <v>0</v>
      </c>
      <c r="E154" s="10">
        <v>701945.18</v>
      </c>
      <c r="F154" s="10">
        <v>701945.18</v>
      </c>
      <c r="G154" s="10">
        <v>0</v>
      </c>
    </row>
    <row r="155" spans="1:37" hidden="1" x14ac:dyDescent="0.25">
      <c r="A155"/>
      <c r="B155" s="1" t="s">
        <v>292</v>
      </c>
      <c r="C155" s="1" t="s">
        <v>291</v>
      </c>
      <c r="D155" s="2">
        <v>0</v>
      </c>
      <c r="E155" s="2">
        <v>701945.18</v>
      </c>
      <c r="F155" s="2">
        <v>701945.18</v>
      </c>
      <c r="G155" s="2">
        <v>0</v>
      </c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</row>
    <row r="156" spans="1:37" s="22" customFormat="1" ht="18.75" x14ac:dyDescent="0.4">
      <c r="A156" s="6" t="s">
        <v>999</v>
      </c>
      <c r="B156" s="34" t="s">
        <v>293</v>
      </c>
      <c r="C156" s="34" t="s">
        <v>294</v>
      </c>
      <c r="D156" s="35">
        <v>-1436787.7399999946</v>
      </c>
      <c r="E156" s="35">
        <v>21493404.149999999</v>
      </c>
      <c r="F156" s="35">
        <v>24707694.52</v>
      </c>
      <c r="G156" s="35">
        <v>-4651078.1099999957</v>
      </c>
      <c r="H156" s="33"/>
      <c r="I156" s="33" t="s">
        <v>1001</v>
      </c>
      <c r="J156" s="33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</row>
    <row r="157" spans="1:37" s="22" customFormat="1" hidden="1" x14ac:dyDescent="0.25">
      <c r="B157" s="23" t="s">
        <v>295</v>
      </c>
      <c r="C157" s="23" t="s">
        <v>296</v>
      </c>
      <c r="D157" s="24">
        <v>1073066</v>
      </c>
      <c r="E157" s="24">
        <v>0</v>
      </c>
      <c r="F157" s="24">
        <v>0</v>
      </c>
      <c r="G157" s="24">
        <v>1073066</v>
      </c>
    </row>
    <row r="158" spans="1:37" s="22" customFormat="1" hidden="1" x14ac:dyDescent="0.25">
      <c r="B158" s="23" t="s">
        <v>297</v>
      </c>
      <c r="C158" s="23" t="s">
        <v>298</v>
      </c>
      <c r="D158" s="24">
        <v>-111489542.61</v>
      </c>
      <c r="E158" s="24">
        <v>147104.70000000001</v>
      </c>
      <c r="F158" s="24">
        <v>12108949.869999999</v>
      </c>
      <c r="G158" s="24">
        <v>-123451387.78</v>
      </c>
    </row>
    <row r="159" spans="1:37" s="22" customFormat="1" hidden="1" x14ac:dyDescent="0.25">
      <c r="B159" s="23" t="s">
        <v>299</v>
      </c>
      <c r="C159" s="23" t="s">
        <v>300</v>
      </c>
      <c r="D159" s="24">
        <v>-3713154.34</v>
      </c>
      <c r="E159" s="24">
        <v>11437820.49</v>
      </c>
      <c r="F159" s="24">
        <v>11049918.880000001</v>
      </c>
      <c r="G159" s="24">
        <v>-3325252.7300000004</v>
      </c>
    </row>
    <row r="160" spans="1:37" s="22" customFormat="1" hidden="1" x14ac:dyDescent="0.25">
      <c r="B160" s="23" t="s">
        <v>301</v>
      </c>
      <c r="C160" s="23" t="s">
        <v>302</v>
      </c>
      <c r="D160" s="24">
        <v>1760034.29</v>
      </c>
      <c r="E160" s="24">
        <v>1487712.11</v>
      </c>
      <c r="F160" s="24">
        <v>1548825.77</v>
      </c>
      <c r="G160" s="24">
        <v>1698920.6300000004</v>
      </c>
    </row>
    <row r="161" spans="1:37" s="22" customFormat="1" hidden="1" x14ac:dyDescent="0.25">
      <c r="B161" s="23" t="s">
        <v>303</v>
      </c>
      <c r="C161" s="23" t="s">
        <v>304</v>
      </c>
      <c r="D161" s="24">
        <v>110932808.92</v>
      </c>
      <c r="E161" s="24">
        <v>8420766.8499999996</v>
      </c>
      <c r="F161" s="24">
        <v>0</v>
      </c>
      <c r="G161" s="24">
        <v>119353575.77</v>
      </c>
    </row>
    <row r="162" spans="1:37" hidden="1" x14ac:dyDescent="0.25">
      <c r="A162" t="s">
        <v>999</v>
      </c>
      <c r="B162" s="9" t="s">
        <v>305</v>
      </c>
      <c r="C162" s="9" t="s">
        <v>306</v>
      </c>
      <c r="D162" s="10">
        <v>-558741.32000000007</v>
      </c>
      <c r="E162" s="10">
        <v>558218</v>
      </c>
      <c r="F162" s="10">
        <v>1100788.2400000002</v>
      </c>
      <c r="G162" s="10">
        <v>-1101311.5600000003</v>
      </c>
      <c r="H162" s="6" t="s">
        <v>1000</v>
      </c>
    </row>
    <row r="163" spans="1:37" hidden="1" x14ac:dyDescent="0.25">
      <c r="A163"/>
      <c r="B163" s="1" t="s">
        <v>307</v>
      </c>
      <c r="C163" s="1" t="s">
        <v>308</v>
      </c>
      <c r="D163" s="2">
        <v>-33604.83</v>
      </c>
      <c r="E163" s="2">
        <v>33604</v>
      </c>
      <c r="F163" s="2">
        <v>33604.14</v>
      </c>
      <c r="G163" s="7">
        <v>-33604.97</v>
      </c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</row>
    <row r="164" spans="1:37" hidden="1" x14ac:dyDescent="0.25">
      <c r="A164"/>
      <c r="B164" s="1" t="s">
        <v>309</v>
      </c>
      <c r="C164" s="1" t="s">
        <v>310</v>
      </c>
      <c r="D164" s="2">
        <v>-487304.61</v>
      </c>
      <c r="E164" s="2">
        <v>487305</v>
      </c>
      <c r="F164" s="2">
        <v>1023694.65</v>
      </c>
      <c r="G164" s="7">
        <v>-1023694.26</v>
      </c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</row>
    <row r="165" spans="1:37" hidden="1" x14ac:dyDescent="0.25">
      <c r="A165"/>
      <c r="B165" s="1" t="s">
        <v>311</v>
      </c>
      <c r="C165" s="1" t="s">
        <v>312</v>
      </c>
      <c r="D165" s="2">
        <v>-35070.22</v>
      </c>
      <c r="E165" s="2">
        <v>35846</v>
      </c>
      <c r="F165" s="2">
        <v>35846.519999999997</v>
      </c>
      <c r="G165" s="7">
        <v>-35070.74</v>
      </c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</row>
    <row r="166" spans="1:37" hidden="1" x14ac:dyDescent="0.25">
      <c r="A166"/>
      <c r="B166" s="1" t="s">
        <v>313</v>
      </c>
      <c r="C166" s="1" t="s">
        <v>314</v>
      </c>
      <c r="D166" s="2">
        <v>-2761.66</v>
      </c>
      <c r="E166" s="2">
        <v>1463</v>
      </c>
      <c r="F166" s="2">
        <v>2569.87</v>
      </c>
      <c r="G166" s="7">
        <v>-3868.5299999999997</v>
      </c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</row>
    <row r="167" spans="1:37" hidden="1" x14ac:dyDescent="0.25">
      <c r="A167"/>
      <c r="B167" s="1" t="s">
        <v>315</v>
      </c>
      <c r="C167" s="1" t="s">
        <v>316</v>
      </c>
      <c r="D167" s="2">
        <v>0</v>
      </c>
      <c r="E167" s="2">
        <v>0</v>
      </c>
      <c r="F167" s="2">
        <v>5073.0600000000004</v>
      </c>
      <c r="G167" s="7">
        <v>-5073.0600000000004</v>
      </c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</row>
    <row r="168" spans="1:37" hidden="1" x14ac:dyDescent="0.25">
      <c r="A168" t="s">
        <v>999</v>
      </c>
      <c r="B168" s="9" t="s">
        <v>317</v>
      </c>
      <c r="C168" s="9" t="s">
        <v>318</v>
      </c>
      <c r="D168" s="10">
        <v>0</v>
      </c>
      <c r="E168" s="10">
        <v>0</v>
      </c>
      <c r="F168" s="10">
        <v>0</v>
      </c>
      <c r="G168" s="10">
        <v>0</v>
      </c>
    </row>
    <row r="169" spans="1:37" hidden="1" x14ac:dyDescent="0.25">
      <c r="A169"/>
      <c r="B169" s="1" t="s">
        <v>319</v>
      </c>
      <c r="C169" s="1" t="s">
        <v>318</v>
      </c>
      <c r="D169" s="2">
        <v>0</v>
      </c>
      <c r="E169" s="2">
        <v>0</v>
      </c>
      <c r="F169" s="2">
        <v>0</v>
      </c>
      <c r="G169" s="2">
        <v>0</v>
      </c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</row>
    <row r="170" spans="1:37" hidden="1" x14ac:dyDescent="0.25">
      <c r="A170" t="s">
        <v>999</v>
      </c>
      <c r="B170" s="9" t="s">
        <v>320</v>
      </c>
      <c r="C170" s="9" t="s">
        <v>321</v>
      </c>
      <c r="D170" s="10">
        <v>-1690147.77</v>
      </c>
      <c r="E170" s="10">
        <v>1690147.77</v>
      </c>
      <c r="F170" s="10">
        <v>0</v>
      </c>
      <c r="G170" s="10">
        <v>0</v>
      </c>
    </row>
    <row r="171" spans="1:37" hidden="1" x14ac:dyDescent="0.25">
      <c r="A171"/>
      <c r="B171" s="1" t="s">
        <v>322</v>
      </c>
      <c r="C171" s="1" t="s">
        <v>323</v>
      </c>
      <c r="D171" s="2">
        <v>-1690147.77</v>
      </c>
      <c r="E171" s="2">
        <v>1690147.77</v>
      </c>
      <c r="F171" s="2">
        <v>0</v>
      </c>
      <c r="G171" s="2">
        <v>0</v>
      </c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</row>
    <row r="172" spans="1:37" hidden="1" x14ac:dyDescent="0.25">
      <c r="A172" t="s">
        <v>999</v>
      </c>
      <c r="B172" s="9" t="s">
        <v>324</v>
      </c>
      <c r="C172" s="9" t="s">
        <v>325</v>
      </c>
      <c r="D172" s="10">
        <v>-34006500</v>
      </c>
      <c r="E172" s="10">
        <v>0</v>
      </c>
      <c r="F172" s="10">
        <v>2000000</v>
      </c>
      <c r="G172" s="10">
        <v>-36006500</v>
      </c>
      <c r="H172" s="6" t="s">
        <v>1000</v>
      </c>
    </row>
    <row r="173" spans="1:37" hidden="1" x14ac:dyDescent="0.25">
      <c r="A173"/>
      <c r="B173" s="1" t="s">
        <v>326</v>
      </c>
      <c r="C173" s="1" t="s">
        <v>325</v>
      </c>
      <c r="D173" s="2">
        <v>-34006500</v>
      </c>
      <c r="E173" s="2">
        <v>0</v>
      </c>
      <c r="F173" s="2">
        <v>2000000</v>
      </c>
      <c r="G173" s="2">
        <v>-36006500</v>
      </c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</row>
    <row r="174" spans="1:37" hidden="1" x14ac:dyDescent="0.25">
      <c r="A174" t="s">
        <v>999</v>
      </c>
      <c r="B174" s="9" t="s">
        <v>327</v>
      </c>
      <c r="C174" s="9" t="s">
        <v>328</v>
      </c>
      <c r="D174" s="10">
        <v>-14234177.069999998</v>
      </c>
      <c r="E174" s="10">
        <v>0</v>
      </c>
      <c r="F174" s="10">
        <v>0</v>
      </c>
      <c r="G174" s="10">
        <v>-14234177.069999998</v>
      </c>
      <c r="H174" s="6" t="s">
        <v>1000</v>
      </c>
    </row>
    <row r="175" spans="1:37" hidden="1" x14ac:dyDescent="0.25">
      <c r="A175"/>
      <c r="B175" s="1" t="s">
        <v>329</v>
      </c>
      <c r="C175" s="1" t="s">
        <v>328</v>
      </c>
      <c r="D175" s="2">
        <v>8192551.0099999998</v>
      </c>
      <c r="E175" s="2">
        <v>0</v>
      </c>
      <c r="F175" s="2">
        <v>0</v>
      </c>
      <c r="G175" s="2">
        <v>8192551.0099999998</v>
      </c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</row>
    <row r="176" spans="1:37" hidden="1" x14ac:dyDescent="0.25">
      <c r="A176"/>
      <c r="B176" s="1" t="s">
        <v>330</v>
      </c>
      <c r="C176" s="1" t="s">
        <v>331</v>
      </c>
      <c r="D176" s="2">
        <v>-22426728.079999998</v>
      </c>
      <c r="E176" s="2">
        <v>0</v>
      </c>
      <c r="F176" s="2">
        <v>0</v>
      </c>
      <c r="G176" s="2">
        <v>-22426728.079999998</v>
      </c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</row>
    <row r="177" spans="1:37" hidden="1" x14ac:dyDescent="0.25">
      <c r="A177"/>
      <c r="B177" s="1" t="s">
        <v>332</v>
      </c>
      <c r="C177" s="1" t="s">
        <v>333</v>
      </c>
      <c r="D177" s="2">
        <v>0</v>
      </c>
      <c r="E177" s="2">
        <v>0</v>
      </c>
      <c r="F177" s="2">
        <v>0</v>
      </c>
      <c r="G177" s="2">
        <v>0</v>
      </c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</row>
    <row r="178" spans="1:37" hidden="1" x14ac:dyDescent="0.25">
      <c r="A178"/>
      <c r="B178" s="1" t="s">
        <v>334</v>
      </c>
      <c r="C178" s="1" t="s">
        <v>333</v>
      </c>
      <c r="D178" s="2">
        <v>0</v>
      </c>
      <c r="E178" s="2">
        <v>0</v>
      </c>
      <c r="F178" s="2">
        <v>0</v>
      </c>
      <c r="G178" s="2">
        <v>0</v>
      </c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</row>
    <row r="179" spans="1:37" hidden="1" x14ac:dyDescent="0.25">
      <c r="A179"/>
      <c r="B179" s="1" t="s">
        <v>335</v>
      </c>
      <c r="C179" s="1" t="s">
        <v>336</v>
      </c>
      <c r="D179" s="2">
        <v>0</v>
      </c>
      <c r="E179" s="2">
        <v>0</v>
      </c>
      <c r="F179" s="2">
        <v>0</v>
      </c>
      <c r="G179" s="2">
        <v>0</v>
      </c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</row>
    <row r="180" spans="1:37" hidden="1" x14ac:dyDescent="0.25">
      <c r="A180"/>
      <c r="B180" s="1" t="s">
        <v>337</v>
      </c>
      <c r="C180" s="1" t="s">
        <v>336</v>
      </c>
      <c r="D180" s="2">
        <v>0</v>
      </c>
      <c r="E180" s="2">
        <v>0</v>
      </c>
      <c r="F180" s="2">
        <v>0</v>
      </c>
      <c r="G180" s="2">
        <v>0</v>
      </c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</row>
    <row r="181" spans="1:37" x14ac:dyDescent="0.25">
      <c r="A181" s="6" t="s">
        <v>999</v>
      </c>
      <c r="B181" s="36" t="s">
        <v>338</v>
      </c>
      <c r="C181" s="36" t="s">
        <v>339</v>
      </c>
      <c r="D181" s="29">
        <v>-335003590.15999997</v>
      </c>
      <c r="E181" s="29">
        <v>0</v>
      </c>
      <c r="F181" s="29">
        <v>49660669.050000004</v>
      </c>
      <c r="G181" s="29">
        <v>-384664259.20999998</v>
      </c>
      <c r="J181" s="39">
        <v>463121519</v>
      </c>
      <c r="K181" s="39">
        <f>+G181+G226+G228</f>
        <v>-463671466.26999998</v>
      </c>
      <c r="L181" s="37">
        <f>+J181+K181</f>
        <v>-549947.26999998093</v>
      </c>
    </row>
    <row r="182" spans="1:37" hidden="1" x14ac:dyDescent="0.25">
      <c r="A182"/>
      <c r="B182" s="1" t="s">
        <v>340</v>
      </c>
      <c r="C182" s="1" t="s">
        <v>341</v>
      </c>
      <c r="D182" s="2">
        <v>-9984085.3599999994</v>
      </c>
      <c r="E182" s="2">
        <v>0</v>
      </c>
      <c r="F182" s="2">
        <v>1293122.76</v>
      </c>
      <c r="G182" s="2">
        <v>-11277208.119999999</v>
      </c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</row>
    <row r="183" spans="1:37" hidden="1" x14ac:dyDescent="0.25">
      <c r="A183"/>
      <c r="B183" s="1" t="s">
        <v>342</v>
      </c>
      <c r="C183" s="1" t="s">
        <v>343</v>
      </c>
      <c r="D183" s="2">
        <v>-7977938.7300000004</v>
      </c>
      <c r="E183" s="2">
        <v>0</v>
      </c>
      <c r="F183" s="2">
        <v>328262.32</v>
      </c>
      <c r="G183" s="2">
        <v>-8306201.0500000007</v>
      </c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</row>
    <row r="184" spans="1:37" hidden="1" x14ac:dyDescent="0.25">
      <c r="A184"/>
      <c r="B184" s="1" t="s">
        <v>344</v>
      </c>
      <c r="C184" s="1" t="s">
        <v>345</v>
      </c>
      <c r="D184" s="2">
        <v>-5124544.83</v>
      </c>
      <c r="E184" s="2">
        <v>0</v>
      </c>
      <c r="F184" s="2">
        <v>-14736.22</v>
      </c>
      <c r="G184" s="2">
        <v>-5109808.6100000003</v>
      </c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</row>
    <row r="185" spans="1:37" hidden="1" x14ac:dyDescent="0.25">
      <c r="A185"/>
      <c r="B185" s="1" t="s">
        <v>346</v>
      </c>
      <c r="C185" s="1" t="s">
        <v>347</v>
      </c>
      <c r="D185" s="2">
        <v>-5006724.1500000004</v>
      </c>
      <c r="E185" s="2">
        <v>0</v>
      </c>
      <c r="F185" s="2">
        <v>550603.43999999994</v>
      </c>
      <c r="G185" s="2">
        <v>-5557327.5899999999</v>
      </c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</row>
    <row r="186" spans="1:37" hidden="1" x14ac:dyDescent="0.25">
      <c r="A186"/>
      <c r="B186" s="1" t="s">
        <v>348</v>
      </c>
      <c r="C186" s="1" t="s">
        <v>349</v>
      </c>
      <c r="D186" s="2">
        <v>-10157412.109999999</v>
      </c>
      <c r="E186" s="2">
        <v>0</v>
      </c>
      <c r="F186" s="2">
        <v>0</v>
      </c>
      <c r="G186" s="2">
        <v>-10157412.109999999</v>
      </c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</row>
    <row r="187" spans="1:37" hidden="1" x14ac:dyDescent="0.25">
      <c r="A187"/>
      <c r="B187" s="1" t="s">
        <v>350</v>
      </c>
      <c r="C187" s="1" t="s">
        <v>351</v>
      </c>
      <c r="D187" s="2">
        <v>-4191221.07</v>
      </c>
      <c r="E187" s="2">
        <v>0</v>
      </c>
      <c r="F187" s="2">
        <v>614630.12</v>
      </c>
      <c r="G187" s="2">
        <v>-4805851.1899999995</v>
      </c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</row>
    <row r="188" spans="1:37" hidden="1" x14ac:dyDescent="0.25">
      <c r="A188"/>
      <c r="B188" s="1" t="s">
        <v>352</v>
      </c>
      <c r="C188" s="1" t="s">
        <v>353</v>
      </c>
      <c r="D188" s="2">
        <v>-4832409.38</v>
      </c>
      <c r="E188" s="2">
        <v>0</v>
      </c>
      <c r="F188" s="2">
        <v>397947.45</v>
      </c>
      <c r="G188" s="2">
        <v>-5230356.83</v>
      </c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</row>
    <row r="189" spans="1:37" hidden="1" x14ac:dyDescent="0.25">
      <c r="A189"/>
      <c r="B189" s="1" t="s">
        <v>354</v>
      </c>
      <c r="C189" s="1" t="s">
        <v>355</v>
      </c>
      <c r="D189" s="2">
        <v>-1796223.32</v>
      </c>
      <c r="E189" s="2">
        <v>0</v>
      </c>
      <c r="F189" s="2">
        <v>0</v>
      </c>
      <c r="G189" s="2">
        <v>-1796223.32</v>
      </c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</row>
    <row r="190" spans="1:37" hidden="1" x14ac:dyDescent="0.25">
      <c r="A190"/>
      <c r="B190" s="1" t="s">
        <v>356</v>
      </c>
      <c r="C190" s="1" t="s">
        <v>357</v>
      </c>
      <c r="D190" s="2">
        <v>-10599879.82</v>
      </c>
      <c r="E190" s="2">
        <v>0</v>
      </c>
      <c r="F190" s="2">
        <v>3262904.48</v>
      </c>
      <c r="G190" s="2">
        <v>-13862784.300000001</v>
      </c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</row>
    <row r="191" spans="1:37" hidden="1" x14ac:dyDescent="0.25">
      <c r="A191"/>
      <c r="B191" s="1" t="s">
        <v>358</v>
      </c>
      <c r="C191" s="1" t="s">
        <v>359</v>
      </c>
      <c r="D191" s="2">
        <v>-14930639.77</v>
      </c>
      <c r="E191" s="2">
        <v>0</v>
      </c>
      <c r="F191" s="2">
        <v>2760696.92</v>
      </c>
      <c r="G191" s="2">
        <v>-17691336.689999998</v>
      </c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</row>
    <row r="192" spans="1:37" hidden="1" x14ac:dyDescent="0.25">
      <c r="A192"/>
      <c r="B192" s="1" t="s">
        <v>360</v>
      </c>
      <c r="C192" s="1" t="s">
        <v>361</v>
      </c>
      <c r="D192" s="2">
        <v>-1536612.24</v>
      </c>
      <c r="E192" s="2">
        <v>0</v>
      </c>
      <c r="F192" s="2">
        <v>465932.34</v>
      </c>
      <c r="G192" s="2">
        <v>-2002544.58</v>
      </c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</row>
    <row r="193" spans="1:37" hidden="1" x14ac:dyDescent="0.25">
      <c r="A193"/>
      <c r="B193" s="1" t="s">
        <v>362</v>
      </c>
      <c r="C193" s="1" t="s">
        <v>363</v>
      </c>
      <c r="D193" s="2">
        <v>-11034002.9</v>
      </c>
      <c r="E193" s="2">
        <v>0</v>
      </c>
      <c r="F193" s="2">
        <v>3096150.64</v>
      </c>
      <c r="G193" s="2">
        <v>-14130153.540000001</v>
      </c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</row>
    <row r="194" spans="1:37" hidden="1" x14ac:dyDescent="0.25">
      <c r="A194"/>
      <c r="B194" s="1" t="s">
        <v>364</v>
      </c>
      <c r="C194" s="1" t="s">
        <v>365</v>
      </c>
      <c r="D194" s="2">
        <v>-26554159.91</v>
      </c>
      <c r="E194" s="2">
        <v>0</v>
      </c>
      <c r="F194" s="2">
        <v>2762977.2</v>
      </c>
      <c r="G194" s="2">
        <v>-29317137.109999999</v>
      </c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</row>
    <row r="195" spans="1:37" hidden="1" x14ac:dyDescent="0.25">
      <c r="A195"/>
      <c r="B195" s="1" t="s">
        <v>366</v>
      </c>
      <c r="C195" s="1" t="s">
        <v>367</v>
      </c>
      <c r="D195" s="2">
        <v>-49469179.159999996</v>
      </c>
      <c r="E195" s="2">
        <v>0</v>
      </c>
      <c r="F195" s="2">
        <v>10483507.859999999</v>
      </c>
      <c r="G195" s="2">
        <v>-59952687.019999996</v>
      </c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</row>
    <row r="196" spans="1:37" hidden="1" x14ac:dyDescent="0.25">
      <c r="A196"/>
      <c r="B196" s="1" t="s">
        <v>368</v>
      </c>
      <c r="C196" s="1" t="s">
        <v>369</v>
      </c>
      <c r="D196" s="2">
        <v>-58452444.600000001</v>
      </c>
      <c r="E196" s="2">
        <v>0</v>
      </c>
      <c r="F196" s="2">
        <v>9773103.6400000006</v>
      </c>
      <c r="G196" s="2">
        <v>-68225548.24000001</v>
      </c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</row>
    <row r="197" spans="1:37" hidden="1" x14ac:dyDescent="0.25">
      <c r="A197"/>
      <c r="B197" s="1" t="s">
        <v>370</v>
      </c>
      <c r="C197" s="1" t="s">
        <v>371</v>
      </c>
      <c r="D197" s="2">
        <v>-7831519.0800000001</v>
      </c>
      <c r="E197" s="2">
        <v>0</v>
      </c>
      <c r="F197" s="2">
        <v>2029143.45</v>
      </c>
      <c r="G197" s="2">
        <v>-9860662.5299999993</v>
      </c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</row>
    <row r="198" spans="1:37" hidden="1" x14ac:dyDescent="0.25">
      <c r="A198"/>
      <c r="B198" s="1" t="s">
        <v>372</v>
      </c>
      <c r="C198" s="1" t="s">
        <v>373</v>
      </c>
      <c r="D198" s="2">
        <v>-6071428.5</v>
      </c>
      <c r="E198" s="2">
        <v>0</v>
      </c>
      <c r="F198" s="2">
        <v>1225862.05</v>
      </c>
      <c r="G198" s="2">
        <v>-7297290.5499999998</v>
      </c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</row>
    <row r="199" spans="1:37" hidden="1" x14ac:dyDescent="0.25">
      <c r="A199"/>
      <c r="B199" s="1" t="s">
        <v>374</v>
      </c>
      <c r="C199" s="1" t="s">
        <v>375</v>
      </c>
      <c r="D199" s="2">
        <v>-54622819.920000002</v>
      </c>
      <c r="E199" s="2">
        <v>0</v>
      </c>
      <c r="F199" s="2">
        <v>7750373.3099999996</v>
      </c>
      <c r="G199" s="2">
        <v>-62373193.230000004</v>
      </c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</row>
    <row r="200" spans="1:37" hidden="1" x14ac:dyDescent="0.25">
      <c r="A200"/>
      <c r="B200" s="1" t="s">
        <v>376</v>
      </c>
      <c r="C200" s="1" t="s">
        <v>377</v>
      </c>
      <c r="D200" s="2">
        <v>-2931.03</v>
      </c>
      <c r="E200" s="2">
        <v>0</v>
      </c>
      <c r="F200" s="2">
        <v>0</v>
      </c>
      <c r="G200" s="2">
        <v>-2931.03</v>
      </c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</row>
    <row r="201" spans="1:37" hidden="1" x14ac:dyDescent="0.25">
      <c r="A201"/>
      <c r="B201" s="1" t="s">
        <v>378</v>
      </c>
      <c r="C201" s="1" t="s">
        <v>379</v>
      </c>
      <c r="D201" s="2">
        <v>-44827414.280000001</v>
      </c>
      <c r="E201" s="2">
        <v>0</v>
      </c>
      <c r="F201" s="2">
        <v>2880187.29</v>
      </c>
      <c r="G201" s="2">
        <v>-47707601.57</v>
      </c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</row>
    <row r="202" spans="1:37" hidden="1" x14ac:dyDescent="0.25">
      <c r="A202" t="s">
        <v>999</v>
      </c>
      <c r="B202" s="9" t="s">
        <v>380</v>
      </c>
      <c r="C202" s="9" t="s">
        <v>381</v>
      </c>
      <c r="D202" s="10">
        <v>-111695116.48</v>
      </c>
      <c r="E202" s="10">
        <v>0</v>
      </c>
      <c r="F202" s="10">
        <v>11842179.83</v>
      </c>
      <c r="G202" s="10">
        <v>-123537296.31</v>
      </c>
      <c r="H202" s="6" t="s">
        <v>1000</v>
      </c>
      <c r="J202" s="32"/>
      <c r="K202" s="32"/>
      <c r="L202" s="32"/>
    </row>
    <row r="203" spans="1:37" hidden="1" x14ac:dyDescent="0.25">
      <c r="A203"/>
      <c r="B203" s="1" t="s">
        <v>382</v>
      </c>
      <c r="C203" s="1" t="s">
        <v>341</v>
      </c>
      <c r="D203" s="2">
        <v>-6740478.9199999999</v>
      </c>
      <c r="E203" s="2">
        <v>0</v>
      </c>
      <c r="F203" s="2">
        <v>287994.59000000003</v>
      </c>
      <c r="G203" s="2">
        <v>-7028473.5099999998</v>
      </c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</row>
    <row r="204" spans="1:37" hidden="1" x14ac:dyDescent="0.25">
      <c r="A204"/>
      <c r="B204" s="1" t="s">
        <v>383</v>
      </c>
      <c r="C204" s="1" t="s">
        <v>343</v>
      </c>
      <c r="D204" s="2">
        <v>-2733512.68</v>
      </c>
      <c r="E204" s="2">
        <v>0</v>
      </c>
      <c r="F204" s="2">
        <v>355292.34</v>
      </c>
      <c r="G204" s="2">
        <v>-3088805.02</v>
      </c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</row>
    <row r="205" spans="1:37" hidden="1" x14ac:dyDescent="0.25">
      <c r="A205"/>
      <c r="B205" s="1" t="s">
        <v>384</v>
      </c>
      <c r="C205" s="1" t="s">
        <v>345</v>
      </c>
      <c r="D205" s="2">
        <v>-2794373.1200000001</v>
      </c>
      <c r="E205" s="2">
        <v>0</v>
      </c>
      <c r="F205" s="2">
        <v>0</v>
      </c>
      <c r="G205" s="2">
        <v>-2794373.1200000001</v>
      </c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</row>
    <row r="206" spans="1:37" hidden="1" x14ac:dyDescent="0.25">
      <c r="A206"/>
      <c r="B206" s="1" t="s">
        <v>385</v>
      </c>
      <c r="C206" s="1" t="s">
        <v>347</v>
      </c>
      <c r="D206" s="2">
        <v>-1315713.6599999999</v>
      </c>
      <c r="E206" s="2">
        <v>0</v>
      </c>
      <c r="F206" s="2">
        <v>0</v>
      </c>
      <c r="G206" s="2">
        <v>-1315713.6599999999</v>
      </c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</row>
    <row r="207" spans="1:37" hidden="1" x14ac:dyDescent="0.25">
      <c r="A207"/>
      <c r="B207" s="1" t="s">
        <v>386</v>
      </c>
      <c r="C207" s="1" t="s">
        <v>387</v>
      </c>
      <c r="D207" s="2">
        <v>-2409366.87</v>
      </c>
      <c r="E207" s="2">
        <v>0</v>
      </c>
      <c r="F207" s="2">
        <v>0</v>
      </c>
      <c r="G207" s="2">
        <v>-2409366.87</v>
      </c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</row>
    <row r="208" spans="1:37" hidden="1" x14ac:dyDescent="0.25">
      <c r="A208"/>
      <c r="B208" s="1" t="s">
        <v>388</v>
      </c>
      <c r="C208" s="1" t="s">
        <v>351</v>
      </c>
      <c r="D208" s="2">
        <v>0</v>
      </c>
      <c r="E208" s="2">
        <v>0</v>
      </c>
      <c r="F208" s="2">
        <v>290852.11</v>
      </c>
      <c r="G208" s="2">
        <v>-290852.11</v>
      </c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</row>
    <row r="209" spans="1:37" hidden="1" x14ac:dyDescent="0.25">
      <c r="A209"/>
      <c r="B209" s="1" t="s">
        <v>389</v>
      </c>
      <c r="C209" s="1" t="s">
        <v>353</v>
      </c>
      <c r="D209" s="2">
        <v>-661678.93000000005</v>
      </c>
      <c r="E209" s="2">
        <v>0</v>
      </c>
      <c r="F209" s="2">
        <v>0</v>
      </c>
      <c r="G209" s="2">
        <v>-661678.93000000005</v>
      </c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</row>
    <row r="210" spans="1:37" hidden="1" x14ac:dyDescent="0.25">
      <c r="A210"/>
      <c r="B210" s="1" t="s">
        <v>390</v>
      </c>
      <c r="C210" s="1" t="s">
        <v>355</v>
      </c>
      <c r="D210" s="2">
        <v>-330538.26</v>
      </c>
      <c r="E210" s="2">
        <v>0</v>
      </c>
      <c r="F210" s="2">
        <v>0</v>
      </c>
      <c r="G210" s="2">
        <v>-330538.26</v>
      </c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</row>
    <row r="211" spans="1:37" hidden="1" x14ac:dyDescent="0.25">
      <c r="A211"/>
      <c r="B211" s="1" t="s">
        <v>391</v>
      </c>
      <c r="C211" s="1" t="s">
        <v>392</v>
      </c>
      <c r="D211" s="2">
        <v>-5840454.3300000001</v>
      </c>
      <c r="E211" s="2">
        <v>0</v>
      </c>
      <c r="F211" s="2">
        <v>0</v>
      </c>
      <c r="G211" s="2">
        <v>-5840454.3300000001</v>
      </c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</row>
    <row r="212" spans="1:37" hidden="1" x14ac:dyDescent="0.25">
      <c r="A212"/>
      <c r="B212" s="1" t="s">
        <v>393</v>
      </c>
      <c r="C212" s="1" t="s">
        <v>359</v>
      </c>
      <c r="D212" s="2">
        <v>-6092856.7199999997</v>
      </c>
      <c r="E212" s="2">
        <v>0</v>
      </c>
      <c r="F212" s="2">
        <v>1389020.14</v>
      </c>
      <c r="G212" s="2">
        <v>-7481876.8599999994</v>
      </c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</row>
    <row r="213" spans="1:37" hidden="1" x14ac:dyDescent="0.25">
      <c r="A213"/>
      <c r="B213" s="1" t="s">
        <v>394</v>
      </c>
      <c r="C213" s="1" t="s">
        <v>395</v>
      </c>
      <c r="D213" s="2">
        <v>0</v>
      </c>
      <c r="E213" s="2">
        <v>0</v>
      </c>
      <c r="F213" s="2">
        <v>448957</v>
      </c>
      <c r="G213" s="2">
        <v>-448957</v>
      </c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</row>
    <row r="214" spans="1:37" hidden="1" x14ac:dyDescent="0.25">
      <c r="A214"/>
      <c r="B214" s="1" t="s">
        <v>396</v>
      </c>
      <c r="C214" s="1" t="s">
        <v>363</v>
      </c>
      <c r="D214" s="2">
        <v>-4659487.4800000004</v>
      </c>
      <c r="E214" s="2">
        <v>0</v>
      </c>
      <c r="F214" s="2">
        <v>-254128.77</v>
      </c>
      <c r="G214" s="2">
        <v>-4405358.7100000009</v>
      </c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</row>
    <row r="215" spans="1:37" hidden="1" x14ac:dyDescent="0.25">
      <c r="A215"/>
      <c r="B215" s="1" t="s">
        <v>397</v>
      </c>
      <c r="C215" s="1" t="s">
        <v>365</v>
      </c>
      <c r="D215" s="2">
        <v>-11568253.609999999</v>
      </c>
      <c r="E215" s="2">
        <v>0</v>
      </c>
      <c r="F215" s="2">
        <v>982452.11</v>
      </c>
      <c r="G215" s="2">
        <v>-12550705.719999999</v>
      </c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</row>
    <row r="216" spans="1:37" hidden="1" x14ac:dyDescent="0.25">
      <c r="A216"/>
      <c r="B216" s="1" t="s">
        <v>398</v>
      </c>
      <c r="C216" s="1" t="s">
        <v>367</v>
      </c>
      <c r="D216" s="2">
        <v>-7560349.6799999997</v>
      </c>
      <c r="E216" s="2">
        <v>0</v>
      </c>
      <c r="F216" s="2">
        <v>1031684.59</v>
      </c>
      <c r="G216" s="2">
        <v>-8592034.2699999996</v>
      </c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</row>
    <row r="217" spans="1:37" hidden="1" x14ac:dyDescent="0.25">
      <c r="A217"/>
      <c r="B217" s="1" t="s">
        <v>399</v>
      </c>
      <c r="C217" s="1" t="s">
        <v>371</v>
      </c>
      <c r="D217" s="2">
        <v>-375432.49</v>
      </c>
      <c r="E217" s="2">
        <v>0</v>
      </c>
      <c r="F217" s="2">
        <v>0</v>
      </c>
      <c r="G217" s="2">
        <v>-375432.49</v>
      </c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</row>
    <row r="218" spans="1:37" hidden="1" x14ac:dyDescent="0.25">
      <c r="A218"/>
      <c r="B218" s="1" t="s">
        <v>400</v>
      </c>
      <c r="C218" s="1" t="s">
        <v>369</v>
      </c>
      <c r="D218" s="2">
        <v>-22340552.59</v>
      </c>
      <c r="E218" s="2">
        <v>0</v>
      </c>
      <c r="F218" s="2">
        <v>3674149.56</v>
      </c>
      <c r="G218" s="2">
        <v>-26014702.149999999</v>
      </c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</row>
    <row r="219" spans="1:37" hidden="1" x14ac:dyDescent="0.25">
      <c r="A219"/>
      <c r="B219" s="1" t="s">
        <v>401</v>
      </c>
      <c r="C219" s="1" t="s">
        <v>371</v>
      </c>
      <c r="D219" s="2">
        <v>-4186414.41</v>
      </c>
      <c r="E219" s="2">
        <v>0</v>
      </c>
      <c r="F219" s="2">
        <v>0</v>
      </c>
      <c r="G219" s="2">
        <v>-4186414.41</v>
      </c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</row>
    <row r="220" spans="1:37" hidden="1" x14ac:dyDescent="0.25">
      <c r="A220"/>
      <c r="B220" s="1" t="s">
        <v>402</v>
      </c>
      <c r="C220" s="1" t="s">
        <v>373</v>
      </c>
      <c r="D220" s="2">
        <v>-1864590.66</v>
      </c>
      <c r="E220" s="2">
        <v>0</v>
      </c>
      <c r="F220" s="2">
        <v>0</v>
      </c>
      <c r="G220" s="2">
        <v>-1864590.66</v>
      </c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</row>
    <row r="221" spans="1:37" hidden="1" x14ac:dyDescent="0.25">
      <c r="A221"/>
      <c r="B221" s="1" t="s">
        <v>403</v>
      </c>
      <c r="C221" s="1" t="s">
        <v>375</v>
      </c>
      <c r="D221" s="2">
        <v>-20588729.82</v>
      </c>
      <c r="E221" s="2">
        <v>0</v>
      </c>
      <c r="F221" s="2">
        <v>2361652.37</v>
      </c>
      <c r="G221" s="2">
        <v>-22950382.190000001</v>
      </c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</row>
    <row r="222" spans="1:37" hidden="1" x14ac:dyDescent="0.25">
      <c r="A222"/>
      <c r="B222" s="1" t="s">
        <v>404</v>
      </c>
      <c r="C222" s="1" t="s">
        <v>379</v>
      </c>
      <c r="D222" s="2">
        <v>-9632332.25</v>
      </c>
      <c r="E222" s="2">
        <v>0</v>
      </c>
      <c r="F222" s="2">
        <v>1274253.79</v>
      </c>
      <c r="G222" s="2">
        <v>-10906586.039999999</v>
      </c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</row>
    <row r="223" spans="1:37" hidden="1" x14ac:dyDescent="0.25">
      <c r="A223" t="s">
        <v>999</v>
      </c>
      <c r="B223" s="9" t="s">
        <v>405</v>
      </c>
      <c r="C223" s="9" t="s">
        <v>406</v>
      </c>
      <c r="D223" s="10">
        <v>0</v>
      </c>
      <c r="E223" s="10">
        <v>0</v>
      </c>
      <c r="F223" s="10">
        <v>0</v>
      </c>
      <c r="G223" s="10">
        <v>0</v>
      </c>
      <c r="J223" s="32"/>
      <c r="K223" s="32"/>
      <c r="L223" s="32"/>
    </row>
    <row r="224" spans="1:37" hidden="1" x14ac:dyDescent="0.25">
      <c r="A224"/>
      <c r="B224" s="1" t="s">
        <v>407</v>
      </c>
      <c r="C224" s="1" t="s">
        <v>408</v>
      </c>
      <c r="D224" s="2">
        <v>0</v>
      </c>
      <c r="E224" s="2">
        <v>0</v>
      </c>
      <c r="F224" s="2">
        <v>0</v>
      </c>
      <c r="G224" s="2">
        <v>0</v>
      </c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</row>
    <row r="225" spans="1:37" hidden="1" x14ac:dyDescent="0.25">
      <c r="A225"/>
      <c r="B225" s="1" t="s">
        <v>409</v>
      </c>
      <c r="C225" s="1" t="s">
        <v>410</v>
      </c>
      <c r="D225" s="2">
        <v>0</v>
      </c>
      <c r="E225" s="2">
        <v>0</v>
      </c>
      <c r="F225" s="2">
        <v>0</v>
      </c>
      <c r="G225" s="2">
        <v>0</v>
      </c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</row>
    <row r="226" spans="1:37" hidden="1" x14ac:dyDescent="0.25">
      <c r="A226" t="s">
        <v>999</v>
      </c>
      <c r="B226" s="9" t="s">
        <v>411</v>
      </c>
      <c r="C226" s="9" t="s">
        <v>412</v>
      </c>
      <c r="D226" s="10">
        <v>-1435068.9100000001</v>
      </c>
      <c r="E226" s="10">
        <v>0</v>
      </c>
      <c r="F226" s="10">
        <v>333019.09000000003</v>
      </c>
      <c r="G226" s="10">
        <v>-1768088.0000000002</v>
      </c>
      <c r="H226" s="6" t="s">
        <v>1000</v>
      </c>
      <c r="J226" s="32"/>
      <c r="K226" s="32"/>
      <c r="L226" s="32"/>
    </row>
    <row r="227" spans="1:37" hidden="1" x14ac:dyDescent="0.25">
      <c r="A227"/>
      <c r="B227" s="1" t="s">
        <v>413</v>
      </c>
      <c r="C227" s="1" t="s">
        <v>414</v>
      </c>
      <c r="D227" s="2">
        <v>-1435068.9100000001</v>
      </c>
      <c r="E227" s="2"/>
      <c r="F227" s="2">
        <v>333019.09000000003</v>
      </c>
      <c r="G227" s="2">
        <v>-1768088.0000000002</v>
      </c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</row>
    <row r="228" spans="1:37" x14ac:dyDescent="0.25">
      <c r="A228" s="6" t="s">
        <v>999</v>
      </c>
      <c r="B228" s="36" t="s">
        <v>415</v>
      </c>
      <c r="C228" s="36" t="s">
        <v>416</v>
      </c>
      <c r="D228" s="29">
        <v>-76994192.120000005</v>
      </c>
      <c r="E228" s="29">
        <v>0</v>
      </c>
      <c r="F228" s="29">
        <v>244926.94</v>
      </c>
      <c r="G228" s="29">
        <v>-77239119.060000002</v>
      </c>
      <c r="J228" s="39"/>
      <c r="K228" s="39"/>
      <c r="L228" s="37"/>
    </row>
    <row r="229" spans="1:37" hidden="1" x14ac:dyDescent="0.25">
      <c r="A229"/>
      <c r="B229" s="1" t="s">
        <v>417</v>
      </c>
      <c r="C229" s="1" t="s">
        <v>341</v>
      </c>
      <c r="D229" s="2">
        <v>-3996958.46</v>
      </c>
      <c r="E229" s="2">
        <v>0</v>
      </c>
      <c r="F229" s="2">
        <v>0</v>
      </c>
      <c r="G229" s="2">
        <v>-3996958.46</v>
      </c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</row>
    <row r="230" spans="1:37" hidden="1" x14ac:dyDescent="0.25">
      <c r="A230"/>
      <c r="B230" s="1" t="s">
        <v>418</v>
      </c>
      <c r="C230" s="1" t="s">
        <v>343</v>
      </c>
      <c r="D230" s="2">
        <v>-1737802.52</v>
      </c>
      <c r="E230" s="2">
        <v>0</v>
      </c>
      <c r="F230" s="2">
        <v>0</v>
      </c>
      <c r="G230" s="2">
        <v>-1737802.52</v>
      </c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</row>
    <row r="231" spans="1:37" hidden="1" x14ac:dyDescent="0.25">
      <c r="A231"/>
      <c r="B231" s="1" t="s">
        <v>419</v>
      </c>
      <c r="C231" s="1" t="s">
        <v>345</v>
      </c>
      <c r="D231" s="2">
        <v>-2412708</v>
      </c>
      <c r="E231" s="2">
        <v>0</v>
      </c>
      <c r="F231" s="2">
        <v>0</v>
      </c>
      <c r="G231" s="2">
        <v>-2412708</v>
      </c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</row>
    <row r="232" spans="1:37" hidden="1" x14ac:dyDescent="0.25">
      <c r="A232"/>
      <c r="B232" s="1" t="s">
        <v>420</v>
      </c>
      <c r="C232" s="1" t="s">
        <v>421</v>
      </c>
      <c r="D232" s="2">
        <v>-1080172.4099999999</v>
      </c>
      <c r="E232" s="2">
        <v>0</v>
      </c>
      <c r="F232" s="2">
        <v>0</v>
      </c>
      <c r="G232" s="2">
        <v>-1080172.4099999999</v>
      </c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</row>
    <row r="233" spans="1:37" hidden="1" x14ac:dyDescent="0.25">
      <c r="A233"/>
      <c r="B233" s="1" t="s">
        <v>422</v>
      </c>
      <c r="C233" s="1" t="s">
        <v>349</v>
      </c>
      <c r="D233" s="2">
        <v>-5762011.4199999999</v>
      </c>
      <c r="E233" s="2">
        <v>0</v>
      </c>
      <c r="F233" s="2">
        <v>0</v>
      </c>
      <c r="G233" s="2">
        <v>-5762011.4199999999</v>
      </c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</row>
    <row r="234" spans="1:37" hidden="1" x14ac:dyDescent="0.25">
      <c r="A234"/>
      <c r="B234" s="1" t="s">
        <v>423</v>
      </c>
      <c r="C234" s="1" t="s">
        <v>351</v>
      </c>
      <c r="D234" s="2">
        <v>-1693452.36</v>
      </c>
      <c r="E234" s="2">
        <v>0</v>
      </c>
      <c r="F234" s="2">
        <v>0</v>
      </c>
      <c r="G234" s="2">
        <v>-1693452.36</v>
      </c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</row>
    <row r="235" spans="1:37" hidden="1" x14ac:dyDescent="0.25">
      <c r="A235"/>
      <c r="B235" s="1" t="s">
        <v>424</v>
      </c>
      <c r="C235" s="1" t="s">
        <v>353</v>
      </c>
      <c r="D235" s="2">
        <v>-1067753.92</v>
      </c>
      <c r="E235" s="2">
        <v>0</v>
      </c>
      <c r="F235" s="2">
        <v>0</v>
      </c>
      <c r="G235" s="2">
        <v>-1067753.92</v>
      </c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</row>
    <row r="236" spans="1:37" hidden="1" x14ac:dyDescent="0.25">
      <c r="A236"/>
      <c r="B236" s="1" t="s">
        <v>425</v>
      </c>
      <c r="C236" s="1" t="s">
        <v>355</v>
      </c>
      <c r="D236" s="2">
        <v>-1074548.44</v>
      </c>
      <c r="E236" s="2">
        <v>0</v>
      </c>
      <c r="F236" s="2">
        <v>0</v>
      </c>
      <c r="G236" s="2">
        <v>-1074548.44</v>
      </c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</row>
    <row r="237" spans="1:37" hidden="1" x14ac:dyDescent="0.25">
      <c r="A237"/>
      <c r="B237" s="1" t="s">
        <v>426</v>
      </c>
      <c r="C237" s="1" t="s">
        <v>359</v>
      </c>
      <c r="D237" s="2">
        <v>-3681170.38</v>
      </c>
      <c r="E237" s="2">
        <v>0</v>
      </c>
      <c r="F237" s="2">
        <v>0</v>
      </c>
      <c r="G237" s="2">
        <v>-3681170.38</v>
      </c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</row>
    <row r="238" spans="1:37" hidden="1" x14ac:dyDescent="0.25">
      <c r="A238"/>
      <c r="B238" s="1" t="s">
        <v>427</v>
      </c>
      <c r="C238" s="1" t="s">
        <v>363</v>
      </c>
      <c r="D238" s="2">
        <v>-200431.03</v>
      </c>
      <c r="E238" s="2">
        <v>0</v>
      </c>
      <c r="F238" s="2">
        <v>0</v>
      </c>
      <c r="G238" s="2">
        <v>-200431.03</v>
      </c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</row>
    <row r="239" spans="1:37" hidden="1" x14ac:dyDescent="0.25">
      <c r="A239"/>
      <c r="B239" s="1" t="s">
        <v>428</v>
      </c>
      <c r="C239" s="1" t="s">
        <v>365</v>
      </c>
      <c r="D239" s="2">
        <v>-7845432.0300000003</v>
      </c>
      <c r="E239" s="2">
        <v>0</v>
      </c>
      <c r="F239" s="2">
        <v>0</v>
      </c>
      <c r="G239" s="2">
        <v>-7845432.0300000003</v>
      </c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</row>
    <row r="240" spans="1:37" hidden="1" x14ac:dyDescent="0.25">
      <c r="A240"/>
      <c r="B240" s="1" t="s">
        <v>429</v>
      </c>
      <c r="C240" s="1" t="s">
        <v>367</v>
      </c>
      <c r="D240" s="2">
        <v>-5478362.0800000001</v>
      </c>
      <c r="E240" s="2">
        <v>0</v>
      </c>
      <c r="F240" s="2">
        <v>0</v>
      </c>
      <c r="G240" s="2">
        <v>-5478362.0800000001</v>
      </c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</row>
    <row r="241" spans="1:37" hidden="1" x14ac:dyDescent="0.25">
      <c r="A241"/>
      <c r="B241" s="1" t="s">
        <v>430</v>
      </c>
      <c r="C241" s="1" t="s">
        <v>369</v>
      </c>
      <c r="D241" s="2">
        <v>-17612931.120000001</v>
      </c>
      <c r="E241" s="2">
        <v>0</v>
      </c>
      <c r="F241" s="2">
        <v>0</v>
      </c>
      <c r="G241" s="2">
        <v>-17612931.120000001</v>
      </c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</row>
    <row r="242" spans="1:37" hidden="1" x14ac:dyDescent="0.25">
      <c r="A242"/>
      <c r="B242" s="1" t="s">
        <v>431</v>
      </c>
      <c r="C242" s="1" t="s">
        <v>371</v>
      </c>
      <c r="D242" s="2">
        <v>-2864936.54</v>
      </c>
      <c r="E242" s="2">
        <v>0</v>
      </c>
      <c r="F242" s="2">
        <v>0</v>
      </c>
      <c r="G242" s="2">
        <v>-2864936.54</v>
      </c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</row>
    <row r="243" spans="1:37" hidden="1" x14ac:dyDescent="0.25">
      <c r="A243"/>
      <c r="B243" s="1" t="s">
        <v>432</v>
      </c>
      <c r="C243" s="1" t="s">
        <v>373</v>
      </c>
      <c r="D243" s="2">
        <v>-1320197.02</v>
      </c>
      <c r="E243" s="2">
        <v>0</v>
      </c>
      <c r="F243" s="2">
        <v>0</v>
      </c>
      <c r="G243" s="2">
        <v>-1320197.02</v>
      </c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</row>
    <row r="244" spans="1:37" hidden="1" x14ac:dyDescent="0.25">
      <c r="A244"/>
      <c r="B244" s="1" t="s">
        <v>433</v>
      </c>
      <c r="C244" s="1" t="s">
        <v>375</v>
      </c>
      <c r="D244" s="2">
        <v>-9560775.8300000001</v>
      </c>
      <c r="E244" s="2">
        <v>0</v>
      </c>
      <c r="F244" s="2">
        <v>0</v>
      </c>
      <c r="G244" s="2">
        <v>-9560775.8300000001</v>
      </c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</row>
    <row r="245" spans="1:37" hidden="1" x14ac:dyDescent="0.25">
      <c r="A245"/>
      <c r="B245" s="1" t="s">
        <v>434</v>
      </c>
      <c r="C245" s="1" t="s">
        <v>377</v>
      </c>
      <c r="D245" s="2">
        <v>-88275.86</v>
      </c>
      <c r="E245" s="2">
        <v>0</v>
      </c>
      <c r="F245" s="2">
        <v>0</v>
      </c>
      <c r="G245" s="2">
        <v>-88275.86</v>
      </c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</row>
    <row r="246" spans="1:37" hidden="1" x14ac:dyDescent="0.25">
      <c r="A246"/>
      <c r="B246" s="1" t="s">
        <v>435</v>
      </c>
      <c r="C246" s="1" t="s">
        <v>379</v>
      </c>
      <c r="D246" s="2">
        <v>-9516272.6999999993</v>
      </c>
      <c r="E246" s="2">
        <v>0</v>
      </c>
      <c r="F246" s="2">
        <v>244926.94</v>
      </c>
      <c r="G246" s="2">
        <v>-9761199.6399999987</v>
      </c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</row>
    <row r="247" spans="1:37" hidden="1" x14ac:dyDescent="0.25">
      <c r="A247" t="s">
        <v>999</v>
      </c>
      <c r="B247" s="9" t="s">
        <v>436</v>
      </c>
      <c r="C247" s="9" t="s">
        <v>437</v>
      </c>
      <c r="D247" s="10">
        <v>-75163410.810000002</v>
      </c>
      <c r="E247" s="10">
        <v>0</v>
      </c>
      <c r="F247" s="10">
        <v>-260718.64</v>
      </c>
      <c r="G247" s="10">
        <v>-74902692.170000002</v>
      </c>
      <c r="H247" s="6" t="s">
        <v>1000</v>
      </c>
      <c r="J247" s="32"/>
      <c r="K247" s="32"/>
      <c r="L247" s="32"/>
    </row>
    <row r="248" spans="1:37" hidden="1" x14ac:dyDescent="0.25">
      <c r="A248"/>
      <c r="B248" s="1" t="s">
        <v>438</v>
      </c>
      <c r="C248" s="1" t="s">
        <v>341</v>
      </c>
      <c r="D248" s="2">
        <v>-5484257.4100000001</v>
      </c>
      <c r="E248" s="2">
        <v>0</v>
      </c>
      <c r="F248" s="2">
        <v>0</v>
      </c>
      <c r="G248" s="2">
        <v>-5484257.4100000001</v>
      </c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</row>
    <row r="249" spans="1:37" hidden="1" x14ac:dyDescent="0.25">
      <c r="A249"/>
      <c r="B249" s="1" t="s">
        <v>439</v>
      </c>
      <c r="C249" s="1" t="s">
        <v>343</v>
      </c>
      <c r="D249" s="2">
        <v>-3301177.81</v>
      </c>
      <c r="E249" s="2">
        <v>0</v>
      </c>
      <c r="F249" s="2">
        <v>0</v>
      </c>
      <c r="G249" s="2">
        <v>-3301177.81</v>
      </c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</row>
    <row r="250" spans="1:37" hidden="1" x14ac:dyDescent="0.25">
      <c r="A250"/>
      <c r="B250" s="1" t="s">
        <v>440</v>
      </c>
      <c r="C250" s="1" t="s">
        <v>345</v>
      </c>
      <c r="D250" s="2">
        <v>-1396589.2</v>
      </c>
      <c r="E250" s="2">
        <v>0</v>
      </c>
      <c r="F250" s="2">
        <v>0</v>
      </c>
      <c r="G250" s="2">
        <v>-1396589.2</v>
      </c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</row>
    <row r="251" spans="1:37" hidden="1" x14ac:dyDescent="0.25">
      <c r="A251"/>
      <c r="B251" s="1" t="s">
        <v>441</v>
      </c>
      <c r="C251" s="1" t="s">
        <v>442</v>
      </c>
      <c r="D251" s="2">
        <v>-869050.76</v>
      </c>
      <c r="E251" s="2">
        <v>0</v>
      </c>
      <c r="F251" s="2">
        <v>0</v>
      </c>
      <c r="G251" s="2">
        <v>-869050.76</v>
      </c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</row>
    <row r="252" spans="1:37" hidden="1" x14ac:dyDescent="0.25">
      <c r="A252"/>
      <c r="B252" s="1" t="s">
        <v>443</v>
      </c>
      <c r="C252" s="1" t="s">
        <v>387</v>
      </c>
      <c r="D252" s="2">
        <v>-7889403.8899999997</v>
      </c>
      <c r="E252" s="2">
        <v>0</v>
      </c>
      <c r="F252" s="2">
        <v>0</v>
      </c>
      <c r="G252" s="2">
        <v>-7889403.8899999997</v>
      </c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</row>
    <row r="253" spans="1:37" hidden="1" x14ac:dyDescent="0.25">
      <c r="A253"/>
      <c r="B253" s="1" t="s">
        <v>444</v>
      </c>
      <c r="C253" s="1" t="s">
        <v>351</v>
      </c>
      <c r="D253" s="2">
        <v>-537028.79</v>
      </c>
      <c r="E253" s="2">
        <v>0</v>
      </c>
      <c r="F253" s="2">
        <v>0</v>
      </c>
      <c r="G253" s="2">
        <v>-537028.79</v>
      </c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</row>
    <row r="254" spans="1:37" hidden="1" x14ac:dyDescent="0.25">
      <c r="A254"/>
      <c r="B254" s="1" t="s">
        <v>445</v>
      </c>
      <c r="C254" s="1" t="s">
        <v>353</v>
      </c>
      <c r="D254" s="2">
        <v>-1571632.82</v>
      </c>
      <c r="E254" s="2">
        <v>0</v>
      </c>
      <c r="F254" s="2">
        <v>0</v>
      </c>
      <c r="G254" s="2">
        <v>-1571632.82</v>
      </c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</row>
    <row r="255" spans="1:37" hidden="1" x14ac:dyDescent="0.25">
      <c r="A255"/>
      <c r="B255" s="1" t="s">
        <v>446</v>
      </c>
      <c r="C255" s="1" t="s">
        <v>447</v>
      </c>
      <c r="D255" s="2">
        <v>-654190.11</v>
      </c>
      <c r="E255" s="2">
        <v>0</v>
      </c>
      <c r="F255" s="2">
        <v>0</v>
      </c>
      <c r="G255" s="2">
        <v>-654190.11</v>
      </c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</row>
    <row r="256" spans="1:37" hidden="1" x14ac:dyDescent="0.25">
      <c r="A256"/>
      <c r="B256" s="1" t="s">
        <v>448</v>
      </c>
      <c r="C256" s="1" t="s">
        <v>392</v>
      </c>
      <c r="D256" s="2">
        <v>-1218138.7</v>
      </c>
      <c r="E256" s="2">
        <v>0</v>
      </c>
      <c r="F256" s="2">
        <v>0</v>
      </c>
      <c r="G256" s="2">
        <v>-1218138.7</v>
      </c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</row>
    <row r="257" spans="1:37" hidden="1" x14ac:dyDescent="0.25">
      <c r="A257"/>
      <c r="B257" s="1" t="s">
        <v>449</v>
      </c>
      <c r="C257" s="1" t="s">
        <v>359</v>
      </c>
      <c r="D257" s="2">
        <v>-1122962.26</v>
      </c>
      <c r="E257" s="2">
        <v>0</v>
      </c>
      <c r="F257" s="2">
        <v>0</v>
      </c>
      <c r="G257" s="2">
        <v>-1122962.26</v>
      </c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</row>
    <row r="258" spans="1:37" hidden="1" x14ac:dyDescent="0.25">
      <c r="A258"/>
      <c r="B258" s="1" t="s">
        <v>450</v>
      </c>
      <c r="C258" s="1" t="s">
        <v>451</v>
      </c>
      <c r="D258" s="2">
        <v>-867473.75</v>
      </c>
      <c r="E258" s="2">
        <v>0</v>
      </c>
      <c r="F258" s="2">
        <v>0</v>
      </c>
      <c r="G258" s="2">
        <v>-867473.75</v>
      </c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</row>
    <row r="259" spans="1:37" hidden="1" x14ac:dyDescent="0.25">
      <c r="A259"/>
      <c r="B259" s="1" t="s">
        <v>452</v>
      </c>
      <c r="C259" s="1" t="s">
        <v>365</v>
      </c>
      <c r="D259" s="2">
        <v>-6134070.0099999998</v>
      </c>
      <c r="E259" s="2">
        <v>0</v>
      </c>
      <c r="F259" s="2">
        <v>0</v>
      </c>
      <c r="G259" s="2">
        <v>-6134070.0099999998</v>
      </c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</row>
    <row r="260" spans="1:37" hidden="1" x14ac:dyDescent="0.25">
      <c r="A260"/>
      <c r="B260" s="1" t="s">
        <v>453</v>
      </c>
      <c r="C260" s="1" t="s">
        <v>367</v>
      </c>
      <c r="D260" s="2">
        <v>-12303222.970000001</v>
      </c>
      <c r="E260" s="2">
        <v>0</v>
      </c>
      <c r="F260" s="2">
        <v>0</v>
      </c>
      <c r="G260" s="2">
        <v>-12303222.970000001</v>
      </c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</row>
    <row r="261" spans="1:37" hidden="1" x14ac:dyDescent="0.25">
      <c r="A261"/>
      <c r="B261" s="1" t="s">
        <v>454</v>
      </c>
      <c r="C261" s="1" t="s">
        <v>369</v>
      </c>
      <c r="D261" s="2">
        <v>-11476920.92</v>
      </c>
      <c r="E261" s="2">
        <v>0</v>
      </c>
      <c r="F261" s="2">
        <v>0</v>
      </c>
      <c r="G261" s="2">
        <v>-11476920.92</v>
      </c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</row>
    <row r="262" spans="1:37" hidden="1" x14ac:dyDescent="0.25">
      <c r="A262"/>
      <c r="B262" s="1" t="s">
        <v>455</v>
      </c>
      <c r="C262" s="1" t="s">
        <v>371</v>
      </c>
      <c r="D262" s="2">
        <v>-1961364.45</v>
      </c>
      <c r="E262" s="2">
        <v>0</v>
      </c>
      <c r="F262" s="2">
        <v>0</v>
      </c>
      <c r="G262" s="2">
        <v>-1961364.45</v>
      </c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</row>
    <row r="263" spans="1:37" hidden="1" x14ac:dyDescent="0.25">
      <c r="A263"/>
      <c r="B263" s="1" t="s">
        <v>456</v>
      </c>
      <c r="C263" s="1" t="s">
        <v>375</v>
      </c>
      <c r="D263" s="2">
        <v>-10094793.27</v>
      </c>
      <c r="E263" s="2">
        <v>0</v>
      </c>
      <c r="F263" s="2">
        <v>0</v>
      </c>
      <c r="G263" s="2">
        <v>-10094793.27</v>
      </c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</row>
    <row r="264" spans="1:37" hidden="1" x14ac:dyDescent="0.25">
      <c r="A264"/>
      <c r="B264" s="1" t="s">
        <v>457</v>
      </c>
      <c r="C264" s="1" t="s">
        <v>379</v>
      </c>
      <c r="D264" s="2">
        <v>-8281133.6900000004</v>
      </c>
      <c r="E264" s="2">
        <v>0</v>
      </c>
      <c r="F264" s="2">
        <v>-260718.64</v>
      </c>
      <c r="G264" s="2">
        <v>-8020415.0500000007</v>
      </c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</row>
    <row r="265" spans="1:37" hidden="1" x14ac:dyDescent="0.25">
      <c r="A265" t="s">
        <v>999</v>
      </c>
      <c r="B265" s="9" t="s">
        <v>458</v>
      </c>
      <c r="C265" s="9" t="s">
        <v>459</v>
      </c>
      <c r="D265" s="10">
        <v>0</v>
      </c>
      <c r="E265" s="10">
        <v>0</v>
      </c>
      <c r="F265" s="10">
        <v>0</v>
      </c>
      <c r="G265" s="10">
        <v>0</v>
      </c>
      <c r="J265" s="32"/>
      <c r="K265" s="32"/>
      <c r="L265" s="32"/>
    </row>
    <row r="266" spans="1:37" hidden="1" x14ac:dyDescent="0.25">
      <c r="A266"/>
      <c r="B266" s="1" t="s">
        <v>460</v>
      </c>
      <c r="C266" s="1" t="s">
        <v>461</v>
      </c>
      <c r="D266" s="2">
        <v>0</v>
      </c>
      <c r="E266" s="2">
        <v>0</v>
      </c>
      <c r="F266" s="2">
        <v>0</v>
      </c>
      <c r="G266" s="2">
        <v>0</v>
      </c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</row>
    <row r="267" spans="1:37" hidden="1" x14ac:dyDescent="0.25">
      <c r="A267" t="s">
        <v>999</v>
      </c>
      <c r="B267" s="9" t="s">
        <v>462</v>
      </c>
      <c r="C267" s="9" t="s">
        <v>463</v>
      </c>
      <c r="D267" s="10">
        <v>0</v>
      </c>
      <c r="E267" s="10">
        <v>0</v>
      </c>
      <c r="F267" s="10">
        <v>0</v>
      </c>
      <c r="G267" s="10">
        <v>0</v>
      </c>
      <c r="J267" s="32"/>
      <c r="K267" s="32"/>
      <c r="L267" s="32"/>
    </row>
    <row r="268" spans="1:37" hidden="1" x14ac:dyDescent="0.25">
      <c r="A268"/>
      <c r="B268" s="1" t="s">
        <v>464</v>
      </c>
      <c r="C268" s="1" t="s">
        <v>463</v>
      </c>
      <c r="D268" s="2">
        <v>0</v>
      </c>
      <c r="E268" s="2">
        <v>0</v>
      </c>
      <c r="F268" s="2">
        <v>0</v>
      </c>
      <c r="G268" s="2">
        <v>0</v>
      </c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</row>
    <row r="269" spans="1:37" hidden="1" x14ac:dyDescent="0.25">
      <c r="A269" t="s">
        <v>999</v>
      </c>
      <c r="B269" s="9" t="s">
        <v>465</v>
      </c>
      <c r="C269" s="9" t="s">
        <v>466</v>
      </c>
      <c r="D269" s="10">
        <v>-58368977.799999997</v>
      </c>
      <c r="E269" s="10">
        <v>0</v>
      </c>
      <c r="F269" s="10">
        <v>3891586.2</v>
      </c>
      <c r="G269" s="10">
        <v>-62260564</v>
      </c>
      <c r="H269" s="6" t="s">
        <v>1000</v>
      </c>
      <c r="J269" s="32"/>
      <c r="K269" s="32"/>
      <c r="L269" s="32"/>
    </row>
    <row r="270" spans="1:37" hidden="1" x14ac:dyDescent="0.25">
      <c r="A270"/>
      <c r="B270" s="1" t="s">
        <v>467</v>
      </c>
      <c r="C270" s="1" t="s">
        <v>466</v>
      </c>
      <c r="D270" s="2">
        <v>-58368977.799999997</v>
      </c>
      <c r="E270" s="2">
        <v>0</v>
      </c>
      <c r="F270" s="2">
        <v>3891586.2</v>
      </c>
      <c r="G270" s="2">
        <v>-62260564</v>
      </c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</row>
    <row r="271" spans="1:37" x14ac:dyDescent="0.25">
      <c r="A271" s="6" t="s">
        <v>999</v>
      </c>
      <c r="B271" s="9" t="s">
        <v>468</v>
      </c>
      <c r="C271" s="9" t="s">
        <v>469</v>
      </c>
      <c r="D271" s="10">
        <v>-209824.37</v>
      </c>
      <c r="E271" s="10">
        <v>0</v>
      </c>
      <c r="F271" s="10">
        <v>0</v>
      </c>
      <c r="G271" s="10">
        <v>-209824.37</v>
      </c>
      <c r="J271" s="39"/>
      <c r="K271" s="39"/>
      <c r="L271" s="37"/>
    </row>
    <row r="272" spans="1:37" hidden="1" x14ac:dyDescent="0.25">
      <c r="A272"/>
      <c r="B272" s="1" t="s">
        <v>470</v>
      </c>
      <c r="C272" s="1" t="s">
        <v>471</v>
      </c>
      <c r="D272" s="2">
        <v>-209824.37</v>
      </c>
      <c r="E272" s="2">
        <v>0</v>
      </c>
      <c r="F272" s="2">
        <v>0</v>
      </c>
      <c r="G272" s="2">
        <v>-209824.37</v>
      </c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</row>
    <row r="273" spans="1:37" hidden="1" x14ac:dyDescent="0.25">
      <c r="A273" t="s">
        <v>999</v>
      </c>
      <c r="B273" s="9" t="s">
        <v>472</v>
      </c>
      <c r="C273" s="9" t="s">
        <v>473</v>
      </c>
      <c r="D273" s="10">
        <v>-12716908.220000001</v>
      </c>
      <c r="E273" s="10">
        <v>0</v>
      </c>
      <c r="F273" s="10">
        <v>482302.17000000004</v>
      </c>
      <c r="G273" s="10">
        <v>-13199210.390000001</v>
      </c>
      <c r="H273" s="6" t="s">
        <v>1000</v>
      </c>
      <c r="J273" s="32"/>
      <c r="K273" s="32"/>
      <c r="L273" s="32"/>
    </row>
    <row r="274" spans="1:37" hidden="1" x14ac:dyDescent="0.25">
      <c r="A274"/>
      <c r="B274" s="1" t="s">
        <v>474</v>
      </c>
      <c r="C274" s="1" t="s">
        <v>475</v>
      </c>
      <c r="D274" s="2">
        <v>-11925961.84</v>
      </c>
      <c r="E274" s="2">
        <v>0</v>
      </c>
      <c r="F274" s="2">
        <v>349389.01</v>
      </c>
      <c r="G274" s="2">
        <v>-12275350.85</v>
      </c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</row>
    <row r="275" spans="1:37" hidden="1" x14ac:dyDescent="0.25">
      <c r="A275"/>
      <c r="B275" s="1" t="s">
        <v>476</v>
      </c>
      <c r="C275" s="1" t="s">
        <v>477</v>
      </c>
      <c r="D275" s="2">
        <v>-790946.38</v>
      </c>
      <c r="E275" s="2">
        <v>0</v>
      </c>
      <c r="F275" s="2">
        <v>132913.16</v>
      </c>
      <c r="G275" s="2">
        <v>-923859.54</v>
      </c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</row>
    <row r="276" spans="1:37" hidden="1" x14ac:dyDescent="0.25">
      <c r="A276" t="s">
        <v>999</v>
      </c>
      <c r="B276" s="9">
        <v>483</v>
      </c>
      <c r="C276" s="9" t="s">
        <v>478</v>
      </c>
      <c r="D276" s="10">
        <v>-46591674.780000001</v>
      </c>
      <c r="E276" s="10">
        <v>0</v>
      </c>
      <c r="F276" s="10">
        <v>4081396.8299999996</v>
      </c>
      <c r="G276" s="10">
        <v>-50673071.609999999</v>
      </c>
      <c r="H276" s="6" t="s">
        <v>1000</v>
      </c>
      <c r="J276" s="32"/>
      <c r="K276" s="32"/>
      <c r="L276" s="32"/>
    </row>
    <row r="277" spans="1:37" hidden="1" x14ac:dyDescent="0.25">
      <c r="A277"/>
      <c r="B277" s="1" t="s">
        <v>479</v>
      </c>
      <c r="C277" s="1" t="s">
        <v>480</v>
      </c>
      <c r="D277" s="2">
        <v>-356812.23</v>
      </c>
      <c r="E277" s="2">
        <v>0</v>
      </c>
      <c r="F277" s="2">
        <v>-355476.34</v>
      </c>
      <c r="G277" s="2">
        <v>-1335.8899999999558</v>
      </c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</row>
    <row r="278" spans="1:37" hidden="1" x14ac:dyDescent="0.25">
      <c r="A278"/>
      <c r="B278" s="1" t="s">
        <v>481</v>
      </c>
      <c r="C278" s="1" t="s">
        <v>482</v>
      </c>
      <c r="D278" s="2">
        <v>-356812.23</v>
      </c>
      <c r="E278" s="2">
        <v>0</v>
      </c>
      <c r="F278" s="2">
        <v>-355476.34</v>
      </c>
      <c r="G278" s="2">
        <v>-1335.8899999999558</v>
      </c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</row>
    <row r="279" spans="1:37" hidden="1" x14ac:dyDescent="0.25">
      <c r="A279"/>
      <c r="B279" s="1" t="s">
        <v>483</v>
      </c>
      <c r="C279" s="1" t="s">
        <v>484</v>
      </c>
      <c r="D279" s="2">
        <v>-23360820.359999999</v>
      </c>
      <c r="E279" s="2">
        <v>0</v>
      </c>
      <c r="F279" s="2">
        <v>2487506.8099999996</v>
      </c>
      <c r="G279" s="2">
        <v>-25848327.169999998</v>
      </c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</row>
    <row r="280" spans="1:37" hidden="1" x14ac:dyDescent="0.25">
      <c r="A280"/>
      <c r="B280" s="1" t="s">
        <v>485</v>
      </c>
      <c r="C280" s="1" t="s">
        <v>486</v>
      </c>
      <c r="D280" s="2">
        <v>-13241542.49</v>
      </c>
      <c r="E280" s="2">
        <v>0</v>
      </c>
      <c r="F280" s="2">
        <v>1295927.4099999999</v>
      </c>
      <c r="G280" s="2">
        <v>-14537469.9</v>
      </c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</row>
    <row r="281" spans="1:37" hidden="1" x14ac:dyDescent="0.25">
      <c r="A281"/>
      <c r="B281" s="1" t="s">
        <v>487</v>
      </c>
      <c r="C281" s="1" t="s">
        <v>488</v>
      </c>
      <c r="D281" s="2">
        <v>-10119277.869999999</v>
      </c>
      <c r="E281" s="2">
        <v>0</v>
      </c>
      <c r="F281" s="2">
        <v>1191579.3999999999</v>
      </c>
      <c r="G281" s="2">
        <v>-11310857.27</v>
      </c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</row>
    <row r="282" spans="1:37" hidden="1" x14ac:dyDescent="0.25">
      <c r="A282"/>
      <c r="B282" s="1" t="s">
        <v>489</v>
      </c>
      <c r="C282" s="1" t="s">
        <v>490</v>
      </c>
      <c r="D282" s="2">
        <v>-16344749.92</v>
      </c>
      <c r="E282" s="2">
        <v>0</v>
      </c>
      <c r="F282" s="2">
        <v>1398295.73</v>
      </c>
      <c r="G282" s="2">
        <v>-17743045.649999999</v>
      </c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</row>
    <row r="283" spans="1:37" hidden="1" x14ac:dyDescent="0.25">
      <c r="A283"/>
      <c r="B283" s="1" t="s">
        <v>491</v>
      </c>
      <c r="C283" s="1" t="s">
        <v>492</v>
      </c>
      <c r="D283" s="2">
        <v>-3171407.6799999997</v>
      </c>
      <c r="E283" s="2">
        <v>0</v>
      </c>
      <c r="F283" s="2">
        <v>102974.99999999999</v>
      </c>
      <c r="G283" s="2">
        <v>-3274382.6799999997</v>
      </c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</row>
    <row r="284" spans="1:37" hidden="1" x14ac:dyDescent="0.25">
      <c r="A284"/>
      <c r="B284" s="1" t="s">
        <v>493</v>
      </c>
      <c r="C284" s="1" t="s">
        <v>494</v>
      </c>
      <c r="D284" s="2">
        <v>-13187630.92</v>
      </c>
      <c r="E284" s="2">
        <v>0</v>
      </c>
      <c r="F284" s="2">
        <v>1295320.73</v>
      </c>
      <c r="G284" s="2">
        <v>-14482951.65</v>
      </c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</row>
    <row r="285" spans="1:37" hidden="1" x14ac:dyDescent="0.25">
      <c r="A285"/>
      <c r="B285" s="1" t="s">
        <v>495</v>
      </c>
      <c r="C285" s="1" t="s">
        <v>496</v>
      </c>
      <c r="D285" s="2">
        <v>14288.68</v>
      </c>
      <c r="E285" s="2">
        <v>0</v>
      </c>
      <c r="F285" s="2">
        <v>0</v>
      </c>
      <c r="G285" s="2">
        <v>14288.68</v>
      </c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</row>
    <row r="286" spans="1:37" hidden="1" x14ac:dyDescent="0.25">
      <c r="A286"/>
      <c r="B286" s="1" t="s">
        <v>497</v>
      </c>
      <c r="C286" s="1" t="s">
        <v>498</v>
      </c>
      <c r="D286" s="2">
        <v>-3545181.81</v>
      </c>
      <c r="E286" s="2">
        <v>0</v>
      </c>
      <c r="F286" s="2">
        <v>200119.79</v>
      </c>
      <c r="G286" s="2">
        <v>-3745301.6</v>
      </c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</row>
    <row r="287" spans="1:37" hidden="1" x14ac:dyDescent="0.25">
      <c r="A287"/>
      <c r="B287" s="1" t="s">
        <v>499</v>
      </c>
      <c r="C287" s="1" t="s">
        <v>500</v>
      </c>
      <c r="D287" s="2">
        <v>-390819.82</v>
      </c>
      <c r="E287" s="2">
        <v>0</v>
      </c>
      <c r="F287" s="2">
        <v>37063.089999999997</v>
      </c>
      <c r="G287" s="2">
        <v>-427882.91000000003</v>
      </c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</row>
    <row r="288" spans="1:37" hidden="1" x14ac:dyDescent="0.25">
      <c r="A288"/>
      <c r="B288" s="1" t="s">
        <v>501</v>
      </c>
      <c r="C288" s="1" t="s">
        <v>502</v>
      </c>
      <c r="D288" s="2">
        <v>-3154361.99</v>
      </c>
      <c r="E288" s="2">
        <v>0</v>
      </c>
      <c r="F288" s="2">
        <v>163056.70000000001</v>
      </c>
      <c r="G288" s="2">
        <v>-3317418.6900000004</v>
      </c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</row>
    <row r="289" spans="1:37" hidden="1" x14ac:dyDescent="0.25">
      <c r="A289"/>
      <c r="B289" s="1" t="s">
        <v>503</v>
      </c>
      <c r="C289" s="1" t="s">
        <v>504</v>
      </c>
      <c r="D289" s="2">
        <v>-2984110.46</v>
      </c>
      <c r="E289" s="2">
        <v>0</v>
      </c>
      <c r="F289" s="2">
        <v>350950.83999999997</v>
      </c>
      <c r="G289" s="2">
        <v>-3335061.3</v>
      </c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</row>
    <row r="290" spans="1:37" hidden="1" x14ac:dyDescent="0.25">
      <c r="A290"/>
      <c r="B290" s="1" t="s">
        <v>505</v>
      </c>
      <c r="C290" s="1" t="s">
        <v>506</v>
      </c>
      <c r="D290" s="2">
        <v>-1564105.69</v>
      </c>
      <c r="E290" s="2">
        <v>0</v>
      </c>
      <c r="F290" s="2">
        <v>216893.25</v>
      </c>
      <c r="G290" s="2">
        <v>-1780998.94</v>
      </c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</row>
    <row r="291" spans="1:37" hidden="1" x14ac:dyDescent="0.25">
      <c r="A291"/>
      <c r="B291" s="1" t="s">
        <v>507</v>
      </c>
      <c r="C291" s="1" t="s">
        <v>508</v>
      </c>
      <c r="D291" s="2">
        <v>-1420004.77</v>
      </c>
      <c r="E291" s="2">
        <v>0</v>
      </c>
      <c r="F291" s="2">
        <v>134057.59</v>
      </c>
      <c r="G291" s="2">
        <v>-1554062.36</v>
      </c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</row>
    <row r="292" spans="1:37" hidden="1" x14ac:dyDescent="0.25">
      <c r="A292" t="s">
        <v>999</v>
      </c>
      <c r="B292" s="9" t="s">
        <v>509</v>
      </c>
      <c r="C292" s="9" t="s">
        <v>510</v>
      </c>
      <c r="D292" s="10">
        <v>0</v>
      </c>
      <c r="E292" s="10">
        <v>0</v>
      </c>
      <c r="F292" s="10">
        <v>0</v>
      </c>
      <c r="G292" s="10">
        <v>0</v>
      </c>
      <c r="J292" s="32"/>
      <c r="K292" s="32"/>
      <c r="L292" s="32"/>
    </row>
    <row r="293" spans="1:37" hidden="1" x14ac:dyDescent="0.25">
      <c r="A293"/>
      <c r="B293" s="1" t="s">
        <v>511</v>
      </c>
      <c r="C293" s="1" t="s">
        <v>510</v>
      </c>
      <c r="D293" s="2">
        <v>0</v>
      </c>
      <c r="E293" s="2">
        <v>0</v>
      </c>
      <c r="F293" s="2">
        <v>0</v>
      </c>
      <c r="G293" s="2">
        <v>0</v>
      </c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</row>
    <row r="294" spans="1:37" x14ac:dyDescent="0.25">
      <c r="A294" s="6" t="s">
        <v>999</v>
      </c>
      <c r="B294" s="19" t="s">
        <v>512</v>
      </c>
      <c r="C294" s="19" t="s">
        <v>513</v>
      </c>
      <c r="D294" s="20">
        <v>309813852.06</v>
      </c>
      <c r="E294" s="20">
        <v>48115637.859999999</v>
      </c>
      <c r="F294" s="20">
        <v>2700517.8600000003</v>
      </c>
      <c r="G294" s="20">
        <v>355228972.06</v>
      </c>
      <c r="J294" s="39">
        <v>421942818.18000001</v>
      </c>
      <c r="K294" s="39">
        <f>+G294+G339+G574+G576</f>
        <v>419090198.80000007</v>
      </c>
      <c r="L294" s="37">
        <f>+J294-K294</f>
        <v>2852619.3799999356</v>
      </c>
    </row>
    <row r="295" spans="1:37" hidden="1" x14ac:dyDescent="0.25">
      <c r="A295"/>
      <c r="B295" s="1" t="s">
        <v>514</v>
      </c>
      <c r="C295" s="1" t="s">
        <v>341</v>
      </c>
      <c r="D295" s="2">
        <v>9293925.6600000001</v>
      </c>
      <c r="E295" s="2">
        <v>1281302.5799999998</v>
      </c>
      <c r="F295" s="2">
        <v>89619</v>
      </c>
      <c r="G295" s="2">
        <v>10485609.24</v>
      </c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</row>
    <row r="296" spans="1:37" hidden="1" x14ac:dyDescent="0.25">
      <c r="A296"/>
      <c r="B296" s="1" t="s">
        <v>515</v>
      </c>
      <c r="C296" s="1" t="s">
        <v>343</v>
      </c>
      <c r="D296" s="2">
        <v>7432447.5800000001</v>
      </c>
      <c r="E296" s="2">
        <v>312101.59000000003</v>
      </c>
      <c r="F296" s="2">
        <v>0</v>
      </c>
      <c r="G296" s="2">
        <v>7744549.1699999999</v>
      </c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</row>
    <row r="297" spans="1:37" hidden="1" x14ac:dyDescent="0.25">
      <c r="A297"/>
      <c r="B297" s="1" t="s">
        <v>516</v>
      </c>
      <c r="C297" s="1" t="s">
        <v>517</v>
      </c>
      <c r="D297" s="2">
        <v>0</v>
      </c>
      <c r="E297" s="2">
        <v>0</v>
      </c>
      <c r="F297" s="2">
        <v>0</v>
      </c>
      <c r="G297" s="2">
        <v>0</v>
      </c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</row>
    <row r="298" spans="1:37" hidden="1" x14ac:dyDescent="0.25">
      <c r="A298"/>
      <c r="B298" s="1" t="s">
        <v>518</v>
      </c>
      <c r="C298" s="1" t="s">
        <v>345</v>
      </c>
      <c r="D298" s="2">
        <v>4794023.95</v>
      </c>
      <c r="E298" s="2">
        <v>9599.4</v>
      </c>
      <c r="F298" s="2">
        <v>25936</v>
      </c>
      <c r="G298" s="2">
        <v>4777687.3500000006</v>
      </c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</row>
    <row r="299" spans="1:37" hidden="1" x14ac:dyDescent="0.25">
      <c r="A299"/>
      <c r="B299" s="1" t="s">
        <v>519</v>
      </c>
      <c r="C299" s="1" t="s">
        <v>347</v>
      </c>
      <c r="D299" s="2">
        <v>4644814.82</v>
      </c>
      <c r="E299" s="2">
        <v>582500.6</v>
      </c>
      <c r="F299" s="2">
        <v>38794</v>
      </c>
      <c r="G299" s="2">
        <v>5188521.42</v>
      </c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</row>
    <row r="300" spans="1:37" hidden="1" x14ac:dyDescent="0.25">
      <c r="A300"/>
      <c r="B300" s="1" t="s">
        <v>520</v>
      </c>
      <c r="C300" s="1" t="s">
        <v>349</v>
      </c>
      <c r="D300" s="2">
        <v>8991063.6999999993</v>
      </c>
      <c r="E300" s="2">
        <v>26724.14</v>
      </c>
      <c r="F300" s="2">
        <v>0</v>
      </c>
      <c r="G300" s="2">
        <v>9017787.8399999999</v>
      </c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</row>
    <row r="301" spans="1:37" hidden="1" x14ac:dyDescent="0.25">
      <c r="A301"/>
      <c r="B301" s="1" t="s">
        <v>521</v>
      </c>
      <c r="C301" s="1" t="s">
        <v>351</v>
      </c>
      <c r="D301" s="2">
        <v>3922593.04</v>
      </c>
      <c r="E301" s="2">
        <v>607366.71</v>
      </c>
      <c r="F301" s="2">
        <v>48344</v>
      </c>
      <c r="G301" s="2">
        <v>4481615.75</v>
      </c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</row>
    <row r="302" spans="1:37" hidden="1" x14ac:dyDescent="0.25">
      <c r="A302"/>
      <c r="B302" s="1" t="s">
        <v>522</v>
      </c>
      <c r="C302" s="1" t="s">
        <v>353</v>
      </c>
      <c r="D302" s="2">
        <v>4409542.46</v>
      </c>
      <c r="E302" s="2">
        <v>368837.32</v>
      </c>
      <c r="F302" s="2">
        <v>0</v>
      </c>
      <c r="G302" s="2">
        <v>4778379.78</v>
      </c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</row>
    <row r="303" spans="1:37" hidden="1" x14ac:dyDescent="0.25">
      <c r="A303"/>
      <c r="B303" s="1" t="s">
        <v>523</v>
      </c>
      <c r="C303" s="1" t="s">
        <v>355</v>
      </c>
      <c r="D303" s="2">
        <v>1797769.78</v>
      </c>
      <c r="E303" s="2">
        <v>9599.4</v>
      </c>
      <c r="F303" s="2">
        <v>0</v>
      </c>
      <c r="G303" s="2">
        <v>1807369.18</v>
      </c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</row>
    <row r="304" spans="1:37" hidden="1" x14ac:dyDescent="0.25">
      <c r="A304"/>
      <c r="B304" s="1" t="s">
        <v>524</v>
      </c>
      <c r="C304" s="1" t="s">
        <v>525</v>
      </c>
      <c r="D304" s="2">
        <v>10493046.4</v>
      </c>
      <c r="E304" s="2">
        <v>3117153.6</v>
      </c>
      <c r="F304" s="2">
        <v>143754</v>
      </c>
      <c r="G304" s="2">
        <v>13466446</v>
      </c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</row>
    <row r="305" spans="1:37" hidden="1" x14ac:dyDescent="0.25">
      <c r="A305"/>
      <c r="B305" s="1" t="s">
        <v>526</v>
      </c>
      <c r="C305" s="1" t="s">
        <v>359</v>
      </c>
      <c r="D305" s="2">
        <v>13767256.91</v>
      </c>
      <c r="E305" s="2">
        <v>2689648.94</v>
      </c>
      <c r="F305" s="2">
        <v>167530</v>
      </c>
      <c r="G305" s="2">
        <v>16289375.85</v>
      </c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</row>
    <row r="306" spans="1:37" hidden="1" x14ac:dyDescent="0.25">
      <c r="A306"/>
      <c r="B306" s="1" t="s">
        <v>527</v>
      </c>
      <c r="C306" s="1" t="s">
        <v>361</v>
      </c>
      <c r="D306" s="2">
        <v>1268769.17</v>
      </c>
      <c r="E306" s="2">
        <v>445316.83</v>
      </c>
      <c r="F306" s="2">
        <v>0</v>
      </c>
      <c r="G306" s="2">
        <v>1714086</v>
      </c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</row>
    <row r="307" spans="1:37" hidden="1" x14ac:dyDescent="0.25">
      <c r="A307"/>
      <c r="B307" s="1" t="s">
        <v>528</v>
      </c>
      <c r="C307" s="1" t="s">
        <v>363</v>
      </c>
      <c r="D307" s="2">
        <v>10616015.01</v>
      </c>
      <c r="E307" s="2">
        <v>3071395.39</v>
      </c>
      <c r="F307" s="2">
        <v>331825</v>
      </c>
      <c r="G307" s="2">
        <v>13355585.4</v>
      </c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</row>
    <row r="308" spans="1:37" hidden="1" x14ac:dyDescent="0.25">
      <c r="A308"/>
      <c r="B308" s="1" t="s">
        <v>529</v>
      </c>
      <c r="C308" s="1" t="s">
        <v>365</v>
      </c>
      <c r="D308" s="2">
        <v>24544491.82</v>
      </c>
      <c r="E308" s="2">
        <v>2693225.82</v>
      </c>
      <c r="F308" s="2">
        <v>155255</v>
      </c>
      <c r="G308" s="2">
        <v>27082462.640000001</v>
      </c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</row>
    <row r="309" spans="1:37" hidden="1" x14ac:dyDescent="0.25">
      <c r="A309"/>
      <c r="B309" s="1" t="s">
        <v>530</v>
      </c>
      <c r="C309" s="1" t="s">
        <v>367</v>
      </c>
      <c r="D309" s="2">
        <v>45700350.299999997</v>
      </c>
      <c r="E309" s="2">
        <v>10239561.75</v>
      </c>
      <c r="F309" s="2">
        <v>818680.74</v>
      </c>
      <c r="G309" s="2">
        <v>55121231.309999995</v>
      </c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</row>
    <row r="310" spans="1:37" hidden="1" x14ac:dyDescent="0.25">
      <c r="A310"/>
      <c r="B310" s="1" t="s">
        <v>531</v>
      </c>
      <c r="C310" s="1" t="s">
        <v>369</v>
      </c>
      <c r="D310" s="2">
        <v>54069929.490000002</v>
      </c>
      <c r="E310" s="2">
        <v>9274404.9100000001</v>
      </c>
      <c r="F310" s="2">
        <v>346713</v>
      </c>
      <c r="G310" s="2">
        <v>62997621.400000006</v>
      </c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</row>
    <row r="311" spans="1:37" hidden="1" x14ac:dyDescent="0.25">
      <c r="A311"/>
      <c r="B311" s="1" t="s">
        <v>532</v>
      </c>
      <c r="C311" s="1" t="s">
        <v>371</v>
      </c>
      <c r="D311" s="2">
        <v>6985858.9900000002</v>
      </c>
      <c r="E311" s="2">
        <v>1831248.61</v>
      </c>
      <c r="F311" s="2">
        <v>5513</v>
      </c>
      <c r="G311" s="2">
        <v>8811594.5999999996</v>
      </c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</row>
    <row r="312" spans="1:37" hidden="1" x14ac:dyDescent="0.25">
      <c r="A312"/>
      <c r="B312" s="1" t="s">
        <v>533</v>
      </c>
      <c r="C312" s="1" t="s">
        <v>373</v>
      </c>
      <c r="D312" s="2">
        <v>5451429.6600000001</v>
      </c>
      <c r="E312" s="2">
        <v>1115712.48</v>
      </c>
      <c r="F312" s="2">
        <v>0</v>
      </c>
      <c r="G312" s="2">
        <v>6567142.1400000006</v>
      </c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</row>
    <row r="313" spans="1:37" hidden="1" x14ac:dyDescent="0.25">
      <c r="A313"/>
      <c r="B313" s="1" t="s">
        <v>534</v>
      </c>
      <c r="C313" s="1" t="s">
        <v>375</v>
      </c>
      <c r="D313" s="2">
        <v>50286128.049999997</v>
      </c>
      <c r="E313" s="2">
        <v>7780008.4199999999</v>
      </c>
      <c r="F313" s="2">
        <v>411310</v>
      </c>
      <c r="G313" s="2">
        <v>57654826.469999999</v>
      </c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</row>
    <row r="314" spans="1:37" hidden="1" x14ac:dyDescent="0.25">
      <c r="A314"/>
      <c r="B314" s="1" t="s">
        <v>535</v>
      </c>
      <c r="C314" s="1" t="s">
        <v>379</v>
      </c>
      <c r="D314" s="2">
        <v>41344395.270000003</v>
      </c>
      <c r="E314" s="2">
        <v>2659929.37</v>
      </c>
      <c r="F314" s="2">
        <v>117244.12</v>
      </c>
      <c r="G314" s="2">
        <v>43887080.520000003</v>
      </c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</row>
    <row r="315" spans="1:37" hidden="1" x14ac:dyDescent="0.25">
      <c r="A315" t="s">
        <v>999</v>
      </c>
      <c r="B315" s="9" t="s">
        <v>536</v>
      </c>
      <c r="C315" s="9" t="s">
        <v>537</v>
      </c>
      <c r="D315" s="10">
        <v>110159217.88</v>
      </c>
      <c r="E315" s="10">
        <v>11498422.199999999</v>
      </c>
      <c r="F315" s="10">
        <v>0</v>
      </c>
      <c r="G315" s="10">
        <v>121657640.08</v>
      </c>
      <c r="H315" s="6" t="s">
        <v>1000</v>
      </c>
    </row>
    <row r="316" spans="1:37" hidden="1" x14ac:dyDescent="0.25">
      <c r="A316"/>
      <c r="B316" s="1" t="s">
        <v>538</v>
      </c>
      <c r="C316" s="1" t="s">
        <v>341</v>
      </c>
      <c r="D316" s="2">
        <v>6684624.8200000003</v>
      </c>
      <c r="E316" s="2">
        <v>282672.36</v>
      </c>
      <c r="F316" s="2">
        <v>0</v>
      </c>
      <c r="G316" s="2">
        <v>6967297.1800000006</v>
      </c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</row>
    <row r="317" spans="1:37" hidden="1" x14ac:dyDescent="0.25">
      <c r="A317"/>
      <c r="B317" s="1" t="s">
        <v>539</v>
      </c>
      <c r="C317" s="1" t="s">
        <v>343</v>
      </c>
      <c r="D317" s="2">
        <v>2733512.69</v>
      </c>
      <c r="E317" s="2">
        <v>348724.21</v>
      </c>
      <c r="F317" s="2">
        <v>0</v>
      </c>
      <c r="G317" s="2">
        <v>3082236.9</v>
      </c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</row>
    <row r="318" spans="1:37" hidden="1" x14ac:dyDescent="0.25">
      <c r="A318"/>
      <c r="B318" s="1" t="s">
        <v>540</v>
      </c>
      <c r="C318" s="1" t="s">
        <v>345</v>
      </c>
      <c r="D318" s="2">
        <v>2741983.1</v>
      </c>
      <c r="E318" s="2">
        <v>0</v>
      </c>
      <c r="F318" s="2">
        <v>0</v>
      </c>
      <c r="G318" s="2">
        <v>2741983.1</v>
      </c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</row>
    <row r="319" spans="1:37" hidden="1" x14ac:dyDescent="0.25">
      <c r="A319"/>
      <c r="B319" s="1" t="s">
        <v>541</v>
      </c>
      <c r="C319" s="1" t="s">
        <v>347</v>
      </c>
      <c r="D319" s="2">
        <v>1298714.6100000001</v>
      </c>
      <c r="E319" s="2">
        <v>0</v>
      </c>
      <c r="F319" s="2">
        <v>0</v>
      </c>
      <c r="G319" s="2">
        <v>1298714.6100000001</v>
      </c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</row>
    <row r="320" spans="1:37" hidden="1" x14ac:dyDescent="0.25">
      <c r="A320"/>
      <c r="B320" s="1" t="s">
        <v>542</v>
      </c>
      <c r="C320" s="1" t="s">
        <v>349</v>
      </c>
      <c r="D320" s="2">
        <v>2372974.1800000002</v>
      </c>
      <c r="E320" s="2">
        <v>0</v>
      </c>
      <c r="F320" s="2">
        <v>0</v>
      </c>
      <c r="G320" s="2">
        <v>2372974.1800000002</v>
      </c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</row>
    <row r="321" spans="1:37" hidden="1" x14ac:dyDescent="0.25">
      <c r="A321"/>
      <c r="B321" s="1" t="s">
        <v>543</v>
      </c>
      <c r="C321" s="1" t="s">
        <v>351</v>
      </c>
      <c r="D321" s="2">
        <v>0</v>
      </c>
      <c r="E321" s="2">
        <v>290852.11</v>
      </c>
      <c r="F321" s="2">
        <v>0</v>
      </c>
      <c r="G321" s="2">
        <v>290852.11</v>
      </c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</row>
    <row r="322" spans="1:37" hidden="1" x14ac:dyDescent="0.25">
      <c r="A322"/>
      <c r="B322" s="1" t="s">
        <v>544</v>
      </c>
      <c r="C322" s="1" t="s">
        <v>353</v>
      </c>
      <c r="D322" s="2">
        <v>649461.02</v>
      </c>
      <c r="E322" s="2">
        <v>0</v>
      </c>
      <c r="F322" s="2">
        <v>0</v>
      </c>
      <c r="G322" s="2">
        <v>649461.02</v>
      </c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</row>
    <row r="323" spans="1:37" hidden="1" x14ac:dyDescent="0.25">
      <c r="A323"/>
      <c r="B323" s="1" t="s">
        <v>545</v>
      </c>
      <c r="C323" s="1" t="s">
        <v>355</v>
      </c>
      <c r="D323" s="2">
        <v>324434.94</v>
      </c>
      <c r="E323" s="2">
        <v>0</v>
      </c>
      <c r="F323" s="2">
        <v>0</v>
      </c>
      <c r="G323" s="2">
        <v>324434.94</v>
      </c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</row>
    <row r="324" spans="1:37" hidden="1" x14ac:dyDescent="0.25">
      <c r="A324"/>
      <c r="B324" s="1" t="s">
        <v>546</v>
      </c>
      <c r="C324" s="1" t="s">
        <v>392</v>
      </c>
      <c r="D324" s="2">
        <v>5710301</v>
      </c>
      <c r="E324" s="2">
        <v>0</v>
      </c>
      <c r="F324" s="2">
        <v>0</v>
      </c>
      <c r="G324" s="2">
        <v>5710301</v>
      </c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</row>
    <row r="325" spans="1:37" hidden="1" x14ac:dyDescent="0.25">
      <c r="A325"/>
      <c r="B325" s="1" t="s">
        <v>547</v>
      </c>
      <c r="C325" s="1" t="s">
        <v>359</v>
      </c>
      <c r="D325" s="2">
        <v>5981859.29</v>
      </c>
      <c r="E325" s="2">
        <v>1349669.29</v>
      </c>
      <c r="F325" s="2">
        <v>0</v>
      </c>
      <c r="G325" s="2">
        <v>7331528.5800000001</v>
      </c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</row>
    <row r="326" spans="1:37" hidden="1" x14ac:dyDescent="0.25">
      <c r="A326"/>
      <c r="B326" s="1" t="s">
        <v>548</v>
      </c>
      <c r="C326" s="1" t="s">
        <v>395</v>
      </c>
      <c r="D326" s="2">
        <v>0</v>
      </c>
      <c r="E326" s="2">
        <v>435717.43</v>
      </c>
      <c r="F326" s="2">
        <v>0</v>
      </c>
      <c r="G326" s="2">
        <v>435717.43</v>
      </c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</row>
    <row r="327" spans="1:37" hidden="1" x14ac:dyDescent="0.25">
      <c r="A327"/>
      <c r="B327" s="1" t="s">
        <v>549</v>
      </c>
      <c r="C327" s="1" t="s">
        <v>363</v>
      </c>
      <c r="D327" s="2">
        <v>4592588.99</v>
      </c>
      <c r="E327" s="2">
        <v>-254128.78</v>
      </c>
      <c r="F327" s="2">
        <v>0</v>
      </c>
      <c r="G327" s="2">
        <v>4338460.21</v>
      </c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</row>
    <row r="328" spans="1:37" hidden="1" x14ac:dyDescent="0.25">
      <c r="A328"/>
      <c r="B328" s="1" t="s">
        <v>550</v>
      </c>
      <c r="C328" s="1" t="s">
        <v>365</v>
      </c>
      <c r="D328" s="2">
        <v>11416889.73</v>
      </c>
      <c r="E328" s="2">
        <v>964314.29</v>
      </c>
      <c r="F328" s="2">
        <v>0</v>
      </c>
      <c r="G328" s="2">
        <v>12381204.02</v>
      </c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</row>
    <row r="329" spans="1:37" hidden="1" x14ac:dyDescent="0.25">
      <c r="A329"/>
      <c r="B329" s="1" t="s">
        <v>551</v>
      </c>
      <c r="C329" s="1" t="s">
        <v>367</v>
      </c>
      <c r="D329" s="2">
        <v>7469724.5300000003</v>
      </c>
      <c r="E329" s="2">
        <v>1012912.29</v>
      </c>
      <c r="F329" s="2">
        <v>0</v>
      </c>
      <c r="G329" s="2">
        <v>8482636.8200000003</v>
      </c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</row>
    <row r="330" spans="1:37" hidden="1" x14ac:dyDescent="0.25">
      <c r="A330"/>
      <c r="B330" s="1" t="s">
        <v>552</v>
      </c>
      <c r="C330" s="1" t="s">
        <v>371</v>
      </c>
      <c r="D330" s="2">
        <v>364869</v>
      </c>
      <c r="E330" s="2">
        <v>0</v>
      </c>
      <c r="F330" s="2">
        <v>0</v>
      </c>
      <c r="G330" s="2">
        <v>364869</v>
      </c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</row>
    <row r="331" spans="1:37" hidden="1" x14ac:dyDescent="0.25">
      <c r="A331"/>
      <c r="B331" s="1" t="s">
        <v>553</v>
      </c>
      <c r="C331" s="1" t="s">
        <v>369</v>
      </c>
      <c r="D331" s="2">
        <v>22005341.640000001</v>
      </c>
      <c r="E331" s="2">
        <v>3606939.84</v>
      </c>
      <c r="F331" s="2">
        <v>0</v>
      </c>
      <c r="G331" s="2">
        <v>25612281.48</v>
      </c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</row>
    <row r="332" spans="1:37" hidden="1" x14ac:dyDescent="0.25">
      <c r="A332"/>
      <c r="B332" s="1" t="s">
        <v>554</v>
      </c>
      <c r="C332" s="1" t="s">
        <v>371</v>
      </c>
      <c r="D332" s="2">
        <v>4135877</v>
      </c>
      <c r="E332" s="2">
        <v>0</v>
      </c>
      <c r="F332" s="2">
        <v>0</v>
      </c>
      <c r="G332" s="2">
        <v>4135877</v>
      </c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</row>
    <row r="333" spans="1:37" hidden="1" x14ac:dyDescent="0.25">
      <c r="A333"/>
      <c r="B333" s="1" t="s">
        <v>555</v>
      </c>
      <c r="C333" s="1" t="s">
        <v>373</v>
      </c>
      <c r="D333" s="2">
        <v>1828792.83</v>
      </c>
      <c r="E333" s="2">
        <v>0</v>
      </c>
      <c r="F333" s="2">
        <v>0</v>
      </c>
      <c r="G333" s="2">
        <v>1828792.83</v>
      </c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</row>
    <row r="334" spans="1:37" hidden="1" x14ac:dyDescent="0.25">
      <c r="A334"/>
      <c r="B334" s="1" t="s">
        <v>556</v>
      </c>
      <c r="C334" s="1" t="s">
        <v>375</v>
      </c>
      <c r="D334" s="2">
        <v>20350162.879999999</v>
      </c>
      <c r="E334" s="2">
        <v>2209905.2999999998</v>
      </c>
      <c r="F334" s="2">
        <v>0</v>
      </c>
      <c r="G334" s="2">
        <v>22560068.18</v>
      </c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</row>
    <row r="335" spans="1:37" hidden="1" x14ac:dyDescent="0.25">
      <c r="A335"/>
      <c r="B335" s="1" t="s">
        <v>557</v>
      </c>
      <c r="C335" s="1" t="s">
        <v>379</v>
      </c>
      <c r="D335" s="2">
        <v>9497105.6300000008</v>
      </c>
      <c r="E335" s="2">
        <v>1250843.8600000001</v>
      </c>
      <c r="F335" s="2">
        <v>0</v>
      </c>
      <c r="G335" s="2">
        <v>10747949.49</v>
      </c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</row>
    <row r="336" spans="1:37" hidden="1" x14ac:dyDescent="0.25">
      <c r="A336" t="s">
        <v>999</v>
      </c>
      <c r="B336" s="9" t="s">
        <v>558</v>
      </c>
      <c r="C336" s="9" t="s">
        <v>559</v>
      </c>
      <c r="D336" s="10">
        <v>1078550.5900000001</v>
      </c>
      <c r="E336" s="10">
        <v>173713.62</v>
      </c>
      <c r="F336" s="10">
        <v>0</v>
      </c>
      <c r="G336" s="10">
        <v>1252264.21</v>
      </c>
      <c r="H336" s="6" t="s">
        <v>1000</v>
      </c>
    </row>
    <row r="337" spans="1:37" hidden="1" x14ac:dyDescent="0.25">
      <c r="A337"/>
      <c r="B337" s="1" t="s">
        <v>560</v>
      </c>
      <c r="C337" s="1" t="s">
        <v>561</v>
      </c>
      <c r="D337" s="2">
        <v>851298.92</v>
      </c>
      <c r="E337" s="2">
        <v>127130</v>
      </c>
      <c r="F337" s="2">
        <v>0</v>
      </c>
      <c r="G337" s="2">
        <v>978428.92</v>
      </c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</row>
    <row r="338" spans="1:37" hidden="1" x14ac:dyDescent="0.25">
      <c r="A338"/>
      <c r="B338" s="1" t="s">
        <v>562</v>
      </c>
      <c r="C338" s="1" t="s">
        <v>563</v>
      </c>
      <c r="D338" s="2">
        <v>227251.67</v>
      </c>
      <c r="E338" s="2">
        <v>46583.62</v>
      </c>
      <c r="F338" s="2">
        <v>0</v>
      </c>
      <c r="G338" s="2">
        <v>273835.29000000004</v>
      </c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</row>
    <row r="339" spans="1:37" x14ac:dyDescent="0.25">
      <c r="A339" s="6" t="s">
        <v>999</v>
      </c>
      <c r="B339" s="19" t="s">
        <v>564</v>
      </c>
      <c r="C339" s="19" t="s">
        <v>565</v>
      </c>
      <c r="D339" s="20">
        <v>69351144.120000005</v>
      </c>
      <c r="E339" s="20">
        <v>260718.65</v>
      </c>
      <c r="F339" s="20">
        <v>0</v>
      </c>
      <c r="G339" s="20">
        <v>69611862.770000011</v>
      </c>
      <c r="J339" s="39"/>
      <c r="K339" s="39"/>
      <c r="L339" s="37"/>
    </row>
    <row r="340" spans="1:37" hidden="1" x14ac:dyDescent="0.25">
      <c r="A340"/>
      <c r="B340" s="1" t="s">
        <v>566</v>
      </c>
      <c r="C340" s="1" t="s">
        <v>341</v>
      </c>
      <c r="D340" s="2">
        <v>3356430.7600000002</v>
      </c>
      <c r="E340" s="2">
        <v>0</v>
      </c>
      <c r="F340" s="2">
        <v>0</v>
      </c>
      <c r="G340" s="2">
        <v>3356430.7600000002</v>
      </c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</row>
    <row r="341" spans="1:37" hidden="1" x14ac:dyDescent="0.25">
      <c r="A341"/>
      <c r="B341" s="1" t="s">
        <v>567</v>
      </c>
      <c r="C341" s="1" t="s">
        <v>343</v>
      </c>
      <c r="D341" s="2">
        <v>1449576.83</v>
      </c>
      <c r="E341" s="2">
        <v>0</v>
      </c>
      <c r="F341" s="2">
        <v>0</v>
      </c>
      <c r="G341" s="2">
        <v>1449576.83</v>
      </c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</row>
    <row r="342" spans="1:37" hidden="1" x14ac:dyDescent="0.25">
      <c r="A342"/>
      <c r="B342" s="1" t="s">
        <v>568</v>
      </c>
      <c r="C342" s="1" t="s">
        <v>345</v>
      </c>
      <c r="D342" s="2">
        <v>1965554.65</v>
      </c>
      <c r="E342" s="2">
        <v>0</v>
      </c>
      <c r="F342" s="2">
        <v>0</v>
      </c>
      <c r="G342" s="2">
        <v>1965554.65</v>
      </c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</row>
    <row r="343" spans="1:37" hidden="1" x14ac:dyDescent="0.25">
      <c r="A343"/>
      <c r="B343" s="1" t="s">
        <v>569</v>
      </c>
      <c r="C343" s="1" t="s">
        <v>421</v>
      </c>
      <c r="D343" s="2">
        <v>774157.58000000007</v>
      </c>
      <c r="E343" s="2">
        <v>0</v>
      </c>
      <c r="F343" s="2">
        <v>0</v>
      </c>
      <c r="G343" s="2">
        <v>774157.58000000007</v>
      </c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</row>
    <row r="344" spans="1:37" hidden="1" x14ac:dyDescent="0.25">
      <c r="A344"/>
      <c r="B344" s="1" t="s">
        <v>570</v>
      </c>
      <c r="C344" s="1" t="s">
        <v>349</v>
      </c>
      <c r="D344" s="2">
        <v>4953691.4600000009</v>
      </c>
      <c r="E344" s="2">
        <v>0</v>
      </c>
      <c r="F344" s="2">
        <v>0</v>
      </c>
      <c r="G344" s="2">
        <v>4953691.4600000009</v>
      </c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</row>
    <row r="345" spans="1:37" hidden="1" x14ac:dyDescent="0.25">
      <c r="A345"/>
      <c r="B345" s="1" t="s">
        <v>571</v>
      </c>
      <c r="C345" s="1" t="s">
        <v>351</v>
      </c>
      <c r="D345" s="2">
        <v>1363318.25</v>
      </c>
      <c r="E345" s="2">
        <v>0</v>
      </c>
      <c r="F345" s="2">
        <v>0</v>
      </c>
      <c r="G345" s="2">
        <v>1363318.25</v>
      </c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</row>
    <row r="346" spans="1:37" hidden="1" x14ac:dyDescent="0.25">
      <c r="A346"/>
      <c r="B346" s="1" t="s">
        <v>572</v>
      </c>
      <c r="C346" s="1" t="s">
        <v>353</v>
      </c>
      <c r="D346" s="2">
        <v>924302.22</v>
      </c>
      <c r="E346" s="2">
        <v>0</v>
      </c>
      <c r="F346" s="2">
        <v>0</v>
      </c>
      <c r="G346" s="2">
        <v>924302.22</v>
      </c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</row>
    <row r="347" spans="1:37" hidden="1" x14ac:dyDescent="0.25">
      <c r="A347"/>
      <c r="B347" s="1" t="s">
        <v>573</v>
      </c>
      <c r="C347" s="1" t="s">
        <v>355</v>
      </c>
      <c r="D347" s="2">
        <v>845697.82000000007</v>
      </c>
      <c r="E347" s="2">
        <v>0</v>
      </c>
      <c r="F347" s="2">
        <v>0</v>
      </c>
      <c r="G347" s="2">
        <v>845697.82000000007</v>
      </c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</row>
    <row r="348" spans="1:37" hidden="1" x14ac:dyDescent="0.25">
      <c r="A348"/>
      <c r="B348" s="1" t="s">
        <v>574</v>
      </c>
      <c r="C348" s="1" t="s">
        <v>359</v>
      </c>
      <c r="D348" s="2">
        <v>3079075.15</v>
      </c>
      <c r="E348" s="2">
        <v>0</v>
      </c>
      <c r="F348" s="2">
        <v>0</v>
      </c>
      <c r="G348" s="2">
        <v>3079075.15</v>
      </c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</row>
    <row r="349" spans="1:37" hidden="1" x14ac:dyDescent="0.25">
      <c r="A349"/>
      <c r="B349" s="1" t="s">
        <v>575</v>
      </c>
      <c r="C349" s="1" t="s">
        <v>363</v>
      </c>
      <c r="D349" s="2">
        <v>104060.3</v>
      </c>
      <c r="E349" s="2">
        <v>0</v>
      </c>
      <c r="F349" s="2">
        <v>0</v>
      </c>
      <c r="G349" s="2">
        <v>104060.3</v>
      </c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</row>
    <row r="350" spans="1:37" hidden="1" x14ac:dyDescent="0.25">
      <c r="A350"/>
      <c r="B350" s="1" t="s">
        <v>576</v>
      </c>
      <c r="C350" s="1" t="s">
        <v>365</v>
      </c>
      <c r="D350" s="2">
        <v>6876377.3600000003</v>
      </c>
      <c r="E350" s="2">
        <v>0</v>
      </c>
      <c r="F350" s="2">
        <v>0</v>
      </c>
      <c r="G350" s="2">
        <v>6876377.3600000003</v>
      </c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</row>
    <row r="351" spans="1:37" hidden="1" x14ac:dyDescent="0.25">
      <c r="A351"/>
      <c r="B351" s="1" t="s">
        <v>577</v>
      </c>
      <c r="C351" s="1" t="s">
        <v>367</v>
      </c>
      <c r="D351" s="2">
        <v>4495617.6900000004</v>
      </c>
      <c r="E351" s="2">
        <v>0</v>
      </c>
      <c r="F351" s="2">
        <v>0</v>
      </c>
      <c r="G351" s="2">
        <v>4495617.6900000004</v>
      </c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</row>
    <row r="352" spans="1:37" hidden="1" x14ac:dyDescent="0.25">
      <c r="A352"/>
      <c r="B352" s="1" t="s">
        <v>578</v>
      </c>
      <c r="C352" s="1" t="s">
        <v>369</v>
      </c>
      <c r="D352" s="2">
        <v>15364697.6</v>
      </c>
      <c r="E352" s="2">
        <v>0</v>
      </c>
      <c r="F352" s="2">
        <v>0</v>
      </c>
      <c r="G352" s="2">
        <v>15364697.6</v>
      </c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</row>
    <row r="353" spans="1:37" hidden="1" x14ac:dyDescent="0.25">
      <c r="A353"/>
      <c r="B353" s="1" t="s">
        <v>579</v>
      </c>
      <c r="C353" s="1" t="s">
        <v>371</v>
      </c>
      <c r="D353" s="2">
        <v>2267267.4</v>
      </c>
      <c r="E353" s="2">
        <v>0</v>
      </c>
      <c r="F353" s="2">
        <v>0</v>
      </c>
      <c r="G353" s="2">
        <v>2267267.4</v>
      </c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</row>
    <row r="354" spans="1:37" hidden="1" x14ac:dyDescent="0.25">
      <c r="A354"/>
      <c r="B354" s="1" t="s">
        <v>580</v>
      </c>
      <c r="C354" s="1" t="s">
        <v>373</v>
      </c>
      <c r="D354" s="2">
        <v>1167954.8600000001</v>
      </c>
      <c r="E354" s="2">
        <v>0</v>
      </c>
      <c r="F354" s="2">
        <v>0</v>
      </c>
      <c r="G354" s="2">
        <v>1167954.8600000001</v>
      </c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</row>
    <row r="355" spans="1:37" hidden="1" x14ac:dyDescent="0.25">
      <c r="A355"/>
      <c r="B355" s="1" t="s">
        <v>581</v>
      </c>
      <c r="C355" s="1" t="s">
        <v>375</v>
      </c>
      <c r="D355" s="2">
        <v>7886689.5299999993</v>
      </c>
      <c r="E355" s="2">
        <v>0</v>
      </c>
      <c r="F355" s="2">
        <v>0</v>
      </c>
      <c r="G355" s="2">
        <v>7886689.5299999993</v>
      </c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</row>
    <row r="356" spans="1:37" hidden="1" x14ac:dyDescent="0.25">
      <c r="A356"/>
      <c r="B356" s="1" t="s">
        <v>582</v>
      </c>
      <c r="C356" s="1" t="s">
        <v>377</v>
      </c>
      <c r="D356" s="2">
        <v>80546.28</v>
      </c>
      <c r="E356" s="2">
        <v>0</v>
      </c>
      <c r="F356" s="2">
        <v>0</v>
      </c>
      <c r="G356" s="2">
        <v>80546.28</v>
      </c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</row>
    <row r="357" spans="1:37" hidden="1" x14ac:dyDescent="0.25">
      <c r="A357"/>
      <c r="B357" s="1" t="s">
        <v>583</v>
      </c>
      <c r="C357" s="1" t="s">
        <v>379</v>
      </c>
      <c r="D357" s="2">
        <v>8245847.8300000001</v>
      </c>
      <c r="E357" s="2">
        <v>260718.65</v>
      </c>
      <c r="F357" s="2">
        <v>0</v>
      </c>
      <c r="G357" s="2">
        <v>8506566.4800000004</v>
      </c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</row>
    <row r="358" spans="1:37" hidden="1" x14ac:dyDescent="0.25">
      <c r="A358" t="s">
        <v>999</v>
      </c>
      <c r="B358" s="9" t="s">
        <v>584</v>
      </c>
      <c r="C358" s="9" t="s">
        <v>585</v>
      </c>
      <c r="D358" s="10">
        <v>74705877.180000007</v>
      </c>
      <c r="E358" s="10">
        <v>-260718.65</v>
      </c>
      <c r="F358" s="10">
        <v>0</v>
      </c>
      <c r="G358" s="10">
        <v>74445158.530000001</v>
      </c>
      <c r="H358" s="6" t="s">
        <v>1000</v>
      </c>
    </row>
    <row r="359" spans="1:37" hidden="1" x14ac:dyDescent="0.25">
      <c r="A359"/>
      <c r="B359" s="1" t="s">
        <v>586</v>
      </c>
      <c r="C359" s="1" t="s">
        <v>341</v>
      </c>
      <c r="D359" s="2">
        <v>5443492.8300000001</v>
      </c>
      <c r="E359" s="2">
        <v>0</v>
      </c>
      <c r="F359" s="2">
        <v>0</v>
      </c>
      <c r="G359" s="2">
        <v>5443492.8300000001</v>
      </c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</row>
    <row r="360" spans="1:37" hidden="1" x14ac:dyDescent="0.25">
      <c r="A360"/>
      <c r="B360" s="1" t="s">
        <v>587</v>
      </c>
      <c r="C360" s="1" t="s">
        <v>343</v>
      </c>
      <c r="D360" s="2">
        <v>3301177.83</v>
      </c>
      <c r="E360" s="2">
        <v>0</v>
      </c>
      <c r="F360" s="2">
        <v>0</v>
      </c>
      <c r="G360" s="2">
        <v>3301177.83</v>
      </c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</row>
    <row r="361" spans="1:37" hidden="1" x14ac:dyDescent="0.25">
      <c r="A361"/>
      <c r="B361" s="1" t="s">
        <v>588</v>
      </c>
      <c r="C361" s="1" t="s">
        <v>345</v>
      </c>
      <c r="D361" s="2">
        <v>1370472.19</v>
      </c>
      <c r="E361" s="2">
        <v>0</v>
      </c>
      <c r="F361" s="2">
        <v>0</v>
      </c>
      <c r="G361" s="2">
        <v>1370472.19</v>
      </c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</row>
    <row r="362" spans="1:37" hidden="1" x14ac:dyDescent="0.25">
      <c r="A362"/>
      <c r="B362" s="1" t="s">
        <v>589</v>
      </c>
      <c r="C362" s="1" t="s">
        <v>421</v>
      </c>
      <c r="D362" s="2">
        <v>869522.22</v>
      </c>
      <c r="E362" s="2">
        <v>0</v>
      </c>
      <c r="F362" s="2">
        <v>0</v>
      </c>
      <c r="G362" s="2">
        <v>869522.22</v>
      </c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</row>
    <row r="363" spans="1:37" hidden="1" x14ac:dyDescent="0.25">
      <c r="A363"/>
      <c r="B363" s="1" t="s">
        <v>590</v>
      </c>
      <c r="C363" s="1" t="s">
        <v>387</v>
      </c>
      <c r="D363" s="2">
        <v>7771093.0599999996</v>
      </c>
      <c r="E363" s="2">
        <v>0</v>
      </c>
      <c r="F363" s="2">
        <v>0</v>
      </c>
      <c r="G363" s="2">
        <v>7771093.0599999996</v>
      </c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</row>
    <row r="364" spans="1:37" hidden="1" x14ac:dyDescent="0.25">
      <c r="A364"/>
      <c r="B364" s="1" t="s">
        <v>591</v>
      </c>
      <c r="C364" s="1" t="s">
        <v>351</v>
      </c>
      <c r="D364" s="2">
        <v>531973.35</v>
      </c>
      <c r="E364" s="2">
        <v>0</v>
      </c>
      <c r="F364" s="2">
        <v>0</v>
      </c>
      <c r="G364" s="2">
        <v>531973.35</v>
      </c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</row>
    <row r="365" spans="1:37" hidden="1" x14ac:dyDescent="0.25">
      <c r="A365"/>
      <c r="B365" s="1" t="s">
        <v>592</v>
      </c>
      <c r="C365" s="1" t="s">
        <v>353</v>
      </c>
      <c r="D365" s="2">
        <v>1571632.85</v>
      </c>
      <c r="E365" s="2">
        <v>0</v>
      </c>
      <c r="F365" s="2">
        <v>0</v>
      </c>
      <c r="G365" s="2">
        <v>1571632.85</v>
      </c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</row>
    <row r="366" spans="1:37" hidden="1" x14ac:dyDescent="0.25">
      <c r="A366"/>
      <c r="B366" s="1" t="s">
        <v>593</v>
      </c>
      <c r="C366" s="1" t="s">
        <v>447</v>
      </c>
      <c r="D366" s="2">
        <v>654190.11</v>
      </c>
      <c r="E366" s="2">
        <v>0</v>
      </c>
      <c r="F366" s="2">
        <v>0</v>
      </c>
      <c r="G366" s="2">
        <v>654190.11</v>
      </c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</row>
    <row r="367" spans="1:37" hidden="1" x14ac:dyDescent="0.25">
      <c r="A367"/>
      <c r="B367" s="1" t="s">
        <v>594</v>
      </c>
      <c r="C367" s="1" t="s">
        <v>392</v>
      </c>
      <c r="D367" s="2">
        <v>1200117.58</v>
      </c>
      <c r="E367" s="2">
        <v>0</v>
      </c>
      <c r="F367" s="2">
        <v>0</v>
      </c>
      <c r="G367" s="2">
        <v>1200117.58</v>
      </c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</row>
    <row r="368" spans="1:37" hidden="1" x14ac:dyDescent="0.25">
      <c r="A368"/>
      <c r="B368" s="1" t="s">
        <v>595</v>
      </c>
      <c r="C368" s="1" t="s">
        <v>359</v>
      </c>
      <c r="D368" s="2">
        <v>1122962.23</v>
      </c>
      <c r="E368" s="2">
        <v>0</v>
      </c>
      <c r="F368" s="2">
        <v>0</v>
      </c>
      <c r="G368" s="2">
        <v>1122962.23</v>
      </c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</row>
    <row r="369" spans="1:37" hidden="1" x14ac:dyDescent="0.25">
      <c r="A369"/>
      <c r="B369" s="1" t="s">
        <v>596</v>
      </c>
      <c r="C369" s="1" t="s">
        <v>451</v>
      </c>
      <c r="D369" s="2">
        <v>867473.76</v>
      </c>
      <c r="E369" s="2">
        <v>0</v>
      </c>
      <c r="F369" s="2">
        <v>0</v>
      </c>
      <c r="G369" s="2">
        <v>867473.76</v>
      </c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</row>
    <row r="370" spans="1:37" hidden="1" x14ac:dyDescent="0.25">
      <c r="A370"/>
      <c r="B370" s="1" t="s">
        <v>597</v>
      </c>
      <c r="C370" s="1" t="s">
        <v>365</v>
      </c>
      <c r="D370" s="2">
        <v>6079182.5199999996</v>
      </c>
      <c r="E370" s="2">
        <v>0</v>
      </c>
      <c r="F370" s="2">
        <v>0</v>
      </c>
      <c r="G370" s="2">
        <v>6079182.5199999996</v>
      </c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</row>
    <row r="371" spans="1:37" hidden="1" x14ac:dyDescent="0.25">
      <c r="A371"/>
      <c r="B371" s="1" t="s">
        <v>598</v>
      </c>
      <c r="C371" s="1" t="s">
        <v>367</v>
      </c>
      <c r="D371" s="2">
        <v>12258775.92</v>
      </c>
      <c r="E371" s="2">
        <v>0</v>
      </c>
      <c r="F371" s="2">
        <v>0</v>
      </c>
      <c r="G371" s="2">
        <v>12258775.92</v>
      </c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</row>
    <row r="372" spans="1:37" hidden="1" x14ac:dyDescent="0.25">
      <c r="A372"/>
      <c r="B372" s="1" t="s">
        <v>599</v>
      </c>
      <c r="C372" s="1" t="s">
        <v>369</v>
      </c>
      <c r="D372" s="2">
        <v>11396518.01</v>
      </c>
      <c r="E372" s="2">
        <v>0</v>
      </c>
      <c r="F372" s="2">
        <v>0</v>
      </c>
      <c r="G372" s="2">
        <v>11396518.01</v>
      </c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</row>
    <row r="373" spans="1:37" hidden="1" x14ac:dyDescent="0.25">
      <c r="A373"/>
      <c r="B373" s="1" t="s">
        <v>600</v>
      </c>
      <c r="C373" s="1" t="s">
        <v>371</v>
      </c>
      <c r="D373" s="2">
        <v>1948048.68</v>
      </c>
      <c r="E373" s="2">
        <v>0</v>
      </c>
      <c r="F373" s="2">
        <v>0</v>
      </c>
      <c r="G373" s="2">
        <v>1948048.68</v>
      </c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</row>
    <row r="374" spans="1:37" hidden="1" x14ac:dyDescent="0.25">
      <c r="A374"/>
      <c r="B374" s="1" t="s">
        <v>601</v>
      </c>
      <c r="C374" s="1" t="s">
        <v>375</v>
      </c>
      <c r="D374" s="2">
        <v>10055674.07</v>
      </c>
      <c r="E374" s="2">
        <v>0</v>
      </c>
      <c r="F374" s="2">
        <v>0</v>
      </c>
      <c r="G374" s="2">
        <v>10055674.07</v>
      </c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</row>
    <row r="375" spans="1:37" hidden="1" x14ac:dyDescent="0.25">
      <c r="A375"/>
      <c r="B375" s="1" t="s">
        <v>602</v>
      </c>
      <c r="C375" s="1" t="s">
        <v>379</v>
      </c>
      <c r="D375" s="2">
        <v>8263569.9699999997</v>
      </c>
      <c r="E375" s="2">
        <v>-260718.65</v>
      </c>
      <c r="F375" s="2">
        <v>0</v>
      </c>
      <c r="G375" s="2">
        <v>8002851.3199999994</v>
      </c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</row>
    <row r="376" spans="1:37" hidden="1" x14ac:dyDescent="0.25">
      <c r="A376" t="s">
        <v>999</v>
      </c>
      <c r="B376" s="9" t="s">
        <v>603</v>
      </c>
      <c r="C376" s="9" t="s">
        <v>604</v>
      </c>
      <c r="D376" s="10">
        <v>51535984.439999998</v>
      </c>
      <c r="E376" s="10">
        <v>3404396.56</v>
      </c>
      <c r="F376" s="10">
        <v>0</v>
      </c>
      <c r="G376" s="10">
        <v>54940381</v>
      </c>
      <c r="H376" s="6" t="s">
        <v>1000</v>
      </c>
    </row>
    <row r="377" spans="1:37" hidden="1" x14ac:dyDescent="0.25">
      <c r="A377"/>
      <c r="B377" s="1" t="s">
        <v>605</v>
      </c>
      <c r="C377" s="1" t="s">
        <v>606</v>
      </c>
      <c r="D377" s="2">
        <v>51535984.439999998</v>
      </c>
      <c r="E377" s="2">
        <v>3404396.56</v>
      </c>
      <c r="F377" s="2">
        <v>0</v>
      </c>
      <c r="G377" s="2">
        <v>54940381</v>
      </c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</row>
    <row r="378" spans="1:37" x14ac:dyDescent="0.25">
      <c r="A378" s="6" t="s">
        <v>999</v>
      </c>
      <c r="B378" s="9" t="s">
        <v>607</v>
      </c>
      <c r="C378" s="9" t="s">
        <v>608</v>
      </c>
      <c r="D378" s="10">
        <v>196065.01</v>
      </c>
      <c r="E378" s="10">
        <v>0</v>
      </c>
      <c r="F378" s="10">
        <v>0</v>
      </c>
      <c r="G378" s="10">
        <v>196065.01</v>
      </c>
      <c r="J378" s="39"/>
      <c r="K378" s="39"/>
      <c r="L378" s="37"/>
    </row>
    <row r="379" spans="1:37" hidden="1" x14ac:dyDescent="0.25">
      <c r="A379"/>
      <c r="B379" s="1" t="s">
        <v>609</v>
      </c>
      <c r="C379" s="1" t="s">
        <v>610</v>
      </c>
      <c r="D379" s="2">
        <v>196065.01</v>
      </c>
      <c r="E379" s="2">
        <v>0</v>
      </c>
      <c r="F379" s="2">
        <v>0</v>
      </c>
      <c r="G379" s="2">
        <v>196065.01</v>
      </c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</row>
    <row r="380" spans="1:37" hidden="1" x14ac:dyDescent="0.25">
      <c r="A380" t="s">
        <v>999</v>
      </c>
      <c r="B380" s="9" t="s">
        <v>611</v>
      </c>
      <c r="C380" s="9" t="s">
        <v>612</v>
      </c>
      <c r="D380" s="10">
        <v>11858120.35</v>
      </c>
      <c r="E380" s="10">
        <v>320256.32</v>
      </c>
      <c r="F380" s="10">
        <v>123621.68</v>
      </c>
      <c r="G380" s="10">
        <v>12054754.99</v>
      </c>
      <c r="H380" s="6" t="s">
        <v>1000</v>
      </c>
    </row>
    <row r="381" spans="1:37" hidden="1" x14ac:dyDescent="0.25">
      <c r="A381"/>
      <c r="B381" s="1" t="s">
        <v>613</v>
      </c>
      <c r="C381" s="1" t="s">
        <v>612</v>
      </c>
      <c r="D381" s="2">
        <v>11858120.35</v>
      </c>
      <c r="E381" s="2">
        <v>320256.32</v>
      </c>
      <c r="F381" s="2">
        <v>123621.68</v>
      </c>
      <c r="G381" s="2">
        <v>12054754.99</v>
      </c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</row>
    <row r="382" spans="1:37" hidden="1" x14ac:dyDescent="0.25">
      <c r="A382" t="s">
        <v>999</v>
      </c>
      <c r="B382" s="9" t="s">
        <v>614</v>
      </c>
      <c r="C382" s="9" t="s">
        <v>615</v>
      </c>
      <c r="D382" s="10">
        <v>25959155.219999999</v>
      </c>
      <c r="E382" s="10">
        <v>2418439</v>
      </c>
      <c r="F382" s="10">
        <v>4226.21</v>
      </c>
      <c r="G382" s="10">
        <v>28373368.009999998</v>
      </c>
      <c r="H382" s="6" t="s">
        <v>1000</v>
      </c>
    </row>
    <row r="383" spans="1:37" hidden="1" x14ac:dyDescent="0.25">
      <c r="A383"/>
      <c r="B383" s="1" t="s">
        <v>616</v>
      </c>
      <c r="C383" s="1" t="s">
        <v>615</v>
      </c>
      <c r="D383" s="2">
        <v>14909.93</v>
      </c>
      <c r="E383" s="2">
        <v>0</v>
      </c>
      <c r="F383" s="2">
        <v>0</v>
      </c>
      <c r="G383" s="2">
        <v>14909.93</v>
      </c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</row>
    <row r="384" spans="1:37" hidden="1" x14ac:dyDescent="0.25">
      <c r="A384"/>
      <c r="B384" s="1" t="s">
        <v>617</v>
      </c>
      <c r="C384" s="1" t="s">
        <v>618</v>
      </c>
      <c r="D384" s="2">
        <v>14909.93</v>
      </c>
      <c r="E384" s="2">
        <v>0</v>
      </c>
      <c r="F384" s="2">
        <v>0</v>
      </c>
      <c r="G384" s="2">
        <v>14909.93</v>
      </c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</row>
    <row r="385" spans="1:37" hidden="1" x14ac:dyDescent="0.25">
      <c r="A385"/>
      <c r="B385" s="1" t="s">
        <v>619</v>
      </c>
      <c r="C385" s="1" t="s">
        <v>620</v>
      </c>
      <c r="D385" s="2">
        <v>9617633.6300000008</v>
      </c>
      <c r="E385" s="2">
        <v>977019.71</v>
      </c>
      <c r="F385" s="2">
        <v>0</v>
      </c>
      <c r="G385" s="2">
        <v>10594653.34</v>
      </c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</row>
    <row r="386" spans="1:37" hidden="1" x14ac:dyDescent="0.25">
      <c r="A386"/>
      <c r="B386" s="1" t="s">
        <v>621</v>
      </c>
      <c r="C386" s="1" t="s">
        <v>622</v>
      </c>
      <c r="D386" s="2">
        <v>2914669.4000000004</v>
      </c>
      <c r="E386" s="2">
        <v>187470.37</v>
      </c>
      <c r="F386" s="2">
        <v>0</v>
      </c>
      <c r="G386" s="2">
        <v>3102139.7700000005</v>
      </c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</row>
    <row r="387" spans="1:37" hidden="1" x14ac:dyDescent="0.25">
      <c r="A387"/>
      <c r="B387" s="1" t="s">
        <v>623</v>
      </c>
      <c r="C387" s="1" t="s">
        <v>624</v>
      </c>
      <c r="D387" s="2">
        <v>6702964.2300000004</v>
      </c>
      <c r="E387" s="2">
        <v>789549.34</v>
      </c>
      <c r="F387" s="2">
        <v>0</v>
      </c>
      <c r="G387" s="2">
        <v>7492513.5700000003</v>
      </c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</row>
    <row r="388" spans="1:37" hidden="1" x14ac:dyDescent="0.25">
      <c r="A388"/>
      <c r="B388" s="1" t="s">
        <v>625</v>
      </c>
      <c r="C388" s="1" t="s">
        <v>626</v>
      </c>
      <c r="D388" s="2">
        <v>11635839.630000001</v>
      </c>
      <c r="E388" s="2">
        <v>1025401.8500000001</v>
      </c>
      <c r="F388" s="2">
        <v>0</v>
      </c>
      <c r="G388" s="2">
        <v>12661241.48</v>
      </c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</row>
    <row r="389" spans="1:37" hidden="1" x14ac:dyDescent="0.25">
      <c r="A389"/>
      <c r="B389" s="1" t="s">
        <v>627</v>
      </c>
      <c r="C389" s="1" t="s">
        <v>628</v>
      </c>
      <c r="D389" s="2">
        <v>693892.31</v>
      </c>
      <c r="E389" s="2">
        <v>75160.94</v>
      </c>
      <c r="F389" s="2">
        <v>0</v>
      </c>
      <c r="G389" s="2">
        <v>769053.25</v>
      </c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</row>
    <row r="390" spans="1:37" hidden="1" x14ac:dyDescent="0.25">
      <c r="A390"/>
      <c r="B390" s="1" t="s">
        <v>629</v>
      </c>
      <c r="C390" s="1" t="s">
        <v>630</v>
      </c>
      <c r="D390" s="2">
        <v>9529959.6300000008</v>
      </c>
      <c r="E390" s="2">
        <v>948507.85</v>
      </c>
      <c r="F390" s="2">
        <v>0</v>
      </c>
      <c r="G390" s="2">
        <v>10478467.48</v>
      </c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</row>
    <row r="391" spans="1:37" hidden="1" x14ac:dyDescent="0.25">
      <c r="A391"/>
      <c r="B391" s="1" t="s">
        <v>631</v>
      </c>
      <c r="C391" s="1" t="s">
        <v>92</v>
      </c>
      <c r="D391" s="2">
        <v>1411987.69</v>
      </c>
      <c r="E391" s="2">
        <v>1733.0600000000013</v>
      </c>
      <c r="F391" s="2">
        <v>0</v>
      </c>
      <c r="G391" s="2">
        <v>1413720.75</v>
      </c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</row>
    <row r="392" spans="1:37" hidden="1" x14ac:dyDescent="0.25">
      <c r="A392"/>
      <c r="B392" s="1" t="s">
        <v>632</v>
      </c>
      <c r="C392" s="1" t="s">
        <v>633</v>
      </c>
      <c r="D392" s="2">
        <v>2728703.77</v>
      </c>
      <c r="E392" s="2">
        <v>143239.04999999999</v>
      </c>
      <c r="F392" s="2">
        <v>0</v>
      </c>
      <c r="G392" s="2">
        <v>2871942.82</v>
      </c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</row>
    <row r="393" spans="1:37" hidden="1" x14ac:dyDescent="0.25">
      <c r="A393"/>
      <c r="B393" s="1" t="s">
        <v>634</v>
      </c>
      <c r="C393" s="1" t="s">
        <v>635</v>
      </c>
      <c r="D393" s="2">
        <v>113798.7</v>
      </c>
      <c r="E393" s="2">
        <v>10782</v>
      </c>
      <c r="F393" s="2">
        <v>0</v>
      </c>
      <c r="G393" s="2">
        <v>124580.7</v>
      </c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</row>
    <row r="394" spans="1:37" hidden="1" x14ac:dyDescent="0.25">
      <c r="A394"/>
      <c r="B394" s="1" t="s">
        <v>636</v>
      </c>
      <c r="C394" s="1" t="s">
        <v>637</v>
      </c>
      <c r="D394" s="2">
        <v>2614905.0699999998</v>
      </c>
      <c r="E394" s="2">
        <v>132457.04999999999</v>
      </c>
      <c r="F394" s="2">
        <v>0</v>
      </c>
      <c r="G394" s="2">
        <v>2747362.1199999996</v>
      </c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</row>
    <row r="395" spans="1:37" hidden="1" x14ac:dyDescent="0.25">
      <c r="A395"/>
      <c r="B395" s="1" t="s">
        <v>638</v>
      </c>
      <c r="C395" s="1" t="s">
        <v>639</v>
      </c>
      <c r="D395" s="2">
        <v>1803394.56</v>
      </c>
      <c r="E395" s="2">
        <v>265239.08</v>
      </c>
      <c r="F395" s="2">
        <v>0</v>
      </c>
      <c r="G395" s="2">
        <v>2068633.6400000001</v>
      </c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</row>
    <row r="396" spans="1:37" hidden="1" x14ac:dyDescent="0.25">
      <c r="A396"/>
      <c r="B396" s="1" t="s">
        <v>640</v>
      </c>
      <c r="C396" s="1" t="s">
        <v>641</v>
      </c>
      <c r="D396" s="2">
        <v>1193154.48</v>
      </c>
      <c r="E396" s="2">
        <v>162962.32</v>
      </c>
      <c r="F396" s="2">
        <v>0</v>
      </c>
      <c r="G396" s="2">
        <v>1356116.8</v>
      </c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</row>
    <row r="397" spans="1:37" hidden="1" x14ac:dyDescent="0.25">
      <c r="A397"/>
      <c r="B397" s="1" t="s">
        <v>642</v>
      </c>
      <c r="C397" s="1" t="s">
        <v>643</v>
      </c>
      <c r="D397" s="2">
        <v>610240.07999999996</v>
      </c>
      <c r="E397" s="2">
        <v>102276.76</v>
      </c>
      <c r="F397" s="2">
        <v>0</v>
      </c>
      <c r="G397" s="2">
        <v>712516.84</v>
      </c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</row>
    <row r="398" spans="1:37" hidden="1" x14ac:dyDescent="0.25">
      <c r="A398"/>
      <c r="B398" s="1" t="s">
        <v>644</v>
      </c>
      <c r="C398" s="1" t="s">
        <v>645</v>
      </c>
      <c r="D398" s="2">
        <v>228437.46</v>
      </c>
      <c r="E398" s="2">
        <v>7539.31</v>
      </c>
      <c r="F398" s="2">
        <v>86.21</v>
      </c>
      <c r="G398" s="2">
        <v>235890.56</v>
      </c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</row>
    <row r="399" spans="1:37" hidden="1" x14ac:dyDescent="0.25">
      <c r="A399"/>
      <c r="B399" s="1" t="s">
        <v>646</v>
      </c>
      <c r="C399" s="1" t="s">
        <v>647</v>
      </c>
      <c r="D399" s="2">
        <v>-69763.759999999995</v>
      </c>
      <c r="E399" s="2">
        <v>0</v>
      </c>
      <c r="F399" s="2">
        <v>4140</v>
      </c>
      <c r="G399" s="2">
        <v>-73903.759999999995</v>
      </c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</row>
    <row r="400" spans="1:37" x14ac:dyDescent="0.25">
      <c r="A400" s="6" t="s">
        <v>999</v>
      </c>
      <c r="B400" s="30" t="s">
        <v>648</v>
      </c>
      <c r="C400" s="30" t="s">
        <v>649</v>
      </c>
      <c r="D400" s="11">
        <v>31354597.739999995</v>
      </c>
      <c r="E400" s="11">
        <v>2403086.7999999998</v>
      </c>
      <c r="F400" s="11">
        <v>9876.42</v>
      </c>
      <c r="G400" s="11">
        <v>33747808.11999999</v>
      </c>
      <c r="J400" s="40">
        <v>66519579</v>
      </c>
      <c r="K400" s="39">
        <f>+G400+G444+G468+G500+G522+G560+G578+G584+G608+G611+G614+G617+G619</f>
        <v>72351559.670000002</v>
      </c>
      <c r="L400" s="37">
        <f>+J400-K400</f>
        <v>-5831980.6700000018</v>
      </c>
    </row>
    <row r="401" spans="2:7" customFormat="1" hidden="1" x14ac:dyDescent="0.25">
      <c r="B401" s="1" t="s">
        <v>650</v>
      </c>
      <c r="C401" s="1" t="s">
        <v>651</v>
      </c>
      <c r="D401" s="2">
        <v>1687047.68</v>
      </c>
      <c r="E401" s="2">
        <v>372949.02</v>
      </c>
      <c r="F401" s="2">
        <v>9876.42</v>
      </c>
      <c r="G401" s="2">
        <v>2050120.28</v>
      </c>
    </row>
    <row r="402" spans="2:7" customFormat="1" hidden="1" x14ac:dyDescent="0.25">
      <c r="B402" s="1" t="s">
        <v>652</v>
      </c>
      <c r="C402" s="1" t="s">
        <v>653</v>
      </c>
      <c r="D402" s="2">
        <v>273352.14</v>
      </c>
      <c r="E402" s="2">
        <v>22139.95</v>
      </c>
      <c r="F402" s="2">
        <v>0</v>
      </c>
      <c r="G402" s="2">
        <v>295492.09000000003</v>
      </c>
    </row>
    <row r="403" spans="2:7" customFormat="1" hidden="1" x14ac:dyDescent="0.25">
      <c r="B403" s="1" t="s">
        <v>654</v>
      </c>
      <c r="C403" s="1" t="s">
        <v>655</v>
      </c>
      <c r="D403" s="2">
        <v>806.86000000000058</v>
      </c>
      <c r="E403" s="2">
        <v>4602.87</v>
      </c>
      <c r="F403" s="2">
        <v>0</v>
      </c>
      <c r="G403" s="2">
        <v>5409.7300000000005</v>
      </c>
    </row>
    <row r="404" spans="2:7" customFormat="1" hidden="1" x14ac:dyDescent="0.25">
      <c r="B404" s="1" t="s">
        <v>656</v>
      </c>
      <c r="C404" s="1" t="s">
        <v>657</v>
      </c>
      <c r="D404" s="2"/>
      <c r="E404" s="2"/>
      <c r="F404" s="2"/>
      <c r="G404" s="2">
        <v>0</v>
      </c>
    </row>
    <row r="405" spans="2:7" customFormat="1" hidden="1" x14ac:dyDescent="0.25">
      <c r="B405" s="1" t="s">
        <v>658</v>
      </c>
      <c r="C405" s="1" t="s">
        <v>659</v>
      </c>
      <c r="D405" s="2">
        <v>59637</v>
      </c>
      <c r="E405" s="2">
        <v>0</v>
      </c>
      <c r="F405" s="2">
        <v>0</v>
      </c>
      <c r="G405" s="2">
        <v>59637</v>
      </c>
    </row>
    <row r="406" spans="2:7" customFormat="1" hidden="1" x14ac:dyDescent="0.25">
      <c r="B406" s="1" t="s">
        <v>660</v>
      </c>
      <c r="C406" s="1" t="s">
        <v>661</v>
      </c>
      <c r="D406" s="2">
        <v>64127</v>
      </c>
      <c r="E406" s="2">
        <v>4531.0200000000004</v>
      </c>
      <c r="F406" s="2">
        <v>0</v>
      </c>
      <c r="G406" s="2">
        <v>68658.02</v>
      </c>
    </row>
    <row r="407" spans="2:7" customFormat="1" hidden="1" x14ac:dyDescent="0.25">
      <c r="B407" s="1" t="s">
        <v>662</v>
      </c>
      <c r="C407" s="1" t="s">
        <v>663</v>
      </c>
      <c r="D407" s="2">
        <v>150080</v>
      </c>
      <c r="E407" s="2">
        <v>14392.2</v>
      </c>
      <c r="F407" s="2">
        <v>0</v>
      </c>
      <c r="G407" s="2">
        <v>164472.20000000001</v>
      </c>
    </row>
    <row r="408" spans="2:7" customFormat="1" hidden="1" x14ac:dyDescent="0.25">
      <c r="B408" s="1" t="s">
        <v>664</v>
      </c>
      <c r="C408" s="1" t="s">
        <v>665</v>
      </c>
      <c r="D408" s="2">
        <v>19950</v>
      </c>
      <c r="E408" s="2">
        <v>0</v>
      </c>
      <c r="F408" s="2">
        <v>0</v>
      </c>
      <c r="G408" s="2">
        <v>19950</v>
      </c>
    </row>
    <row r="409" spans="2:7" customFormat="1" hidden="1" x14ac:dyDescent="0.25">
      <c r="B409" s="1" t="s">
        <v>666</v>
      </c>
      <c r="C409" s="1" t="s">
        <v>667</v>
      </c>
      <c r="D409" s="2">
        <v>2508879</v>
      </c>
      <c r="E409" s="2">
        <v>189551</v>
      </c>
      <c r="F409" s="2">
        <v>0</v>
      </c>
      <c r="G409" s="2">
        <v>2698430</v>
      </c>
    </row>
    <row r="410" spans="2:7" customFormat="1" hidden="1" x14ac:dyDescent="0.25">
      <c r="B410" s="1" t="s">
        <v>668</v>
      </c>
      <c r="C410" s="1" t="s">
        <v>669</v>
      </c>
      <c r="D410" s="2">
        <v>11691963</v>
      </c>
      <c r="E410" s="2">
        <v>1014373.9000000001</v>
      </c>
      <c r="F410" s="2">
        <v>0</v>
      </c>
      <c r="G410" s="2">
        <v>12706336.9</v>
      </c>
    </row>
    <row r="411" spans="2:7" customFormat="1" hidden="1" x14ac:dyDescent="0.25">
      <c r="B411" s="1" t="s">
        <v>670</v>
      </c>
      <c r="C411" s="1" t="s">
        <v>657</v>
      </c>
      <c r="D411" s="2">
        <v>23988</v>
      </c>
      <c r="E411" s="2">
        <v>0</v>
      </c>
      <c r="F411" s="2">
        <v>0</v>
      </c>
      <c r="G411" s="2">
        <v>23988</v>
      </c>
    </row>
    <row r="412" spans="2:7" customFormat="1" hidden="1" x14ac:dyDescent="0.25">
      <c r="B412" s="1" t="s">
        <v>671</v>
      </c>
      <c r="C412" s="1" t="s">
        <v>672</v>
      </c>
      <c r="D412" s="2">
        <v>416623.37</v>
      </c>
      <c r="E412" s="2">
        <v>39281.629999999997</v>
      </c>
      <c r="F412" s="2">
        <v>0</v>
      </c>
      <c r="G412" s="2">
        <v>455905</v>
      </c>
    </row>
    <row r="413" spans="2:7" customFormat="1" hidden="1" x14ac:dyDescent="0.25">
      <c r="B413" s="1" t="s">
        <v>673</v>
      </c>
      <c r="C413" s="1" t="s">
        <v>674</v>
      </c>
      <c r="D413" s="2">
        <v>67099</v>
      </c>
      <c r="E413" s="2">
        <v>0</v>
      </c>
      <c r="F413" s="2">
        <v>0</v>
      </c>
      <c r="G413" s="2">
        <v>67099</v>
      </c>
    </row>
    <row r="414" spans="2:7" customFormat="1" hidden="1" x14ac:dyDescent="0.25">
      <c r="B414" s="1" t="s">
        <v>675</v>
      </c>
      <c r="C414" s="1" t="s">
        <v>676</v>
      </c>
      <c r="D414" s="2">
        <v>350863</v>
      </c>
      <c r="E414" s="2">
        <v>26003</v>
      </c>
      <c r="F414" s="2">
        <v>0</v>
      </c>
      <c r="G414" s="2">
        <v>376866</v>
      </c>
    </row>
    <row r="415" spans="2:7" customFormat="1" hidden="1" x14ac:dyDescent="0.25">
      <c r="B415" s="1" t="s">
        <v>677</v>
      </c>
      <c r="C415" s="1" t="s">
        <v>678</v>
      </c>
      <c r="D415" s="2">
        <v>213408</v>
      </c>
      <c r="E415" s="2">
        <v>0</v>
      </c>
      <c r="F415" s="2">
        <v>0</v>
      </c>
      <c r="G415" s="2">
        <v>213408</v>
      </c>
    </row>
    <row r="416" spans="2:7" customFormat="1" hidden="1" x14ac:dyDescent="0.25">
      <c r="B416" s="1" t="s">
        <v>679</v>
      </c>
      <c r="C416" s="1" t="s">
        <v>680</v>
      </c>
      <c r="D416" s="2">
        <v>60469.86</v>
      </c>
      <c r="E416" s="2">
        <v>-1955.2799999999916</v>
      </c>
      <c r="F416" s="2">
        <v>0</v>
      </c>
      <c r="G416" s="2">
        <v>58514.580000000009</v>
      </c>
    </row>
    <row r="417" spans="2:7" customFormat="1" hidden="1" x14ac:dyDescent="0.25">
      <c r="B417" s="1" t="s">
        <v>681</v>
      </c>
      <c r="C417" s="1" t="s">
        <v>682</v>
      </c>
      <c r="D417" s="2">
        <v>184454</v>
      </c>
      <c r="E417" s="2">
        <v>12483.17</v>
      </c>
      <c r="F417" s="2">
        <v>0</v>
      </c>
      <c r="G417" s="2">
        <v>196937.17</v>
      </c>
    </row>
    <row r="418" spans="2:7" customFormat="1" hidden="1" x14ac:dyDescent="0.25">
      <c r="B418" s="1" t="s">
        <v>683</v>
      </c>
      <c r="C418" s="1" t="s">
        <v>684</v>
      </c>
      <c r="D418" s="2">
        <v>98159</v>
      </c>
      <c r="E418" s="2">
        <v>0</v>
      </c>
      <c r="F418" s="2">
        <v>0</v>
      </c>
      <c r="G418" s="2">
        <v>98159</v>
      </c>
    </row>
    <row r="419" spans="2:7" customFormat="1" hidden="1" x14ac:dyDescent="0.25">
      <c r="B419" s="1" t="s">
        <v>685</v>
      </c>
      <c r="C419" s="1" t="s">
        <v>686</v>
      </c>
      <c r="D419" s="2">
        <v>1969015</v>
      </c>
      <c r="E419" s="2">
        <v>141985.42000000001</v>
      </c>
      <c r="F419" s="2">
        <v>0</v>
      </c>
      <c r="G419" s="2">
        <v>2111000.42</v>
      </c>
    </row>
    <row r="420" spans="2:7" customFormat="1" hidden="1" x14ac:dyDescent="0.25">
      <c r="B420" s="1" t="s">
        <v>687</v>
      </c>
      <c r="C420" s="1" t="s">
        <v>688</v>
      </c>
      <c r="D420" s="2">
        <v>231799.00000000003</v>
      </c>
      <c r="E420" s="2">
        <v>9233.85</v>
      </c>
      <c r="F420" s="2">
        <v>0</v>
      </c>
      <c r="G420" s="2">
        <v>241032.85000000003</v>
      </c>
    </row>
    <row r="421" spans="2:7" customFormat="1" hidden="1" x14ac:dyDescent="0.25">
      <c r="B421" s="1" t="s">
        <v>689</v>
      </c>
      <c r="C421" s="1" t="s">
        <v>690</v>
      </c>
      <c r="D421" s="2">
        <v>34306.480000000003</v>
      </c>
      <c r="E421" s="2">
        <v>6124</v>
      </c>
      <c r="F421" s="2">
        <v>0</v>
      </c>
      <c r="G421" s="2">
        <v>40430.480000000003</v>
      </c>
    </row>
    <row r="422" spans="2:7" customFormat="1" hidden="1" x14ac:dyDescent="0.25">
      <c r="B422" s="1" t="s">
        <v>691</v>
      </c>
      <c r="C422" s="1" t="s">
        <v>692</v>
      </c>
      <c r="D422" s="2">
        <v>140987.51999999999</v>
      </c>
      <c r="E422" s="2">
        <v>35092.619999999995</v>
      </c>
      <c r="F422" s="2">
        <v>0</v>
      </c>
      <c r="G422" s="2">
        <v>176080.13999999998</v>
      </c>
    </row>
    <row r="423" spans="2:7" customFormat="1" hidden="1" x14ac:dyDescent="0.25">
      <c r="B423" s="1" t="s">
        <v>693</v>
      </c>
      <c r="C423" s="1" t="s">
        <v>694</v>
      </c>
      <c r="D423" s="2">
        <v>116912</v>
      </c>
      <c r="E423" s="2">
        <v>0</v>
      </c>
      <c r="F423" s="2">
        <v>0</v>
      </c>
      <c r="G423" s="2">
        <v>116912</v>
      </c>
    </row>
    <row r="424" spans="2:7" customFormat="1" hidden="1" x14ac:dyDescent="0.25">
      <c r="B424" s="1" t="s">
        <v>695</v>
      </c>
      <c r="C424" s="1" t="s">
        <v>696</v>
      </c>
      <c r="D424" s="2">
        <v>43543</v>
      </c>
      <c r="E424" s="2">
        <v>8673</v>
      </c>
      <c r="F424" s="2">
        <v>0</v>
      </c>
      <c r="G424" s="2">
        <v>52216</v>
      </c>
    </row>
    <row r="425" spans="2:7" customFormat="1" hidden="1" x14ac:dyDescent="0.25">
      <c r="B425" s="1" t="s">
        <v>697</v>
      </c>
      <c r="C425" s="1" t="s">
        <v>698</v>
      </c>
      <c r="D425" s="2">
        <v>2956.74</v>
      </c>
      <c r="E425" s="2">
        <v>0</v>
      </c>
      <c r="F425" s="2">
        <v>0</v>
      </c>
      <c r="G425" s="2">
        <v>2956.74</v>
      </c>
    </row>
    <row r="426" spans="2:7" customFormat="1" hidden="1" x14ac:dyDescent="0.25">
      <c r="B426" s="1" t="s">
        <v>699</v>
      </c>
      <c r="C426" s="1" t="s">
        <v>700</v>
      </c>
      <c r="D426" s="2">
        <v>832196.39999999991</v>
      </c>
      <c r="E426" s="2">
        <v>71847.070000000007</v>
      </c>
      <c r="F426" s="2">
        <v>0</v>
      </c>
      <c r="G426" s="2">
        <v>904043.47</v>
      </c>
    </row>
    <row r="427" spans="2:7" customFormat="1" hidden="1" x14ac:dyDescent="0.25">
      <c r="B427" s="1" t="s">
        <v>701</v>
      </c>
      <c r="C427" s="1" t="s">
        <v>702</v>
      </c>
      <c r="D427" s="2">
        <v>111312.66</v>
      </c>
      <c r="E427" s="2">
        <v>9501.23</v>
      </c>
      <c r="F427" s="2">
        <v>0</v>
      </c>
      <c r="G427" s="2">
        <v>120813.89</v>
      </c>
    </row>
    <row r="428" spans="2:7" customFormat="1" hidden="1" x14ac:dyDescent="0.25">
      <c r="B428" s="1" t="s">
        <v>703</v>
      </c>
      <c r="C428" s="1" t="s">
        <v>704</v>
      </c>
      <c r="D428" s="2">
        <v>170939.22</v>
      </c>
      <c r="E428" s="2">
        <v>17448.419999999998</v>
      </c>
      <c r="F428" s="2">
        <v>0</v>
      </c>
      <c r="G428" s="2">
        <v>188387.64</v>
      </c>
    </row>
    <row r="429" spans="2:7" customFormat="1" hidden="1" x14ac:dyDescent="0.25">
      <c r="B429" s="1" t="s">
        <v>705</v>
      </c>
      <c r="C429" s="1" t="s">
        <v>706</v>
      </c>
      <c r="D429" s="2">
        <v>117781.73</v>
      </c>
      <c r="E429" s="2">
        <v>10707.43</v>
      </c>
      <c r="F429" s="2">
        <v>0</v>
      </c>
      <c r="G429" s="2">
        <v>128489.16</v>
      </c>
    </row>
    <row r="430" spans="2:7" customFormat="1" hidden="1" x14ac:dyDescent="0.25">
      <c r="B430" s="1" t="s">
        <v>707</v>
      </c>
      <c r="C430" s="1" t="s">
        <v>708</v>
      </c>
      <c r="D430" s="2">
        <v>597724</v>
      </c>
      <c r="E430" s="2">
        <v>53734.19</v>
      </c>
      <c r="F430" s="2">
        <v>0</v>
      </c>
      <c r="G430" s="2">
        <v>651458.18999999994</v>
      </c>
    </row>
    <row r="431" spans="2:7" customFormat="1" hidden="1" x14ac:dyDescent="0.25">
      <c r="B431" s="1" t="s">
        <v>709</v>
      </c>
      <c r="C431" s="1" t="s">
        <v>710</v>
      </c>
      <c r="D431" s="2">
        <v>259165.14</v>
      </c>
      <c r="E431" s="2">
        <v>26525.55</v>
      </c>
      <c r="F431" s="2">
        <v>0</v>
      </c>
      <c r="G431" s="2">
        <v>285690.69</v>
      </c>
    </row>
    <row r="432" spans="2:7" customFormat="1" hidden="1" x14ac:dyDescent="0.25">
      <c r="B432" s="1" t="s">
        <v>711</v>
      </c>
      <c r="C432" s="1" t="s">
        <v>712</v>
      </c>
      <c r="D432" s="2">
        <v>80128</v>
      </c>
      <c r="E432" s="2">
        <v>4560</v>
      </c>
      <c r="F432" s="2">
        <v>0</v>
      </c>
      <c r="G432" s="2">
        <v>84688</v>
      </c>
    </row>
    <row r="433" spans="1:37" hidden="1" x14ac:dyDescent="0.25">
      <c r="A433"/>
      <c r="B433" s="1" t="s">
        <v>713</v>
      </c>
      <c r="C433" s="1" t="s">
        <v>714</v>
      </c>
      <c r="D433" s="2">
        <v>264000</v>
      </c>
      <c r="E433" s="2">
        <v>120413.16</v>
      </c>
      <c r="F433" s="2">
        <v>0</v>
      </c>
      <c r="G433" s="2">
        <v>384413.16000000003</v>
      </c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</row>
    <row r="434" spans="1:37" hidden="1" x14ac:dyDescent="0.25">
      <c r="A434"/>
      <c r="B434" s="1" t="s">
        <v>715</v>
      </c>
      <c r="C434" s="1" t="s">
        <v>716</v>
      </c>
      <c r="D434" s="2">
        <v>1738.8</v>
      </c>
      <c r="E434" s="2">
        <v>0</v>
      </c>
      <c r="F434" s="2">
        <v>0</v>
      </c>
      <c r="G434" s="2">
        <v>1738.8</v>
      </c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</row>
    <row r="435" spans="1:37" hidden="1" x14ac:dyDescent="0.25">
      <c r="A435"/>
      <c r="B435" s="1" t="s">
        <v>717</v>
      </c>
      <c r="C435" s="1" t="s">
        <v>718</v>
      </c>
      <c r="D435" s="2">
        <v>492490.79</v>
      </c>
      <c r="E435" s="2">
        <v>44274.83</v>
      </c>
      <c r="F435" s="2">
        <v>0</v>
      </c>
      <c r="G435" s="2">
        <v>536765.62</v>
      </c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</row>
    <row r="436" spans="1:37" hidden="1" x14ac:dyDescent="0.25">
      <c r="A436"/>
      <c r="B436" s="1" t="s">
        <v>719</v>
      </c>
      <c r="C436" s="1" t="s">
        <v>720</v>
      </c>
      <c r="D436" s="2">
        <v>200054.65</v>
      </c>
      <c r="E436" s="2">
        <v>53374.82</v>
      </c>
      <c r="F436" s="2">
        <v>0</v>
      </c>
      <c r="G436" s="2">
        <v>253429.47</v>
      </c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</row>
    <row r="437" spans="1:37" hidden="1" x14ac:dyDescent="0.25">
      <c r="A437"/>
      <c r="B437" s="1" t="s">
        <v>721</v>
      </c>
      <c r="C437" s="1" t="s">
        <v>722</v>
      </c>
      <c r="D437" s="2">
        <v>144162.23999999999</v>
      </c>
      <c r="E437" s="2">
        <v>14783.56</v>
      </c>
      <c r="F437" s="2">
        <v>0</v>
      </c>
      <c r="G437" s="2">
        <v>158945.79999999999</v>
      </c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</row>
    <row r="438" spans="1:37" hidden="1" x14ac:dyDescent="0.25">
      <c r="A438"/>
      <c r="B438" s="1" t="s">
        <v>723</v>
      </c>
      <c r="C438" s="1" t="s">
        <v>724</v>
      </c>
      <c r="D438" s="2">
        <v>6251.78</v>
      </c>
      <c r="E438" s="2">
        <v>0</v>
      </c>
      <c r="F438" s="2">
        <v>0</v>
      </c>
      <c r="G438" s="2">
        <v>6251.78</v>
      </c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</row>
    <row r="439" spans="1:37" hidden="1" x14ac:dyDescent="0.25">
      <c r="A439"/>
      <c r="B439" s="1" t="s">
        <v>725</v>
      </c>
      <c r="C439" s="1" t="s">
        <v>726</v>
      </c>
      <c r="D439" s="2">
        <v>29664.92</v>
      </c>
      <c r="E439" s="2">
        <v>2255</v>
      </c>
      <c r="F439" s="2">
        <v>0</v>
      </c>
      <c r="G439" s="2">
        <v>31919.919999999998</v>
      </c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</row>
    <row r="440" spans="1:37" hidden="1" x14ac:dyDescent="0.25">
      <c r="A440"/>
      <c r="B440" s="1" t="s">
        <v>727</v>
      </c>
      <c r="C440" s="1" t="s">
        <v>728</v>
      </c>
      <c r="D440" s="2">
        <v>7500</v>
      </c>
      <c r="E440" s="2">
        <v>0</v>
      </c>
      <c r="F440" s="2">
        <v>0</v>
      </c>
      <c r="G440" s="2">
        <v>7500</v>
      </c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</row>
    <row r="441" spans="1:37" hidden="1" x14ac:dyDescent="0.25">
      <c r="A441"/>
      <c r="B441" s="1" t="s">
        <v>729</v>
      </c>
      <c r="C441" s="1" t="s">
        <v>730</v>
      </c>
      <c r="D441" s="2">
        <v>7248575.7599999998</v>
      </c>
      <c r="E441" s="2">
        <v>35664.69</v>
      </c>
      <c r="F441" s="2">
        <v>0</v>
      </c>
      <c r="G441" s="2">
        <v>7284240.4500000002</v>
      </c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</row>
    <row r="442" spans="1:37" hidden="1" x14ac:dyDescent="0.25">
      <c r="A442"/>
      <c r="B442" s="1" t="s">
        <v>731</v>
      </c>
      <c r="C442" s="1" t="s">
        <v>732</v>
      </c>
      <c r="D442" s="2">
        <v>310866.26</v>
      </c>
      <c r="E442" s="2">
        <v>32529.22</v>
      </c>
      <c r="F442" s="2">
        <v>0</v>
      </c>
      <c r="G442" s="2">
        <v>343395.48</v>
      </c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</row>
    <row r="443" spans="1:37" hidden="1" x14ac:dyDescent="0.25">
      <c r="A443"/>
      <c r="B443" s="1" t="s">
        <v>733</v>
      </c>
      <c r="C443" s="1" t="s">
        <v>734</v>
      </c>
      <c r="D443" s="2">
        <v>69618.739999999991</v>
      </c>
      <c r="E443" s="2">
        <v>6006.26</v>
      </c>
      <c r="F443" s="2">
        <v>0</v>
      </c>
      <c r="G443" s="2">
        <v>75624.999999999985</v>
      </c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</row>
    <row r="444" spans="1:37" x14ac:dyDescent="0.25">
      <c r="A444" s="6" t="s">
        <v>999</v>
      </c>
      <c r="B444" s="30" t="s">
        <v>735</v>
      </c>
      <c r="C444" s="30" t="s">
        <v>736</v>
      </c>
      <c r="D444" s="11">
        <v>3719907.1900000004</v>
      </c>
      <c r="E444" s="11">
        <v>243202.61</v>
      </c>
      <c r="F444" s="11">
        <v>0</v>
      </c>
      <c r="G444" s="11">
        <v>3963109.8000000003</v>
      </c>
      <c r="L444" s="38"/>
    </row>
    <row r="445" spans="1:37" hidden="1" x14ac:dyDescent="0.25">
      <c r="A445"/>
      <c r="B445" s="1" t="s">
        <v>737</v>
      </c>
      <c r="C445" s="1" t="s">
        <v>738</v>
      </c>
      <c r="D445" s="2">
        <v>198958.65000000002</v>
      </c>
      <c r="E445" s="2">
        <v>67981.23</v>
      </c>
      <c r="F445" s="2">
        <v>0</v>
      </c>
      <c r="G445" s="2">
        <v>266939.88</v>
      </c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</row>
    <row r="446" spans="1:37" hidden="1" x14ac:dyDescent="0.25">
      <c r="A446"/>
      <c r="B446" s="1" t="s">
        <v>739</v>
      </c>
      <c r="C446" s="1" t="s">
        <v>740</v>
      </c>
      <c r="D446" s="2">
        <v>120528.35</v>
      </c>
      <c r="E446" s="2">
        <v>0</v>
      </c>
      <c r="F446" s="2">
        <v>0</v>
      </c>
      <c r="G446" s="2">
        <v>120528.35</v>
      </c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</row>
    <row r="447" spans="1:37" hidden="1" x14ac:dyDescent="0.25">
      <c r="A447"/>
      <c r="B447" s="1" t="s">
        <v>741</v>
      </c>
      <c r="C447" s="1" t="s">
        <v>742</v>
      </c>
      <c r="D447" s="2">
        <v>59172</v>
      </c>
      <c r="E447" s="2">
        <v>9528.5500000000011</v>
      </c>
      <c r="F447" s="2">
        <v>0</v>
      </c>
      <c r="G447" s="2">
        <v>68700.55</v>
      </c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</row>
    <row r="448" spans="1:37" hidden="1" x14ac:dyDescent="0.25">
      <c r="A448"/>
      <c r="B448" s="1" t="s">
        <v>743</v>
      </c>
      <c r="C448" s="1" t="s">
        <v>744</v>
      </c>
      <c r="D448" s="2">
        <v>46445.98</v>
      </c>
      <c r="E448" s="2">
        <v>1561.02</v>
      </c>
      <c r="F448" s="2">
        <v>0</v>
      </c>
      <c r="G448" s="2">
        <v>48007</v>
      </c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</row>
    <row r="449" spans="2:7" customFormat="1" hidden="1" x14ac:dyDescent="0.25">
      <c r="B449" s="1" t="s">
        <v>745</v>
      </c>
      <c r="C449" s="1" t="s">
        <v>663</v>
      </c>
      <c r="D449" s="2">
        <v>76468.83</v>
      </c>
      <c r="E449" s="2">
        <v>4035.17</v>
      </c>
      <c r="F449" s="2">
        <v>0</v>
      </c>
      <c r="G449" s="2">
        <v>80504</v>
      </c>
    </row>
    <row r="450" spans="2:7" customFormat="1" hidden="1" x14ac:dyDescent="0.25">
      <c r="B450" s="1" t="s">
        <v>746</v>
      </c>
      <c r="C450" s="1" t="s">
        <v>667</v>
      </c>
      <c r="D450" s="2">
        <v>293585</v>
      </c>
      <c r="E450" s="2">
        <v>20506.04</v>
      </c>
      <c r="F450" s="2">
        <v>0</v>
      </c>
      <c r="G450" s="2">
        <v>314091.03999999998</v>
      </c>
    </row>
    <row r="451" spans="2:7" customFormat="1" hidden="1" x14ac:dyDescent="0.25">
      <c r="B451" s="1" t="s">
        <v>747</v>
      </c>
      <c r="C451" s="1" t="s">
        <v>748</v>
      </c>
      <c r="D451" s="2">
        <v>1212819</v>
      </c>
      <c r="E451" s="2">
        <v>103802.28</v>
      </c>
      <c r="F451" s="2">
        <v>0</v>
      </c>
      <c r="G451" s="2">
        <v>1316621.28</v>
      </c>
    </row>
    <row r="452" spans="2:7" customFormat="1" hidden="1" x14ac:dyDescent="0.25">
      <c r="B452" s="1" t="s">
        <v>749</v>
      </c>
      <c r="C452" s="1" t="s">
        <v>676</v>
      </c>
      <c r="D452" s="2">
        <v>126502.97</v>
      </c>
      <c r="E452" s="2">
        <v>7408.03</v>
      </c>
      <c r="F452" s="2">
        <v>0</v>
      </c>
      <c r="G452" s="2">
        <v>133911</v>
      </c>
    </row>
    <row r="453" spans="2:7" customFormat="1" hidden="1" x14ac:dyDescent="0.25">
      <c r="B453" s="1" t="s">
        <v>750</v>
      </c>
      <c r="C453" s="1" t="s">
        <v>680</v>
      </c>
      <c r="D453" s="2">
        <v>83124.510000000009</v>
      </c>
      <c r="E453" s="2">
        <v>0</v>
      </c>
      <c r="F453" s="2">
        <v>0</v>
      </c>
      <c r="G453" s="2">
        <v>83124.510000000009</v>
      </c>
    </row>
    <row r="454" spans="2:7" customFormat="1" hidden="1" x14ac:dyDescent="0.25">
      <c r="B454" s="1" t="s">
        <v>751</v>
      </c>
      <c r="C454" s="1" t="s">
        <v>684</v>
      </c>
      <c r="D454" s="2">
        <v>14575</v>
      </c>
      <c r="E454" s="2">
        <v>0</v>
      </c>
      <c r="F454" s="2">
        <v>0</v>
      </c>
      <c r="G454" s="2">
        <v>14575</v>
      </c>
    </row>
    <row r="455" spans="2:7" customFormat="1" hidden="1" x14ac:dyDescent="0.25">
      <c r="B455" s="1" t="s">
        <v>752</v>
      </c>
      <c r="C455" s="1" t="s">
        <v>686</v>
      </c>
      <c r="D455" s="2">
        <v>609276</v>
      </c>
      <c r="E455" s="2">
        <v>26223.77</v>
      </c>
      <c r="F455" s="2">
        <v>0</v>
      </c>
      <c r="G455" s="2">
        <v>635499.77</v>
      </c>
    </row>
    <row r="456" spans="2:7" customFormat="1" hidden="1" x14ac:dyDescent="0.25">
      <c r="B456" s="1" t="s">
        <v>753</v>
      </c>
      <c r="C456" s="1" t="s">
        <v>688</v>
      </c>
      <c r="D456" s="2">
        <v>107271</v>
      </c>
      <c r="E456" s="2">
        <v>1048.07</v>
      </c>
      <c r="F456" s="2">
        <v>0</v>
      </c>
      <c r="G456" s="2">
        <v>108319.07</v>
      </c>
    </row>
    <row r="457" spans="2:7" customFormat="1" hidden="1" x14ac:dyDescent="0.25">
      <c r="B457" s="1" t="s">
        <v>754</v>
      </c>
      <c r="C457" s="1" t="s">
        <v>690</v>
      </c>
      <c r="D457" s="2">
        <v>15520</v>
      </c>
      <c r="E457" s="2">
        <v>1140</v>
      </c>
      <c r="F457" s="2">
        <v>0</v>
      </c>
      <c r="G457" s="2">
        <v>16660</v>
      </c>
    </row>
    <row r="458" spans="2:7" customFormat="1" hidden="1" x14ac:dyDescent="0.25">
      <c r="B458" s="1" t="s">
        <v>755</v>
      </c>
      <c r="C458" s="1" t="s">
        <v>692</v>
      </c>
      <c r="D458" s="2">
        <v>40139</v>
      </c>
      <c r="E458" s="2">
        <v>2855.69</v>
      </c>
      <c r="F458" s="2">
        <v>0</v>
      </c>
      <c r="G458" s="2">
        <v>42994.69</v>
      </c>
    </row>
    <row r="459" spans="2:7" customFormat="1" hidden="1" x14ac:dyDescent="0.25">
      <c r="B459" s="1" t="s">
        <v>756</v>
      </c>
      <c r="C459" s="1" t="s">
        <v>757</v>
      </c>
      <c r="D459" s="2">
        <v>267441</v>
      </c>
      <c r="E459" s="2">
        <v>16450</v>
      </c>
      <c r="F459" s="2">
        <v>0</v>
      </c>
      <c r="G459" s="2">
        <v>283891</v>
      </c>
    </row>
    <row r="460" spans="2:7" customFormat="1" hidden="1" x14ac:dyDescent="0.25">
      <c r="B460" s="1" t="s">
        <v>758</v>
      </c>
      <c r="C460" s="1" t="s">
        <v>759</v>
      </c>
      <c r="D460" s="2">
        <v>24105.49</v>
      </c>
      <c r="E460" s="2">
        <v>600</v>
      </c>
      <c r="F460" s="2">
        <v>0</v>
      </c>
      <c r="G460" s="2">
        <v>24705.49</v>
      </c>
    </row>
    <row r="461" spans="2:7" customFormat="1" hidden="1" x14ac:dyDescent="0.25">
      <c r="B461" s="1" t="s">
        <v>760</v>
      </c>
      <c r="C461" s="1" t="s">
        <v>761</v>
      </c>
      <c r="D461" s="2">
        <v>26814</v>
      </c>
      <c r="E461" s="2">
        <v>1520</v>
      </c>
      <c r="F461" s="2">
        <v>0</v>
      </c>
      <c r="G461" s="2">
        <v>28334</v>
      </c>
    </row>
    <row r="462" spans="2:7" customFormat="1" hidden="1" x14ac:dyDescent="0.25">
      <c r="B462" s="1" t="s">
        <v>762</v>
      </c>
      <c r="C462" s="1" t="s">
        <v>714</v>
      </c>
      <c r="D462" s="2">
        <v>88000</v>
      </c>
      <c r="E462" s="2">
        <v>-48961.49</v>
      </c>
      <c r="F462" s="2">
        <v>0</v>
      </c>
      <c r="G462" s="2">
        <v>39038.51</v>
      </c>
    </row>
    <row r="463" spans="2:7" customFormat="1" hidden="1" x14ac:dyDescent="0.25">
      <c r="B463" s="1" t="s">
        <v>763</v>
      </c>
      <c r="C463" s="1" t="s">
        <v>764</v>
      </c>
      <c r="D463" s="2">
        <v>77434.47</v>
      </c>
      <c r="E463" s="2">
        <v>10646.27</v>
      </c>
      <c r="F463" s="2">
        <v>0</v>
      </c>
      <c r="G463" s="2">
        <v>88080.74</v>
      </c>
    </row>
    <row r="464" spans="2:7" customFormat="1" hidden="1" x14ac:dyDescent="0.25">
      <c r="B464" s="1" t="s">
        <v>765</v>
      </c>
      <c r="C464" s="1" t="s">
        <v>766</v>
      </c>
      <c r="D464" s="2">
        <v>21481.39</v>
      </c>
      <c r="E464" s="2">
        <v>9618.51</v>
      </c>
      <c r="F464" s="2">
        <v>0</v>
      </c>
      <c r="G464" s="2">
        <v>31099.9</v>
      </c>
    </row>
    <row r="465" spans="1:37" hidden="1" x14ac:dyDescent="0.25">
      <c r="A465"/>
      <c r="B465" s="1" t="s">
        <v>767</v>
      </c>
      <c r="C465" s="1" t="s">
        <v>724</v>
      </c>
      <c r="D465" s="2">
        <v>2083.94</v>
      </c>
      <c r="E465" s="2">
        <v>0</v>
      </c>
      <c r="F465" s="2">
        <v>0</v>
      </c>
      <c r="G465" s="2">
        <v>2083.94</v>
      </c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</row>
    <row r="466" spans="1:37" hidden="1" x14ac:dyDescent="0.25">
      <c r="A466"/>
      <c r="B466" s="1" t="s">
        <v>768</v>
      </c>
      <c r="C466" s="1" t="s">
        <v>769</v>
      </c>
      <c r="D466" s="2">
        <v>184375.61000000002</v>
      </c>
      <c r="E466" s="2">
        <v>3235.3</v>
      </c>
      <c r="F466" s="2">
        <v>0</v>
      </c>
      <c r="G466" s="2">
        <v>187610.91</v>
      </c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</row>
    <row r="467" spans="1:37" hidden="1" x14ac:dyDescent="0.25">
      <c r="A467"/>
      <c r="B467" s="1" t="s">
        <v>770</v>
      </c>
      <c r="C467" s="1" t="s">
        <v>734</v>
      </c>
      <c r="D467" s="2">
        <v>23785</v>
      </c>
      <c r="E467" s="2">
        <v>4004.17</v>
      </c>
      <c r="F467" s="2">
        <v>0</v>
      </c>
      <c r="G467" s="2">
        <v>27789.17</v>
      </c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</row>
    <row r="468" spans="1:37" x14ac:dyDescent="0.25">
      <c r="A468" s="6" t="s">
        <v>999</v>
      </c>
      <c r="B468" s="30" t="s">
        <v>771</v>
      </c>
      <c r="C468" s="30" t="s">
        <v>772</v>
      </c>
      <c r="D468" s="11">
        <v>10818131.769999998</v>
      </c>
      <c r="E468" s="11">
        <v>892384.45000000007</v>
      </c>
      <c r="F468" s="11">
        <v>0</v>
      </c>
      <c r="G468" s="11">
        <v>11710516.219999997</v>
      </c>
      <c r="L468" s="38"/>
    </row>
    <row r="469" spans="1:37" hidden="1" x14ac:dyDescent="0.25">
      <c r="A469"/>
      <c r="B469" s="1" t="s">
        <v>773</v>
      </c>
      <c r="C469" s="1" t="s">
        <v>774</v>
      </c>
      <c r="D469" s="2">
        <v>146036</v>
      </c>
      <c r="E469" s="2">
        <v>6330.82</v>
      </c>
      <c r="F469" s="2">
        <v>0</v>
      </c>
      <c r="G469" s="2">
        <v>152366.82</v>
      </c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</row>
    <row r="470" spans="1:37" hidden="1" x14ac:dyDescent="0.25">
      <c r="A470"/>
      <c r="B470" s="1" t="s">
        <v>775</v>
      </c>
      <c r="C470" s="1" t="s">
        <v>661</v>
      </c>
      <c r="D470" s="2">
        <v>80887</v>
      </c>
      <c r="E470" s="2">
        <v>4885.87</v>
      </c>
      <c r="F470" s="2">
        <v>0</v>
      </c>
      <c r="G470" s="2">
        <v>85772.87</v>
      </c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</row>
    <row r="471" spans="1:37" hidden="1" x14ac:dyDescent="0.25">
      <c r="A471"/>
      <c r="B471" s="1" t="s">
        <v>776</v>
      </c>
      <c r="C471" s="1" t="s">
        <v>663</v>
      </c>
      <c r="D471" s="2">
        <v>30441.43</v>
      </c>
      <c r="E471" s="2">
        <v>28970.57</v>
      </c>
      <c r="F471" s="2">
        <v>0</v>
      </c>
      <c r="G471" s="2">
        <v>59412</v>
      </c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</row>
    <row r="472" spans="1:37" hidden="1" x14ac:dyDescent="0.25">
      <c r="A472"/>
      <c r="B472" s="1" t="s">
        <v>777</v>
      </c>
      <c r="C472" s="1" t="s">
        <v>667</v>
      </c>
      <c r="D472" s="2">
        <v>8295.5</v>
      </c>
      <c r="E472" s="2">
        <v>0</v>
      </c>
      <c r="F472" s="2">
        <v>0</v>
      </c>
      <c r="G472" s="2">
        <v>8295.5</v>
      </c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</row>
    <row r="473" spans="1:37" hidden="1" x14ac:dyDescent="0.25">
      <c r="A473"/>
      <c r="B473" s="1" t="s">
        <v>778</v>
      </c>
      <c r="C473" s="1" t="s">
        <v>748</v>
      </c>
      <c r="D473" s="2">
        <v>5286669.8599999994</v>
      </c>
      <c r="E473" s="2">
        <v>545831.72</v>
      </c>
      <c r="F473" s="2">
        <v>0</v>
      </c>
      <c r="G473" s="2">
        <v>5832501.5799999991</v>
      </c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</row>
    <row r="474" spans="1:37" hidden="1" x14ac:dyDescent="0.25">
      <c r="A474"/>
      <c r="B474" s="1" t="s">
        <v>779</v>
      </c>
      <c r="C474" s="1" t="s">
        <v>672</v>
      </c>
      <c r="D474" s="2">
        <v>476796</v>
      </c>
      <c r="E474" s="2">
        <v>27545</v>
      </c>
      <c r="F474" s="2">
        <v>0</v>
      </c>
      <c r="G474" s="2">
        <v>504341</v>
      </c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</row>
    <row r="475" spans="1:37" hidden="1" x14ac:dyDescent="0.25">
      <c r="A475"/>
      <c r="B475" s="1" t="s">
        <v>780</v>
      </c>
      <c r="C475" s="1" t="s">
        <v>676</v>
      </c>
      <c r="D475" s="2">
        <v>474825</v>
      </c>
      <c r="E475" s="2">
        <v>9852.58</v>
      </c>
      <c r="F475" s="2">
        <v>0</v>
      </c>
      <c r="G475" s="2">
        <v>484677.58</v>
      </c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</row>
    <row r="476" spans="1:37" hidden="1" x14ac:dyDescent="0.25">
      <c r="A476"/>
      <c r="B476" s="1" t="s">
        <v>781</v>
      </c>
      <c r="C476" s="1" t="s">
        <v>680</v>
      </c>
      <c r="D476" s="2">
        <v>1282948.25</v>
      </c>
      <c r="E476" s="2">
        <v>117434.16000000003</v>
      </c>
      <c r="F476" s="2">
        <v>0</v>
      </c>
      <c r="G476" s="2">
        <v>1400382.4100000001</v>
      </c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</row>
    <row r="477" spans="1:37" hidden="1" x14ac:dyDescent="0.25">
      <c r="A477"/>
      <c r="B477" s="1" t="s">
        <v>782</v>
      </c>
      <c r="C477" s="1" t="s">
        <v>682</v>
      </c>
      <c r="D477" s="2">
        <v>22371.45</v>
      </c>
      <c r="E477" s="2">
        <v>7523.55</v>
      </c>
      <c r="F477" s="2">
        <v>0</v>
      </c>
      <c r="G477" s="2">
        <v>29895</v>
      </c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</row>
    <row r="478" spans="1:37" hidden="1" x14ac:dyDescent="0.25">
      <c r="A478"/>
      <c r="B478" s="1" t="s">
        <v>783</v>
      </c>
      <c r="C478" s="1" t="s">
        <v>684</v>
      </c>
      <c r="D478" s="2">
        <v>23678</v>
      </c>
      <c r="E478" s="2">
        <v>0</v>
      </c>
      <c r="F478" s="2">
        <v>0</v>
      </c>
      <c r="G478" s="2">
        <v>23678</v>
      </c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</row>
    <row r="479" spans="1:37" hidden="1" x14ac:dyDescent="0.25">
      <c r="A479"/>
      <c r="B479" s="1" t="s">
        <v>784</v>
      </c>
      <c r="C479" s="1" t="s">
        <v>686</v>
      </c>
      <c r="D479" s="2">
        <v>349072</v>
      </c>
      <c r="E479" s="2">
        <v>23223.68</v>
      </c>
      <c r="F479" s="2">
        <v>0</v>
      </c>
      <c r="G479" s="2">
        <v>372295.67999999999</v>
      </c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</row>
    <row r="480" spans="1:37" hidden="1" x14ac:dyDescent="0.25">
      <c r="A480"/>
      <c r="B480" s="1" t="s">
        <v>785</v>
      </c>
      <c r="C480" s="1" t="s">
        <v>688</v>
      </c>
      <c r="D480" s="2">
        <v>133179</v>
      </c>
      <c r="E480" s="2">
        <v>4329.03</v>
      </c>
      <c r="F480" s="2">
        <v>0</v>
      </c>
      <c r="G480" s="2">
        <v>137508.03</v>
      </c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</row>
    <row r="481" spans="2:7" customFormat="1" hidden="1" x14ac:dyDescent="0.25">
      <c r="B481" s="1" t="s">
        <v>786</v>
      </c>
      <c r="C481" s="1" t="s">
        <v>690</v>
      </c>
      <c r="D481" s="2">
        <v>15520</v>
      </c>
      <c r="E481" s="2">
        <v>1140</v>
      </c>
      <c r="F481" s="2">
        <v>0</v>
      </c>
      <c r="G481" s="2">
        <v>16660</v>
      </c>
    </row>
    <row r="482" spans="2:7" customFormat="1" hidden="1" x14ac:dyDescent="0.25">
      <c r="B482" s="1" t="s">
        <v>787</v>
      </c>
      <c r="C482" s="1" t="s">
        <v>692</v>
      </c>
      <c r="D482" s="2">
        <v>60407</v>
      </c>
      <c r="E482" s="2">
        <v>2855.69</v>
      </c>
      <c r="F482" s="2">
        <v>0</v>
      </c>
      <c r="G482" s="2">
        <v>63262.69</v>
      </c>
    </row>
    <row r="483" spans="2:7" customFormat="1" hidden="1" x14ac:dyDescent="0.25">
      <c r="B483" s="1" t="s">
        <v>788</v>
      </c>
      <c r="C483" s="1" t="s">
        <v>694</v>
      </c>
      <c r="D483" s="2">
        <v>98098</v>
      </c>
      <c r="E483" s="2">
        <v>2483.21</v>
      </c>
      <c r="F483" s="2">
        <v>0</v>
      </c>
      <c r="G483" s="2">
        <v>100581.21</v>
      </c>
    </row>
    <row r="484" spans="2:7" customFormat="1" hidden="1" x14ac:dyDescent="0.25">
      <c r="B484" s="1" t="s">
        <v>789</v>
      </c>
      <c r="C484" s="1" t="s">
        <v>696</v>
      </c>
      <c r="D484" s="2">
        <v>43</v>
      </c>
      <c r="E484" s="2">
        <v>0</v>
      </c>
      <c r="F484" s="2">
        <v>0</v>
      </c>
      <c r="G484" s="2">
        <v>43</v>
      </c>
    </row>
    <row r="485" spans="2:7" customFormat="1" hidden="1" x14ac:dyDescent="0.25">
      <c r="B485" s="1" t="s">
        <v>790</v>
      </c>
      <c r="C485" s="1" t="s">
        <v>702</v>
      </c>
      <c r="D485" s="2">
        <v>111312.66</v>
      </c>
      <c r="E485" s="2">
        <v>9501.23</v>
      </c>
      <c r="F485" s="2">
        <v>0</v>
      </c>
      <c r="G485" s="2">
        <v>120813.89</v>
      </c>
    </row>
    <row r="486" spans="2:7" customFormat="1" hidden="1" x14ac:dyDescent="0.25">
      <c r="B486" s="1" t="s">
        <v>791</v>
      </c>
      <c r="C486" s="1" t="s">
        <v>704</v>
      </c>
      <c r="D486" s="2">
        <v>316497.33999999997</v>
      </c>
      <c r="E486" s="2">
        <v>17448.419999999998</v>
      </c>
      <c r="F486" s="2">
        <v>0</v>
      </c>
      <c r="G486" s="2">
        <v>333945.75999999995</v>
      </c>
    </row>
    <row r="487" spans="2:7" customFormat="1" hidden="1" x14ac:dyDescent="0.25">
      <c r="B487" s="1" t="s">
        <v>792</v>
      </c>
      <c r="C487" s="1" t="s">
        <v>706</v>
      </c>
      <c r="D487" s="2">
        <v>117781.73</v>
      </c>
      <c r="E487" s="2">
        <v>10707.43</v>
      </c>
      <c r="F487" s="2">
        <v>0</v>
      </c>
      <c r="G487" s="2">
        <v>128489.16</v>
      </c>
    </row>
    <row r="488" spans="2:7" customFormat="1" hidden="1" x14ac:dyDescent="0.25">
      <c r="B488" s="1" t="s">
        <v>793</v>
      </c>
      <c r="C488" s="1" t="s">
        <v>708</v>
      </c>
      <c r="D488" s="2">
        <v>769618</v>
      </c>
      <c r="E488" s="2">
        <v>53734.19</v>
      </c>
      <c r="F488" s="2">
        <v>0</v>
      </c>
      <c r="G488" s="2">
        <v>823352.19</v>
      </c>
    </row>
    <row r="489" spans="2:7" customFormat="1" hidden="1" x14ac:dyDescent="0.25">
      <c r="B489" s="1" t="s">
        <v>794</v>
      </c>
      <c r="C489" s="1" t="s">
        <v>795</v>
      </c>
      <c r="D489" s="2">
        <v>0</v>
      </c>
      <c r="E489" s="2">
        <v>0</v>
      </c>
      <c r="F489" s="2">
        <v>0</v>
      </c>
      <c r="G489" s="2">
        <v>0</v>
      </c>
    </row>
    <row r="490" spans="2:7" customFormat="1" hidden="1" x14ac:dyDescent="0.25">
      <c r="B490" s="1" t="s">
        <v>796</v>
      </c>
      <c r="C490" s="1" t="s">
        <v>797</v>
      </c>
      <c r="D490" s="2">
        <v>103285.75</v>
      </c>
      <c r="E490" s="2">
        <v>15730.84</v>
      </c>
      <c r="F490" s="2">
        <v>0</v>
      </c>
      <c r="G490" s="2">
        <v>119016.59</v>
      </c>
    </row>
    <row r="491" spans="2:7" customFormat="1" hidden="1" x14ac:dyDescent="0.25">
      <c r="B491" s="1" t="s">
        <v>798</v>
      </c>
      <c r="C491" s="1" t="s">
        <v>799</v>
      </c>
      <c r="D491" s="2">
        <v>76044</v>
      </c>
      <c r="E491" s="2">
        <v>3800</v>
      </c>
      <c r="F491" s="2">
        <v>0</v>
      </c>
      <c r="G491" s="2">
        <v>79844</v>
      </c>
    </row>
    <row r="492" spans="2:7" customFormat="1" hidden="1" x14ac:dyDescent="0.25">
      <c r="B492" s="1" t="s">
        <v>800</v>
      </c>
      <c r="C492" s="1" t="s">
        <v>714</v>
      </c>
      <c r="D492" s="2">
        <v>176000</v>
      </c>
      <c r="E492" s="2">
        <v>-62424</v>
      </c>
      <c r="F492" s="2">
        <v>0</v>
      </c>
      <c r="G492" s="2">
        <v>113576</v>
      </c>
    </row>
    <row r="493" spans="2:7" customFormat="1" hidden="1" x14ac:dyDescent="0.25">
      <c r="B493" s="1" t="s">
        <v>801</v>
      </c>
      <c r="C493" s="1" t="s">
        <v>716</v>
      </c>
      <c r="D493" s="2">
        <v>82606.259999999995</v>
      </c>
      <c r="E493" s="2">
        <v>3899.99</v>
      </c>
      <c r="F493" s="2">
        <v>0</v>
      </c>
      <c r="G493" s="2">
        <v>86506.25</v>
      </c>
    </row>
    <row r="494" spans="2:7" customFormat="1" hidden="1" x14ac:dyDescent="0.25">
      <c r="B494" s="1" t="s">
        <v>802</v>
      </c>
      <c r="C494" s="1" t="s">
        <v>718</v>
      </c>
      <c r="D494" s="2">
        <v>310443.36</v>
      </c>
      <c r="E494" s="2">
        <v>34503.75</v>
      </c>
      <c r="F494" s="2">
        <v>0</v>
      </c>
      <c r="G494" s="2">
        <v>344947.11</v>
      </c>
    </row>
    <row r="495" spans="2:7" customFormat="1" hidden="1" x14ac:dyDescent="0.25">
      <c r="B495" s="1" t="s">
        <v>803</v>
      </c>
      <c r="C495" s="1" t="s">
        <v>804</v>
      </c>
      <c r="D495" s="2">
        <v>42762.18</v>
      </c>
      <c r="E495" s="2">
        <v>0</v>
      </c>
      <c r="F495" s="2">
        <v>0</v>
      </c>
      <c r="G495" s="2">
        <v>42762.18</v>
      </c>
    </row>
    <row r="496" spans="2:7" customFormat="1" hidden="1" x14ac:dyDescent="0.25">
      <c r="B496" s="1" t="s">
        <v>805</v>
      </c>
      <c r="C496" s="1" t="s">
        <v>724</v>
      </c>
      <c r="D496" s="2">
        <v>3811.17</v>
      </c>
      <c r="E496" s="2">
        <v>0</v>
      </c>
      <c r="F496" s="2">
        <v>0</v>
      </c>
      <c r="G496" s="2">
        <v>3811.17</v>
      </c>
    </row>
    <row r="497" spans="1:37" hidden="1" x14ac:dyDescent="0.25">
      <c r="A497"/>
      <c r="B497" s="1" t="s">
        <v>806</v>
      </c>
      <c r="C497" s="1" t="s">
        <v>726</v>
      </c>
      <c r="D497" s="2">
        <v>6577.96</v>
      </c>
      <c r="E497" s="2">
        <v>0</v>
      </c>
      <c r="F497" s="2">
        <v>0</v>
      </c>
      <c r="G497" s="2">
        <v>6577.96</v>
      </c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</row>
    <row r="498" spans="1:37" hidden="1" x14ac:dyDescent="0.25">
      <c r="A498"/>
      <c r="B498" s="1" t="s">
        <v>807</v>
      </c>
      <c r="C498" s="1" t="s">
        <v>730</v>
      </c>
      <c r="D498" s="2">
        <v>105166.87</v>
      </c>
      <c r="E498" s="2">
        <v>16570.88</v>
      </c>
      <c r="F498" s="2">
        <v>0</v>
      </c>
      <c r="G498" s="2">
        <v>121737.75</v>
      </c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</row>
    <row r="499" spans="1:37" hidden="1" x14ac:dyDescent="0.25">
      <c r="A499"/>
      <c r="B499" s="1" t="s">
        <v>808</v>
      </c>
      <c r="C499" s="1" t="s">
        <v>732</v>
      </c>
      <c r="D499" s="2">
        <v>106957</v>
      </c>
      <c r="E499" s="2">
        <v>6505.84</v>
      </c>
      <c r="F499" s="2">
        <v>0</v>
      </c>
      <c r="G499" s="2">
        <v>113462.84</v>
      </c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</row>
    <row r="500" spans="1:37" x14ac:dyDescent="0.25">
      <c r="A500" s="6" t="s">
        <v>999</v>
      </c>
      <c r="B500" s="30" t="s">
        <v>809</v>
      </c>
      <c r="C500" s="30" t="s">
        <v>810</v>
      </c>
      <c r="D500" s="11">
        <v>2892973.67</v>
      </c>
      <c r="E500" s="11">
        <v>213099.84999999995</v>
      </c>
      <c r="F500" s="11">
        <v>0</v>
      </c>
      <c r="G500" s="11">
        <v>3106073.52</v>
      </c>
    </row>
    <row r="501" spans="1:37" hidden="1" x14ac:dyDescent="0.25">
      <c r="A501"/>
      <c r="B501" s="1" t="s">
        <v>811</v>
      </c>
      <c r="C501" s="1" t="s">
        <v>774</v>
      </c>
      <c r="D501" s="2">
        <v>36282.729999999996</v>
      </c>
      <c r="E501" s="2">
        <v>2992.27</v>
      </c>
      <c r="F501" s="2">
        <v>0</v>
      </c>
      <c r="G501" s="2">
        <v>39274.999999999993</v>
      </c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</row>
    <row r="502" spans="1:37" hidden="1" x14ac:dyDescent="0.25">
      <c r="A502"/>
      <c r="B502" s="1" t="s">
        <v>812</v>
      </c>
      <c r="C502" s="1" t="s">
        <v>663</v>
      </c>
      <c r="D502" s="2">
        <v>53864.469999999994</v>
      </c>
      <c r="E502" s="2">
        <v>2469.5300000000002</v>
      </c>
      <c r="F502" s="2">
        <v>0</v>
      </c>
      <c r="G502" s="2">
        <v>56333.999999999993</v>
      </c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</row>
    <row r="503" spans="1:37" hidden="1" x14ac:dyDescent="0.25">
      <c r="A503"/>
      <c r="B503" s="1" t="s">
        <v>813</v>
      </c>
      <c r="C503" s="1" t="s">
        <v>748</v>
      </c>
      <c r="D503" s="2">
        <v>1482336.35</v>
      </c>
      <c r="E503" s="2">
        <v>209115.78999999998</v>
      </c>
      <c r="F503" s="2">
        <v>0</v>
      </c>
      <c r="G503" s="2">
        <v>1691452.1400000001</v>
      </c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</row>
    <row r="504" spans="1:37" hidden="1" x14ac:dyDescent="0.25">
      <c r="A504"/>
      <c r="B504" s="1" t="s">
        <v>814</v>
      </c>
      <c r="C504" s="1" t="s">
        <v>672</v>
      </c>
      <c r="D504" s="2">
        <v>73845</v>
      </c>
      <c r="E504" s="2">
        <v>3935</v>
      </c>
      <c r="F504" s="2">
        <v>0</v>
      </c>
      <c r="G504" s="2">
        <v>77780</v>
      </c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</row>
    <row r="505" spans="1:37" hidden="1" x14ac:dyDescent="0.25">
      <c r="A505"/>
      <c r="B505" s="1" t="s">
        <v>815</v>
      </c>
      <c r="C505" s="1" t="s">
        <v>676</v>
      </c>
      <c r="D505" s="2">
        <v>102578</v>
      </c>
      <c r="E505" s="2">
        <v>6357</v>
      </c>
      <c r="F505" s="2">
        <v>0</v>
      </c>
      <c r="G505" s="2">
        <v>108935</v>
      </c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</row>
    <row r="506" spans="1:37" hidden="1" x14ac:dyDescent="0.25">
      <c r="A506"/>
      <c r="B506" s="1" t="s">
        <v>816</v>
      </c>
      <c r="C506" s="1" t="s">
        <v>680</v>
      </c>
      <c r="D506" s="2">
        <v>85232</v>
      </c>
      <c r="E506" s="2">
        <v>10383.700000000001</v>
      </c>
      <c r="F506" s="2">
        <v>0</v>
      </c>
      <c r="G506" s="2">
        <v>95615.7</v>
      </c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</row>
    <row r="507" spans="1:37" hidden="1" x14ac:dyDescent="0.25">
      <c r="A507"/>
      <c r="B507" s="1" t="s">
        <v>817</v>
      </c>
      <c r="C507" s="1" t="s">
        <v>684</v>
      </c>
      <c r="D507" s="2">
        <v>18653</v>
      </c>
      <c r="E507" s="2">
        <v>0</v>
      </c>
      <c r="F507" s="2">
        <v>0</v>
      </c>
      <c r="G507" s="2">
        <v>18653</v>
      </c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</row>
    <row r="508" spans="1:37" hidden="1" x14ac:dyDescent="0.25">
      <c r="A508"/>
      <c r="B508" s="1" t="s">
        <v>818</v>
      </c>
      <c r="C508" s="1" t="s">
        <v>686</v>
      </c>
      <c r="D508" s="2">
        <v>415764</v>
      </c>
      <c r="E508" s="2">
        <v>26223.78</v>
      </c>
      <c r="F508" s="2">
        <v>0</v>
      </c>
      <c r="G508" s="2">
        <v>441987.78</v>
      </c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</row>
    <row r="509" spans="1:37" hidden="1" x14ac:dyDescent="0.25">
      <c r="A509"/>
      <c r="B509" s="1" t="s">
        <v>819</v>
      </c>
      <c r="C509" s="1" t="s">
        <v>688</v>
      </c>
      <c r="D509" s="2">
        <v>184530.31</v>
      </c>
      <c r="E509" s="2">
        <v>1226.69</v>
      </c>
      <c r="F509" s="2">
        <v>0</v>
      </c>
      <c r="G509" s="2">
        <v>185757</v>
      </c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</row>
    <row r="510" spans="1:37" hidden="1" x14ac:dyDescent="0.25">
      <c r="A510"/>
      <c r="B510" s="1" t="s">
        <v>820</v>
      </c>
      <c r="C510" s="1" t="s">
        <v>690</v>
      </c>
      <c r="D510" s="2">
        <v>23280</v>
      </c>
      <c r="E510" s="2">
        <v>1710</v>
      </c>
      <c r="F510" s="2">
        <v>0</v>
      </c>
      <c r="G510" s="2">
        <v>24990</v>
      </c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</row>
    <row r="511" spans="1:37" hidden="1" x14ac:dyDescent="0.25">
      <c r="A511"/>
      <c r="B511" s="1" t="s">
        <v>821</v>
      </c>
      <c r="C511" s="1" t="s">
        <v>692</v>
      </c>
      <c r="D511" s="2">
        <v>75681</v>
      </c>
      <c r="E511" s="2">
        <v>2855.69</v>
      </c>
      <c r="F511" s="2">
        <v>0</v>
      </c>
      <c r="G511" s="2">
        <v>78536.69</v>
      </c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</row>
    <row r="512" spans="1:37" hidden="1" x14ac:dyDescent="0.25">
      <c r="A512"/>
      <c r="B512" s="1" t="s">
        <v>822</v>
      </c>
      <c r="C512" s="1" t="s">
        <v>694</v>
      </c>
      <c r="D512" s="2">
        <v>4620</v>
      </c>
      <c r="E512" s="2">
        <v>0</v>
      </c>
      <c r="F512" s="2">
        <v>0</v>
      </c>
      <c r="G512" s="2">
        <v>4620</v>
      </c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</row>
    <row r="513" spans="1:37" hidden="1" x14ac:dyDescent="0.25">
      <c r="A513"/>
      <c r="B513" s="1" t="s">
        <v>823</v>
      </c>
      <c r="C513" s="1" t="s">
        <v>799</v>
      </c>
      <c r="D513" s="2">
        <v>25196</v>
      </c>
      <c r="E513" s="2">
        <v>1520</v>
      </c>
      <c r="F513" s="2">
        <v>0</v>
      </c>
      <c r="G513" s="2">
        <v>26716</v>
      </c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</row>
    <row r="514" spans="1:37" hidden="1" x14ac:dyDescent="0.25">
      <c r="A514"/>
      <c r="B514" s="1" t="s">
        <v>824</v>
      </c>
      <c r="C514" s="1" t="s">
        <v>714</v>
      </c>
      <c r="D514" s="2">
        <v>88000</v>
      </c>
      <c r="E514" s="2">
        <v>-74760.320000000007</v>
      </c>
      <c r="F514" s="2">
        <v>0</v>
      </c>
      <c r="G514" s="2">
        <v>13239.679999999993</v>
      </c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</row>
    <row r="515" spans="1:37" hidden="1" x14ac:dyDescent="0.25">
      <c r="A515"/>
      <c r="B515" s="1" t="s">
        <v>825</v>
      </c>
      <c r="C515" s="1" t="s">
        <v>718</v>
      </c>
      <c r="D515" s="2">
        <v>67480.5</v>
      </c>
      <c r="E515" s="2">
        <v>5325.41</v>
      </c>
      <c r="F515" s="2">
        <v>0</v>
      </c>
      <c r="G515" s="2">
        <v>72805.91</v>
      </c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</row>
    <row r="516" spans="1:37" hidden="1" x14ac:dyDescent="0.25">
      <c r="A516"/>
      <c r="B516" s="1" t="s">
        <v>826</v>
      </c>
      <c r="C516" s="1" t="s">
        <v>827</v>
      </c>
      <c r="D516" s="2">
        <v>19591.87</v>
      </c>
      <c r="E516" s="2">
        <v>0</v>
      </c>
      <c r="F516" s="2">
        <v>0</v>
      </c>
      <c r="G516" s="2">
        <v>19591.87</v>
      </c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</row>
    <row r="517" spans="1:37" hidden="1" x14ac:dyDescent="0.25">
      <c r="A517"/>
      <c r="B517" s="1" t="s">
        <v>828</v>
      </c>
      <c r="C517" s="1" t="s">
        <v>722</v>
      </c>
      <c r="D517" s="2">
        <v>8160.79</v>
      </c>
      <c r="E517" s="2">
        <v>0</v>
      </c>
      <c r="F517" s="2">
        <v>0</v>
      </c>
      <c r="G517" s="2">
        <v>8160.79</v>
      </c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</row>
    <row r="518" spans="1:37" hidden="1" x14ac:dyDescent="0.25">
      <c r="A518"/>
      <c r="B518" s="1" t="s">
        <v>829</v>
      </c>
      <c r="C518" s="1" t="s">
        <v>724</v>
      </c>
      <c r="D518" s="2">
        <v>2083.94</v>
      </c>
      <c r="E518" s="2">
        <v>0</v>
      </c>
      <c r="F518" s="2">
        <v>0</v>
      </c>
      <c r="G518" s="2">
        <v>2083.94</v>
      </c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</row>
    <row r="519" spans="1:37" hidden="1" x14ac:dyDescent="0.25">
      <c r="A519"/>
      <c r="B519" s="1" t="s">
        <v>830</v>
      </c>
      <c r="C519" s="1" t="s">
        <v>831</v>
      </c>
      <c r="D519" s="2">
        <v>24966.55</v>
      </c>
      <c r="E519" s="2">
        <v>3235.3</v>
      </c>
      <c r="F519" s="2">
        <v>0</v>
      </c>
      <c r="G519" s="2">
        <v>28201.85</v>
      </c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</row>
    <row r="520" spans="1:37" hidden="1" x14ac:dyDescent="0.25">
      <c r="A520"/>
      <c r="B520" s="1" t="s">
        <v>832</v>
      </c>
      <c r="C520" s="1" t="s">
        <v>732</v>
      </c>
      <c r="D520" s="2">
        <v>69167.159999999989</v>
      </c>
      <c r="E520" s="2">
        <v>6505.84</v>
      </c>
      <c r="F520" s="2">
        <v>0</v>
      </c>
      <c r="G520" s="2">
        <v>75672.999999999985</v>
      </c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</row>
    <row r="521" spans="1:37" hidden="1" x14ac:dyDescent="0.25">
      <c r="A521"/>
      <c r="B521" s="1" t="s">
        <v>833</v>
      </c>
      <c r="C521" s="1" t="s">
        <v>734</v>
      </c>
      <c r="D521" s="2">
        <v>31660</v>
      </c>
      <c r="E521" s="2">
        <v>4004.17</v>
      </c>
      <c r="F521" s="2">
        <v>0</v>
      </c>
      <c r="G521" s="2">
        <v>35664.17</v>
      </c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</row>
    <row r="522" spans="1:37" x14ac:dyDescent="0.25">
      <c r="A522" s="6" t="s">
        <v>999</v>
      </c>
      <c r="B522" s="30" t="s">
        <v>834</v>
      </c>
      <c r="C522" s="30" t="s">
        <v>835</v>
      </c>
      <c r="D522" s="11">
        <v>10090380.07</v>
      </c>
      <c r="E522" s="11">
        <v>1569072.5300000003</v>
      </c>
      <c r="F522" s="11">
        <v>702472.77</v>
      </c>
      <c r="G522" s="11">
        <v>10956979.830000002</v>
      </c>
    </row>
    <row r="523" spans="1:37" hidden="1" x14ac:dyDescent="0.25">
      <c r="A523"/>
      <c r="B523" s="1" t="s">
        <v>836</v>
      </c>
      <c r="C523" s="1" t="s">
        <v>774</v>
      </c>
      <c r="D523" s="2">
        <v>0</v>
      </c>
      <c r="E523" s="2">
        <v>0</v>
      </c>
      <c r="F523" s="2">
        <v>0</v>
      </c>
      <c r="G523" s="2">
        <v>0</v>
      </c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</row>
    <row r="524" spans="1:37" hidden="1" x14ac:dyDescent="0.25">
      <c r="A524"/>
      <c r="B524" s="1" t="s">
        <v>837</v>
      </c>
      <c r="C524" s="1" t="s">
        <v>655</v>
      </c>
      <c r="D524" s="2">
        <v>4601.5400000000009</v>
      </c>
      <c r="E524" s="2">
        <v>1968.46</v>
      </c>
      <c r="F524" s="2">
        <v>0</v>
      </c>
      <c r="G524" s="2">
        <v>6570.0000000000009</v>
      </c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</row>
    <row r="525" spans="1:37" hidden="1" x14ac:dyDescent="0.25">
      <c r="A525"/>
      <c r="B525" s="1" t="s">
        <v>838</v>
      </c>
      <c r="C525" s="1" t="s">
        <v>659</v>
      </c>
      <c r="D525" s="2">
        <v>0</v>
      </c>
      <c r="E525" s="2">
        <v>0</v>
      </c>
      <c r="F525" s="2">
        <v>0</v>
      </c>
      <c r="G525" s="2">
        <v>0</v>
      </c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</row>
    <row r="526" spans="1:37" hidden="1" x14ac:dyDescent="0.25">
      <c r="A526"/>
      <c r="B526" s="1" t="s">
        <v>839</v>
      </c>
      <c r="C526" s="1" t="s">
        <v>661</v>
      </c>
      <c r="D526" s="2">
        <v>240910.99</v>
      </c>
      <c r="E526" s="2">
        <v>29793.01</v>
      </c>
      <c r="F526" s="2">
        <v>0</v>
      </c>
      <c r="G526" s="2">
        <v>270704</v>
      </c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</row>
    <row r="527" spans="1:37" hidden="1" x14ac:dyDescent="0.25">
      <c r="A527"/>
      <c r="B527" s="1" t="s">
        <v>840</v>
      </c>
      <c r="C527" s="1" t="s">
        <v>663</v>
      </c>
      <c r="D527" s="2">
        <v>280664.82</v>
      </c>
      <c r="E527" s="2">
        <v>18203.18</v>
      </c>
      <c r="F527" s="2">
        <v>0</v>
      </c>
      <c r="G527" s="2">
        <v>298868</v>
      </c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</row>
    <row r="528" spans="1:37" hidden="1" x14ac:dyDescent="0.25">
      <c r="A528"/>
      <c r="B528" s="1" t="s">
        <v>841</v>
      </c>
      <c r="C528" s="1" t="s">
        <v>842</v>
      </c>
      <c r="D528" s="2">
        <v>0</v>
      </c>
      <c r="E528" s="2">
        <v>0</v>
      </c>
      <c r="F528" s="2">
        <v>0</v>
      </c>
      <c r="G528" s="2">
        <v>0</v>
      </c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</row>
    <row r="529" spans="2:7" customFormat="1" hidden="1" x14ac:dyDescent="0.25">
      <c r="B529" s="1" t="s">
        <v>843</v>
      </c>
      <c r="C529" s="1" t="s">
        <v>844</v>
      </c>
      <c r="D529" s="2">
        <v>29131</v>
      </c>
      <c r="E529" s="2">
        <v>11780</v>
      </c>
      <c r="F529" s="2">
        <v>0</v>
      </c>
      <c r="G529" s="2">
        <v>40911</v>
      </c>
    </row>
    <row r="530" spans="2:7" customFormat="1" hidden="1" x14ac:dyDescent="0.25">
      <c r="B530" s="1" t="s">
        <v>845</v>
      </c>
      <c r="C530" s="1" t="s">
        <v>748</v>
      </c>
      <c r="D530" s="2">
        <v>4455855.7699999996</v>
      </c>
      <c r="E530" s="2">
        <v>1027485.63</v>
      </c>
      <c r="F530" s="2">
        <v>701945.18</v>
      </c>
      <c r="G530" s="2">
        <v>4781396.22</v>
      </c>
    </row>
    <row r="531" spans="2:7" customFormat="1" hidden="1" x14ac:dyDescent="0.25">
      <c r="B531" s="1" t="s">
        <v>846</v>
      </c>
      <c r="C531" s="1" t="s">
        <v>657</v>
      </c>
      <c r="D531" s="2">
        <v>55856.93</v>
      </c>
      <c r="E531" s="2">
        <v>8049.07</v>
      </c>
      <c r="F531" s="2">
        <v>0</v>
      </c>
      <c r="G531" s="2">
        <v>63906</v>
      </c>
    </row>
    <row r="532" spans="2:7" customFormat="1" hidden="1" x14ac:dyDescent="0.25">
      <c r="B532" s="1" t="s">
        <v>847</v>
      </c>
      <c r="C532" s="1" t="s">
        <v>672</v>
      </c>
      <c r="D532" s="2">
        <v>105869</v>
      </c>
      <c r="E532" s="2">
        <v>3935</v>
      </c>
      <c r="F532" s="2">
        <v>0</v>
      </c>
      <c r="G532" s="2">
        <v>109804</v>
      </c>
    </row>
    <row r="533" spans="2:7" customFormat="1" hidden="1" x14ac:dyDescent="0.25">
      <c r="B533" s="1" t="s">
        <v>848</v>
      </c>
      <c r="C533" s="1" t="s">
        <v>674</v>
      </c>
      <c r="D533" s="2">
        <v>47500</v>
      </c>
      <c r="E533" s="2">
        <v>8000</v>
      </c>
      <c r="F533" s="2">
        <v>0</v>
      </c>
      <c r="G533" s="2">
        <v>55500</v>
      </c>
    </row>
    <row r="534" spans="2:7" customFormat="1" hidden="1" x14ac:dyDescent="0.25">
      <c r="B534" s="1" t="s">
        <v>849</v>
      </c>
      <c r="C534" s="1" t="s">
        <v>676</v>
      </c>
      <c r="D534" s="2">
        <v>194314</v>
      </c>
      <c r="E534" s="2">
        <v>10048</v>
      </c>
      <c r="F534" s="2">
        <v>0</v>
      </c>
      <c r="G534" s="2">
        <v>204362</v>
      </c>
    </row>
    <row r="535" spans="2:7" customFormat="1" hidden="1" x14ac:dyDescent="0.25">
      <c r="B535" s="1" t="s">
        <v>850</v>
      </c>
      <c r="C535" s="1" t="s">
        <v>678</v>
      </c>
      <c r="D535" s="2">
        <v>72309</v>
      </c>
      <c r="E535" s="2">
        <v>0</v>
      </c>
      <c r="F535" s="2">
        <v>0</v>
      </c>
      <c r="G535" s="2">
        <v>72309</v>
      </c>
    </row>
    <row r="536" spans="2:7" customFormat="1" hidden="1" x14ac:dyDescent="0.25">
      <c r="B536" s="1" t="s">
        <v>851</v>
      </c>
      <c r="C536" s="1" t="s">
        <v>680</v>
      </c>
      <c r="D536" s="2">
        <v>316534.83999999997</v>
      </c>
      <c r="E536" s="2">
        <v>49309</v>
      </c>
      <c r="F536" s="2">
        <v>0</v>
      </c>
      <c r="G536" s="2">
        <v>365843.83999999997</v>
      </c>
    </row>
    <row r="537" spans="2:7" customFormat="1" hidden="1" x14ac:dyDescent="0.25">
      <c r="B537" s="1" t="s">
        <v>852</v>
      </c>
      <c r="C537" s="1" t="s">
        <v>682</v>
      </c>
      <c r="D537" s="2">
        <v>14168</v>
      </c>
      <c r="E537" s="2">
        <v>0</v>
      </c>
      <c r="F537" s="2">
        <v>0</v>
      </c>
      <c r="G537" s="2">
        <v>14168</v>
      </c>
    </row>
    <row r="538" spans="2:7" customFormat="1" hidden="1" x14ac:dyDescent="0.25">
      <c r="B538" s="1" t="s">
        <v>853</v>
      </c>
      <c r="C538" s="1" t="s">
        <v>684</v>
      </c>
      <c r="D538" s="2">
        <v>37543</v>
      </c>
      <c r="E538" s="2">
        <v>0</v>
      </c>
      <c r="F538" s="2">
        <v>0</v>
      </c>
      <c r="G538" s="2">
        <v>37543</v>
      </c>
    </row>
    <row r="539" spans="2:7" customFormat="1" hidden="1" x14ac:dyDescent="0.25">
      <c r="B539" s="1" t="s">
        <v>854</v>
      </c>
      <c r="C539" s="1" t="s">
        <v>686</v>
      </c>
      <c r="D539" s="2">
        <v>1356502.8800000001</v>
      </c>
      <c r="E539" s="2">
        <v>104895.12</v>
      </c>
      <c r="F539" s="2">
        <v>0</v>
      </c>
      <c r="G539" s="2">
        <v>1461398</v>
      </c>
    </row>
    <row r="540" spans="2:7" customFormat="1" hidden="1" x14ac:dyDescent="0.25">
      <c r="B540" s="1" t="s">
        <v>855</v>
      </c>
      <c r="C540" s="1" t="s">
        <v>688</v>
      </c>
      <c r="D540" s="2">
        <v>220073.51</v>
      </c>
      <c r="E540" s="2">
        <v>9060.49</v>
      </c>
      <c r="F540" s="2">
        <v>0</v>
      </c>
      <c r="G540" s="2">
        <v>229134</v>
      </c>
    </row>
    <row r="541" spans="2:7" customFormat="1" hidden="1" x14ac:dyDescent="0.25">
      <c r="B541" s="1" t="s">
        <v>856</v>
      </c>
      <c r="C541" s="1" t="s">
        <v>690</v>
      </c>
      <c r="D541" s="2">
        <v>69800</v>
      </c>
      <c r="E541" s="2">
        <v>5130</v>
      </c>
      <c r="F541" s="2">
        <v>0</v>
      </c>
      <c r="G541" s="2">
        <v>74930</v>
      </c>
    </row>
    <row r="542" spans="2:7" customFormat="1" hidden="1" x14ac:dyDescent="0.25">
      <c r="B542" s="1" t="s">
        <v>857</v>
      </c>
      <c r="C542" s="1" t="s">
        <v>692</v>
      </c>
      <c r="D542" s="2">
        <v>135880.26999999999</v>
      </c>
      <c r="E542" s="2">
        <v>11422.73</v>
      </c>
      <c r="F542" s="2">
        <v>0</v>
      </c>
      <c r="G542" s="2">
        <v>147303</v>
      </c>
    </row>
    <row r="543" spans="2:7" customFormat="1" hidden="1" x14ac:dyDescent="0.25">
      <c r="B543" s="1" t="s">
        <v>858</v>
      </c>
      <c r="C543" s="1" t="s">
        <v>694</v>
      </c>
      <c r="D543" s="2">
        <v>39306</v>
      </c>
      <c r="E543" s="2">
        <v>14335.42</v>
      </c>
      <c r="F543" s="2">
        <v>527.59</v>
      </c>
      <c r="G543" s="2">
        <v>53113.83</v>
      </c>
    </row>
    <row r="544" spans="2:7" customFormat="1" hidden="1" x14ac:dyDescent="0.25">
      <c r="B544" s="1" t="s">
        <v>859</v>
      </c>
      <c r="C544" s="1" t="s">
        <v>698</v>
      </c>
      <c r="D544" s="2">
        <v>106170.37</v>
      </c>
      <c r="E544" s="2">
        <v>0</v>
      </c>
      <c r="F544" s="2">
        <v>0</v>
      </c>
      <c r="G544" s="2">
        <v>106170.37</v>
      </c>
    </row>
    <row r="545" spans="1:37" hidden="1" x14ac:dyDescent="0.25">
      <c r="A545"/>
      <c r="B545" s="1" t="s">
        <v>860</v>
      </c>
      <c r="C545" s="1" t="s">
        <v>700</v>
      </c>
      <c r="D545" s="2">
        <v>100947.98</v>
      </c>
      <c r="E545" s="2">
        <v>13975.3</v>
      </c>
      <c r="F545" s="2">
        <v>0</v>
      </c>
      <c r="G545" s="2">
        <v>114923.28</v>
      </c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</row>
    <row r="546" spans="1:37" hidden="1" x14ac:dyDescent="0.25">
      <c r="A546"/>
      <c r="B546" s="1" t="s">
        <v>861</v>
      </c>
      <c r="C546" s="1" t="s">
        <v>862</v>
      </c>
      <c r="D546" s="2">
        <v>239229.94</v>
      </c>
      <c r="E546" s="2">
        <v>25418.78</v>
      </c>
      <c r="F546" s="2">
        <v>0</v>
      </c>
      <c r="G546" s="2">
        <v>264648.71999999997</v>
      </c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</row>
    <row r="547" spans="1:37" hidden="1" x14ac:dyDescent="0.25">
      <c r="A547"/>
      <c r="B547" s="1" t="s">
        <v>863</v>
      </c>
      <c r="C547" s="1" t="s">
        <v>759</v>
      </c>
      <c r="D547" s="2">
        <v>9469.16</v>
      </c>
      <c r="E547" s="2">
        <v>0</v>
      </c>
      <c r="F547" s="2">
        <v>0</v>
      </c>
      <c r="G547" s="2">
        <v>9469.16</v>
      </c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</row>
    <row r="548" spans="1:37" hidden="1" x14ac:dyDescent="0.25">
      <c r="A548"/>
      <c r="B548" s="1" t="s">
        <v>864</v>
      </c>
      <c r="C548" s="1" t="s">
        <v>799</v>
      </c>
      <c r="D548" s="2">
        <v>68262</v>
      </c>
      <c r="E548" s="2">
        <v>3800</v>
      </c>
      <c r="F548" s="2">
        <v>0</v>
      </c>
      <c r="G548" s="2">
        <v>72062</v>
      </c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</row>
    <row r="549" spans="1:37" hidden="1" x14ac:dyDescent="0.25">
      <c r="A549"/>
      <c r="B549" s="1" t="s">
        <v>865</v>
      </c>
      <c r="C549" s="1" t="s">
        <v>714</v>
      </c>
      <c r="D549" s="2">
        <v>264000</v>
      </c>
      <c r="E549" s="2">
        <v>85712.84</v>
      </c>
      <c r="F549" s="2">
        <v>0</v>
      </c>
      <c r="G549" s="2">
        <v>349712.83999999997</v>
      </c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</row>
    <row r="550" spans="1:37" hidden="1" x14ac:dyDescent="0.25">
      <c r="A550"/>
      <c r="B550" s="1" t="s">
        <v>866</v>
      </c>
      <c r="C550" s="1" t="s">
        <v>716</v>
      </c>
      <c r="D550" s="2">
        <v>74041.3</v>
      </c>
      <c r="E550" s="2">
        <v>0</v>
      </c>
      <c r="F550" s="2">
        <v>0</v>
      </c>
      <c r="G550" s="2">
        <v>74041.3</v>
      </c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</row>
    <row r="551" spans="1:37" hidden="1" x14ac:dyDescent="0.25">
      <c r="A551"/>
      <c r="B551" s="1" t="s">
        <v>867</v>
      </c>
      <c r="C551" s="1" t="s">
        <v>718</v>
      </c>
      <c r="D551" s="2">
        <v>800753.76</v>
      </c>
      <c r="E551" s="2">
        <v>72662.7</v>
      </c>
      <c r="F551" s="2">
        <v>0</v>
      </c>
      <c r="G551" s="2">
        <v>873416.46</v>
      </c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</row>
    <row r="552" spans="1:37" hidden="1" x14ac:dyDescent="0.25">
      <c r="A552"/>
      <c r="B552" s="1" t="s">
        <v>868</v>
      </c>
      <c r="C552" s="1" t="s">
        <v>804</v>
      </c>
      <c r="D552" s="2">
        <v>189028.34</v>
      </c>
      <c r="E552" s="2">
        <v>4489.62</v>
      </c>
      <c r="F552" s="2">
        <v>0</v>
      </c>
      <c r="G552" s="2">
        <v>193517.96</v>
      </c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</row>
    <row r="553" spans="1:37" hidden="1" x14ac:dyDescent="0.25">
      <c r="A553"/>
      <c r="B553" s="1" t="s">
        <v>869</v>
      </c>
      <c r="C553" s="1" t="s">
        <v>722</v>
      </c>
      <c r="D553" s="2">
        <v>116035.32</v>
      </c>
      <c r="E553" s="2">
        <v>12124.49</v>
      </c>
      <c r="F553" s="2">
        <v>0</v>
      </c>
      <c r="G553" s="2">
        <v>128159.81000000001</v>
      </c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</row>
    <row r="554" spans="1:37" hidden="1" x14ac:dyDescent="0.25">
      <c r="A554"/>
      <c r="B554" s="1" t="s">
        <v>870</v>
      </c>
      <c r="C554" s="1" t="s">
        <v>724</v>
      </c>
      <c r="D554" s="2">
        <v>6608.4</v>
      </c>
      <c r="E554" s="2">
        <v>0</v>
      </c>
      <c r="F554" s="2">
        <v>0</v>
      </c>
      <c r="G554" s="2">
        <v>6608.4</v>
      </c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</row>
    <row r="555" spans="1:37" hidden="1" x14ac:dyDescent="0.25">
      <c r="A555"/>
      <c r="B555" s="1" t="s">
        <v>871</v>
      </c>
      <c r="C555" s="1" t="s">
        <v>872</v>
      </c>
      <c r="D555" s="2">
        <v>62613.04</v>
      </c>
      <c r="E555" s="2">
        <v>2244</v>
      </c>
      <c r="F555" s="2">
        <v>0</v>
      </c>
      <c r="G555" s="2">
        <v>64857.04</v>
      </c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</row>
    <row r="556" spans="1:37" hidden="1" x14ac:dyDescent="0.25">
      <c r="A556"/>
      <c r="B556" s="1" t="s">
        <v>873</v>
      </c>
      <c r="C556" s="1" t="s">
        <v>728</v>
      </c>
      <c r="D556" s="2">
        <v>6000</v>
      </c>
      <c r="E556" s="2">
        <v>0</v>
      </c>
      <c r="F556" s="2">
        <v>0</v>
      </c>
      <c r="G556" s="2">
        <v>6000</v>
      </c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</row>
    <row r="557" spans="1:37" hidden="1" x14ac:dyDescent="0.25">
      <c r="A557"/>
      <c r="B557" s="1" t="s">
        <v>874</v>
      </c>
      <c r="C557" s="1" t="s">
        <v>769</v>
      </c>
      <c r="D557" s="2">
        <v>89198.07</v>
      </c>
      <c r="E557" s="2">
        <v>9705.9</v>
      </c>
      <c r="F557" s="2">
        <v>0</v>
      </c>
      <c r="G557" s="2">
        <v>98903.97</v>
      </c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</row>
    <row r="558" spans="1:37" hidden="1" x14ac:dyDescent="0.25">
      <c r="A558"/>
      <c r="B558" s="1" t="s">
        <v>875</v>
      </c>
      <c r="C558" s="1" t="s">
        <v>732</v>
      </c>
      <c r="D558" s="2">
        <v>198456.09</v>
      </c>
      <c r="E558" s="2">
        <v>19517.54</v>
      </c>
      <c r="F558" s="2">
        <v>0</v>
      </c>
      <c r="G558" s="2">
        <v>217973.63</v>
      </c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</row>
    <row r="559" spans="1:37" hidden="1" x14ac:dyDescent="0.25">
      <c r="A559"/>
      <c r="B559" s="1" t="s">
        <v>876</v>
      </c>
      <c r="C559" s="1" t="s">
        <v>734</v>
      </c>
      <c r="D559" s="2">
        <v>82744.75</v>
      </c>
      <c r="E559" s="2">
        <v>6006.25</v>
      </c>
      <c r="F559" s="2">
        <v>0</v>
      </c>
      <c r="G559" s="2">
        <v>88751</v>
      </c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</row>
    <row r="560" spans="1:37" x14ac:dyDescent="0.25">
      <c r="A560" s="6" t="s">
        <v>999</v>
      </c>
      <c r="B560" s="30" t="s">
        <v>877</v>
      </c>
      <c r="C560" s="30" t="s">
        <v>878</v>
      </c>
      <c r="D560" s="11">
        <v>9896393.25</v>
      </c>
      <c r="E560" s="11">
        <v>1194379.8</v>
      </c>
      <c r="F560" s="11">
        <v>19600</v>
      </c>
      <c r="G560" s="11">
        <v>11071173.050000001</v>
      </c>
    </row>
    <row r="561" spans="1:37" hidden="1" x14ac:dyDescent="0.25">
      <c r="A561"/>
      <c r="B561" s="1" t="s">
        <v>879</v>
      </c>
      <c r="C561" s="1" t="s">
        <v>880</v>
      </c>
      <c r="D561" s="2">
        <v>1742211.49</v>
      </c>
      <c r="E561" s="2">
        <v>131283.01999999999</v>
      </c>
      <c r="F561" s="2">
        <v>0</v>
      </c>
      <c r="G561" s="2">
        <v>1873494.51</v>
      </c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</row>
    <row r="562" spans="1:37" hidden="1" x14ac:dyDescent="0.25">
      <c r="A562"/>
      <c r="B562" s="1" t="s">
        <v>881</v>
      </c>
      <c r="C562" s="1" t="s">
        <v>882</v>
      </c>
      <c r="D562" s="2">
        <v>111133.5</v>
      </c>
      <c r="E562" s="2">
        <v>11113.35</v>
      </c>
      <c r="F562" s="2">
        <v>0</v>
      </c>
      <c r="G562" s="2">
        <v>122246.85</v>
      </c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</row>
    <row r="563" spans="1:37" hidden="1" x14ac:dyDescent="0.25">
      <c r="A563"/>
      <c r="B563" s="1" t="s">
        <v>883</v>
      </c>
      <c r="C563" s="1" t="s">
        <v>884</v>
      </c>
      <c r="D563" s="2">
        <v>81484.800000000003</v>
      </c>
      <c r="E563" s="2">
        <v>6725.39</v>
      </c>
      <c r="F563" s="2">
        <v>0</v>
      </c>
      <c r="G563" s="2">
        <v>88210.19</v>
      </c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</row>
    <row r="564" spans="1:37" hidden="1" x14ac:dyDescent="0.25">
      <c r="A564"/>
      <c r="B564" s="1" t="s">
        <v>885</v>
      </c>
      <c r="C564" s="1" t="s">
        <v>886</v>
      </c>
      <c r="D564" s="2">
        <v>823337.68</v>
      </c>
      <c r="E564" s="2">
        <v>0</v>
      </c>
      <c r="F564" s="2">
        <v>0</v>
      </c>
      <c r="G564" s="2">
        <v>823337.68</v>
      </c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</row>
    <row r="565" spans="1:37" hidden="1" x14ac:dyDescent="0.25">
      <c r="A565"/>
      <c r="B565" s="1" t="s">
        <v>887</v>
      </c>
      <c r="C565" s="1" t="s">
        <v>888</v>
      </c>
      <c r="D565" s="2">
        <v>29930</v>
      </c>
      <c r="E565" s="2">
        <v>0</v>
      </c>
      <c r="F565" s="2">
        <v>0</v>
      </c>
      <c r="G565" s="2">
        <v>29930</v>
      </c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</row>
    <row r="566" spans="1:37" hidden="1" x14ac:dyDescent="0.25">
      <c r="A566"/>
      <c r="B566" s="1" t="s">
        <v>889</v>
      </c>
      <c r="C566" s="1" t="s">
        <v>732</v>
      </c>
      <c r="D566" s="2">
        <v>20993.119999999999</v>
      </c>
      <c r="E566" s="2">
        <v>0</v>
      </c>
      <c r="F566" s="2">
        <v>0</v>
      </c>
      <c r="G566" s="2">
        <v>20993.119999999999</v>
      </c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</row>
    <row r="567" spans="1:37" hidden="1" x14ac:dyDescent="0.25">
      <c r="A567"/>
      <c r="B567" s="1" t="s">
        <v>890</v>
      </c>
      <c r="C567" s="1" t="s">
        <v>891</v>
      </c>
      <c r="D567" s="2">
        <v>125950.84</v>
      </c>
      <c r="E567" s="2">
        <v>9900</v>
      </c>
      <c r="F567" s="2">
        <v>0</v>
      </c>
      <c r="G567" s="2">
        <v>135850.84</v>
      </c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</row>
    <row r="568" spans="1:37" hidden="1" x14ac:dyDescent="0.25">
      <c r="A568"/>
      <c r="B568" s="1" t="s">
        <v>892</v>
      </c>
      <c r="C568" s="1" t="s">
        <v>893</v>
      </c>
      <c r="D568" s="2">
        <v>2432053.58</v>
      </c>
      <c r="E568" s="2">
        <v>187234.04</v>
      </c>
      <c r="F568" s="2">
        <v>0</v>
      </c>
      <c r="G568" s="2">
        <v>2619287.62</v>
      </c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</row>
    <row r="569" spans="1:37" hidden="1" x14ac:dyDescent="0.25">
      <c r="A569"/>
      <c r="B569" s="1" t="s">
        <v>894</v>
      </c>
      <c r="C569" s="1" t="s">
        <v>680</v>
      </c>
      <c r="D569" s="2">
        <v>3628387.1</v>
      </c>
      <c r="E569" s="2">
        <v>824095.82</v>
      </c>
      <c r="F569" s="2">
        <v>0</v>
      </c>
      <c r="G569" s="2">
        <v>4452482.92</v>
      </c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</row>
    <row r="570" spans="1:37" hidden="1" x14ac:dyDescent="0.25">
      <c r="A570"/>
      <c r="B570" s="1" t="s">
        <v>895</v>
      </c>
      <c r="C570" s="1" t="s">
        <v>694</v>
      </c>
      <c r="D570" s="2">
        <v>1277.8499999999999</v>
      </c>
      <c r="E570" s="2">
        <v>0</v>
      </c>
      <c r="F570" s="2">
        <v>0</v>
      </c>
      <c r="G570" s="2">
        <v>1277.8499999999999</v>
      </c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</row>
    <row r="571" spans="1:37" hidden="1" x14ac:dyDescent="0.25">
      <c r="A571"/>
      <c r="B571" s="1" t="s">
        <v>896</v>
      </c>
      <c r="C571" s="1" t="s">
        <v>710</v>
      </c>
      <c r="D571" s="2">
        <v>195567.75</v>
      </c>
      <c r="E571" s="2">
        <v>14786.55</v>
      </c>
      <c r="F571" s="2">
        <v>19600</v>
      </c>
      <c r="G571" s="2">
        <v>190754.3</v>
      </c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</row>
    <row r="572" spans="1:37" hidden="1" x14ac:dyDescent="0.25">
      <c r="A572"/>
      <c r="B572" s="1" t="s">
        <v>897</v>
      </c>
      <c r="C572" s="1" t="s">
        <v>898</v>
      </c>
      <c r="D572" s="2">
        <v>600928.94999999995</v>
      </c>
      <c r="E572" s="2">
        <v>0</v>
      </c>
      <c r="F572" s="2">
        <v>0</v>
      </c>
      <c r="G572" s="2">
        <v>600928.94999999995</v>
      </c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</row>
    <row r="573" spans="1:37" hidden="1" x14ac:dyDescent="0.25">
      <c r="A573"/>
      <c r="B573" s="1" t="s">
        <v>899</v>
      </c>
      <c r="C573" s="1" t="s">
        <v>900</v>
      </c>
      <c r="D573" s="2">
        <v>103136.59</v>
      </c>
      <c r="E573" s="2">
        <v>9241.6299999999992</v>
      </c>
      <c r="F573" s="2">
        <v>0</v>
      </c>
      <c r="G573" s="2">
        <v>112378.22</v>
      </c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</row>
    <row r="574" spans="1:37" x14ac:dyDescent="0.25">
      <c r="A574" s="6" t="s">
        <v>999</v>
      </c>
      <c r="B574" s="19" t="s">
        <v>901</v>
      </c>
      <c r="C574" s="19" t="s">
        <v>902</v>
      </c>
      <c r="D574" s="20">
        <v>-4270857.0199999996</v>
      </c>
      <c r="E574" s="20">
        <v>0</v>
      </c>
      <c r="F574" s="20">
        <v>940499.01</v>
      </c>
      <c r="G574" s="20">
        <v>-5211356.0299999993</v>
      </c>
    </row>
    <row r="575" spans="1:37" hidden="1" x14ac:dyDescent="0.25">
      <c r="A575"/>
      <c r="B575" s="1" t="s">
        <v>903</v>
      </c>
      <c r="C575" s="1" t="s">
        <v>904</v>
      </c>
      <c r="D575" s="2">
        <v>-4270857.0199999996</v>
      </c>
      <c r="E575" s="2">
        <v>0</v>
      </c>
      <c r="F575" s="2">
        <v>940499.01</v>
      </c>
      <c r="G575" s="2">
        <v>-5211356.0299999993</v>
      </c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</row>
    <row r="576" spans="1:37" x14ac:dyDescent="0.25">
      <c r="A576" s="6" t="s">
        <v>999</v>
      </c>
      <c r="B576" s="19" t="s">
        <v>905</v>
      </c>
      <c r="C576" s="19" t="s">
        <v>906</v>
      </c>
      <c r="D576" s="20">
        <v>-539280</v>
      </c>
      <c r="E576" s="20">
        <v>0</v>
      </c>
      <c r="F576" s="20">
        <v>0</v>
      </c>
      <c r="G576" s="20">
        <v>-539280</v>
      </c>
    </row>
    <row r="577" spans="1:37" hidden="1" x14ac:dyDescent="0.25">
      <c r="A577"/>
      <c r="B577" s="1" t="s">
        <v>907</v>
      </c>
      <c r="C577" s="1" t="s">
        <v>908</v>
      </c>
      <c r="D577" s="2">
        <v>-539280</v>
      </c>
      <c r="E577" s="2">
        <v>0</v>
      </c>
      <c r="F577" s="2">
        <v>0</v>
      </c>
      <c r="G577" s="2">
        <v>-539280</v>
      </c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</row>
    <row r="578" spans="1:37" x14ac:dyDescent="0.25">
      <c r="A578" s="6" t="s">
        <v>999</v>
      </c>
      <c r="B578" s="30" t="s">
        <v>909</v>
      </c>
      <c r="C578" s="30" t="s">
        <v>910</v>
      </c>
      <c r="D578" s="11">
        <v>-1591253.04</v>
      </c>
      <c r="E578" s="11">
        <v>0</v>
      </c>
      <c r="F578" s="11">
        <v>187077.51</v>
      </c>
      <c r="G578" s="11">
        <v>-1778330.55</v>
      </c>
    </row>
    <row r="579" spans="1:37" hidden="1" x14ac:dyDescent="0.25">
      <c r="A579"/>
      <c r="B579" s="1" t="s">
        <v>911</v>
      </c>
      <c r="C579" s="1" t="s">
        <v>910</v>
      </c>
      <c r="D579" s="2">
        <v>-34035</v>
      </c>
      <c r="E579" s="2">
        <v>0</v>
      </c>
      <c r="F579" s="2">
        <v>0</v>
      </c>
      <c r="G579" s="2">
        <v>-34035</v>
      </c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</row>
    <row r="580" spans="1:37" hidden="1" x14ac:dyDescent="0.25">
      <c r="A580"/>
      <c r="B580" s="1" t="s">
        <v>912</v>
      </c>
      <c r="C580" s="1" t="s">
        <v>913</v>
      </c>
      <c r="D580" s="2">
        <v>-106348.43</v>
      </c>
      <c r="E580" s="2">
        <v>0</v>
      </c>
      <c r="F580" s="2">
        <v>0</v>
      </c>
      <c r="G580" s="2">
        <v>-106348.43</v>
      </c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</row>
    <row r="581" spans="1:37" hidden="1" x14ac:dyDescent="0.25">
      <c r="A581"/>
      <c r="B581" s="1" t="s">
        <v>914</v>
      </c>
      <c r="C581" s="1" t="s">
        <v>915</v>
      </c>
      <c r="D581" s="2">
        <v>-322591.52</v>
      </c>
      <c r="E581" s="2">
        <v>0</v>
      </c>
      <c r="F581" s="2">
        <v>94188.41</v>
      </c>
      <c r="G581" s="2">
        <v>-416779.93000000005</v>
      </c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</row>
    <row r="582" spans="1:37" hidden="1" x14ac:dyDescent="0.25">
      <c r="A582"/>
      <c r="B582" s="1" t="s">
        <v>916</v>
      </c>
      <c r="C582" s="1" t="s">
        <v>917</v>
      </c>
      <c r="D582" s="2">
        <v>-123579.75</v>
      </c>
      <c r="E582" s="2">
        <v>0</v>
      </c>
      <c r="F582" s="2">
        <v>87.37</v>
      </c>
      <c r="G582" s="2">
        <v>-123667.12</v>
      </c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</row>
    <row r="583" spans="1:37" hidden="1" x14ac:dyDescent="0.25">
      <c r="A583"/>
      <c r="B583" s="1" t="s">
        <v>918</v>
      </c>
      <c r="C583" s="1" t="s">
        <v>919</v>
      </c>
      <c r="D583" s="2">
        <v>-1004698.34</v>
      </c>
      <c r="E583" s="2">
        <v>0</v>
      </c>
      <c r="F583" s="2">
        <v>92801.73</v>
      </c>
      <c r="G583" s="2">
        <v>-1097500.07</v>
      </c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</row>
    <row r="584" spans="1:37" x14ac:dyDescent="0.25">
      <c r="A584" s="6" t="s">
        <v>999</v>
      </c>
      <c r="B584" s="30" t="s">
        <v>920</v>
      </c>
      <c r="C584" s="30" t="s">
        <v>921</v>
      </c>
      <c r="D584" s="11">
        <v>-3971536.9800000004</v>
      </c>
      <c r="E584" s="11">
        <v>0</v>
      </c>
      <c r="F584" s="11">
        <v>274258.79000000004</v>
      </c>
      <c r="G584" s="11">
        <v>-4245795.7700000005</v>
      </c>
    </row>
    <row r="585" spans="1:37" hidden="1" x14ac:dyDescent="0.25">
      <c r="A585"/>
      <c r="B585" s="1" t="s">
        <v>922</v>
      </c>
      <c r="C585" s="1" t="s">
        <v>923</v>
      </c>
      <c r="D585" s="2">
        <v>-1923904.62</v>
      </c>
      <c r="E585" s="2">
        <v>0</v>
      </c>
      <c r="F585" s="2">
        <v>93095.31</v>
      </c>
      <c r="G585" s="2">
        <v>-2016999.9300000002</v>
      </c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</row>
    <row r="586" spans="1:37" hidden="1" x14ac:dyDescent="0.25">
      <c r="A586"/>
      <c r="B586" s="1" t="s">
        <v>924</v>
      </c>
      <c r="C586" s="1" t="s">
        <v>882</v>
      </c>
      <c r="D586" s="2">
        <v>0</v>
      </c>
      <c r="E586" s="2">
        <v>0</v>
      </c>
      <c r="F586" s="2">
        <v>5513.36</v>
      </c>
      <c r="G586" s="2">
        <v>-5513.36</v>
      </c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</row>
    <row r="587" spans="1:37" hidden="1" x14ac:dyDescent="0.25">
      <c r="A587"/>
      <c r="B587" s="1" t="s">
        <v>925</v>
      </c>
      <c r="C587" s="1" t="s">
        <v>886</v>
      </c>
      <c r="D587" s="2">
        <v>-735333.64</v>
      </c>
      <c r="E587" s="2">
        <v>0</v>
      </c>
      <c r="F587" s="2">
        <v>0</v>
      </c>
      <c r="G587" s="2">
        <v>-735333.64</v>
      </c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</row>
    <row r="588" spans="1:37" hidden="1" x14ac:dyDescent="0.25">
      <c r="A588"/>
      <c r="B588" s="1" t="s">
        <v>926</v>
      </c>
      <c r="C588" s="1" t="s">
        <v>908</v>
      </c>
      <c r="D588" s="2">
        <v>-1149818.6299999999</v>
      </c>
      <c r="E588" s="2">
        <v>0</v>
      </c>
      <c r="F588" s="2">
        <v>920.49</v>
      </c>
      <c r="G588" s="2">
        <v>-1150739.1199999999</v>
      </c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</row>
    <row r="589" spans="1:37" hidden="1" x14ac:dyDescent="0.25">
      <c r="A589"/>
      <c r="B589" s="1" t="s">
        <v>927</v>
      </c>
      <c r="C589" s="1" t="s">
        <v>928</v>
      </c>
      <c r="D589" s="2">
        <v>-62153.120000000003</v>
      </c>
      <c r="E589" s="2">
        <v>0</v>
      </c>
      <c r="F589" s="2">
        <v>0</v>
      </c>
      <c r="G589" s="2">
        <v>-62153.120000000003</v>
      </c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</row>
    <row r="590" spans="1:37" hidden="1" x14ac:dyDescent="0.25">
      <c r="A590"/>
      <c r="B590" s="1" t="s">
        <v>929</v>
      </c>
      <c r="C590" s="1" t="s">
        <v>930</v>
      </c>
      <c r="D590" s="2">
        <v>-100326.97</v>
      </c>
      <c r="E590" s="2">
        <v>0</v>
      </c>
      <c r="F590" s="2">
        <v>174729.63</v>
      </c>
      <c r="G590" s="2">
        <v>-275056.59999999998</v>
      </c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</row>
    <row r="591" spans="1:37" hidden="1" x14ac:dyDescent="0.25">
      <c r="A591" t="s">
        <v>999</v>
      </c>
      <c r="B591" s="9" t="s">
        <v>931</v>
      </c>
      <c r="C591" s="9" t="s">
        <v>932</v>
      </c>
      <c r="D591" s="10">
        <v>-9979639.0700000003</v>
      </c>
      <c r="E591" s="10">
        <v>0</v>
      </c>
      <c r="F591" s="10">
        <v>1425468.94</v>
      </c>
      <c r="G591" s="10">
        <v>-11405108.01</v>
      </c>
      <c r="H591" s="6" t="s">
        <v>1000</v>
      </c>
    </row>
    <row r="592" spans="1:37" hidden="1" x14ac:dyDescent="0.25">
      <c r="A592"/>
      <c r="B592" s="1" t="s">
        <v>933</v>
      </c>
      <c r="C592" s="1" t="s">
        <v>934</v>
      </c>
      <c r="D592" s="2">
        <v>-27427.01</v>
      </c>
      <c r="E592" s="2">
        <v>0</v>
      </c>
      <c r="F592" s="2">
        <v>0</v>
      </c>
      <c r="G592" s="2">
        <v>-27427.01</v>
      </c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</row>
    <row r="593" spans="1:37" hidden="1" x14ac:dyDescent="0.25">
      <c r="A593"/>
      <c r="B593" s="1" t="s">
        <v>935</v>
      </c>
      <c r="C593" s="1" t="s">
        <v>936</v>
      </c>
      <c r="D593" s="2">
        <v>-6803332.0800000001</v>
      </c>
      <c r="E593" s="2">
        <v>0</v>
      </c>
      <c r="F593" s="2">
        <v>803734.55</v>
      </c>
      <c r="G593" s="2">
        <v>-7607066.6299999999</v>
      </c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</row>
    <row r="594" spans="1:37" hidden="1" x14ac:dyDescent="0.25">
      <c r="A594"/>
      <c r="B594" s="1" t="s">
        <v>937</v>
      </c>
      <c r="C594" s="1" t="s">
        <v>938</v>
      </c>
      <c r="D594" s="2">
        <v>-99299.36</v>
      </c>
      <c r="E594" s="2">
        <v>0</v>
      </c>
      <c r="F594" s="2">
        <v>14269</v>
      </c>
      <c r="G594" s="2">
        <v>-113568.36</v>
      </c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</row>
    <row r="595" spans="1:37" hidden="1" x14ac:dyDescent="0.25">
      <c r="A595"/>
      <c r="B595" s="1" t="s">
        <v>939</v>
      </c>
      <c r="C595" s="1" t="s">
        <v>940</v>
      </c>
      <c r="D595" s="2">
        <v>-3031448.16</v>
      </c>
      <c r="E595" s="2">
        <v>0</v>
      </c>
      <c r="F595" s="2">
        <v>607465.39</v>
      </c>
      <c r="G595" s="2">
        <v>-3638913.5500000003</v>
      </c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</row>
    <row r="596" spans="1:37" hidden="1" x14ac:dyDescent="0.25">
      <c r="A596"/>
      <c r="B596" s="1" t="s">
        <v>941</v>
      </c>
      <c r="C596" s="1" t="s">
        <v>942</v>
      </c>
      <c r="D596" s="2">
        <v>-18132.46</v>
      </c>
      <c r="E596" s="2">
        <v>0</v>
      </c>
      <c r="F596" s="2">
        <v>0</v>
      </c>
      <c r="G596" s="2">
        <v>-18132.46</v>
      </c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</row>
    <row r="597" spans="1:37" hidden="1" x14ac:dyDescent="0.25">
      <c r="A597" t="s">
        <v>999</v>
      </c>
      <c r="B597" s="9" t="s">
        <v>943</v>
      </c>
      <c r="C597" s="9" t="s">
        <v>944</v>
      </c>
      <c r="D597" s="10">
        <v>-2674134.5199999996</v>
      </c>
      <c r="E597" s="10">
        <v>0</v>
      </c>
      <c r="F597" s="10">
        <v>0</v>
      </c>
      <c r="G597" s="10">
        <v>-2674134.5199999996</v>
      </c>
      <c r="H597" s="6" t="s">
        <v>1000</v>
      </c>
    </row>
    <row r="598" spans="1:37" hidden="1" x14ac:dyDescent="0.25">
      <c r="A598"/>
      <c r="B598" s="1" t="s">
        <v>945</v>
      </c>
      <c r="C598" s="1" t="s">
        <v>946</v>
      </c>
      <c r="D598" s="2">
        <v>-2125692.69</v>
      </c>
      <c r="E598" s="2">
        <v>0</v>
      </c>
      <c r="F598" s="2">
        <v>0</v>
      </c>
      <c r="G598" s="2">
        <v>-2125692.69</v>
      </c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</row>
    <row r="599" spans="1:37" hidden="1" x14ac:dyDescent="0.25">
      <c r="A599"/>
      <c r="B599" s="1" t="s">
        <v>947</v>
      </c>
      <c r="C599" s="1" t="s">
        <v>938</v>
      </c>
      <c r="D599" s="2">
        <v>-274259.09000000003</v>
      </c>
      <c r="E599" s="2">
        <v>0</v>
      </c>
      <c r="F599" s="2">
        <v>0</v>
      </c>
      <c r="G599" s="2">
        <v>-274259.09000000003</v>
      </c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</row>
    <row r="600" spans="1:37" hidden="1" x14ac:dyDescent="0.25">
      <c r="A600"/>
      <c r="B600" s="1" t="s">
        <v>948</v>
      </c>
      <c r="C600" s="1" t="s">
        <v>949</v>
      </c>
      <c r="D600" s="2">
        <v>-274182.74</v>
      </c>
      <c r="E600" s="2">
        <v>0</v>
      </c>
      <c r="F600" s="2">
        <v>0</v>
      </c>
      <c r="G600" s="2">
        <v>-274182.74</v>
      </c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</row>
    <row r="601" spans="1:37" hidden="1" x14ac:dyDescent="0.25">
      <c r="A601"/>
      <c r="B601" s="1" t="s">
        <v>950</v>
      </c>
      <c r="C601" s="1" t="s">
        <v>951</v>
      </c>
      <c r="D601" s="2">
        <v>0</v>
      </c>
      <c r="E601" s="2">
        <v>0</v>
      </c>
      <c r="F601" s="2">
        <v>0</v>
      </c>
      <c r="G601" s="2">
        <v>0</v>
      </c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</row>
    <row r="602" spans="1:37" hidden="1" x14ac:dyDescent="0.25">
      <c r="A602"/>
      <c r="B602" s="1" t="s">
        <v>952</v>
      </c>
      <c r="C602" s="1" t="s">
        <v>953</v>
      </c>
      <c r="D602" s="2"/>
      <c r="E602" s="2">
        <v>0</v>
      </c>
      <c r="F602" s="2">
        <v>0</v>
      </c>
      <c r="G602" s="2">
        <v>0</v>
      </c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</row>
    <row r="603" spans="1:37" hidden="1" x14ac:dyDescent="0.25">
      <c r="A603"/>
      <c r="B603" s="1" t="s">
        <v>954</v>
      </c>
      <c r="C603" s="1" t="s">
        <v>955</v>
      </c>
      <c r="D603" s="2"/>
      <c r="E603" s="2">
        <v>0</v>
      </c>
      <c r="F603" s="2">
        <v>0</v>
      </c>
      <c r="G603" s="2">
        <v>0</v>
      </c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</row>
    <row r="604" spans="1:37" hidden="1" x14ac:dyDescent="0.25">
      <c r="A604"/>
      <c r="B604" s="1" t="s">
        <v>956</v>
      </c>
      <c r="C604" s="1" t="s">
        <v>957</v>
      </c>
      <c r="D604" s="2"/>
      <c r="E604" s="2"/>
      <c r="F604" s="2">
        <v>0</v>
      </c>
      <c r="G604" s="2">
        <v>0</v>
      </c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</row>
    <row r="605" spans="1:37" hidden="1" x14ac:dyDescent="0.25">
      <c r="A605"/>
      <c r="B605" s="1" t="s">
        <v>958</v>
      </c>
      <c r="C605" s="1" t="s">
        <v>959</v>
      </c>
      <c r="D605" s="2"/>
      <c r="E605" s="2">
        <v>0</v>
      </c>
      <c r="F605" s="2">
        <v>0</v>
      </c>
      <c r="G605" s="2">
        <v>0</v>
      </c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</row>
    <row r="606" spans="1:37" hidden="1" x14ac:dyDescent="0.25">
      <c r="A606"/>
      <c r="B606" s="1" t="s">
        <v>960</v>
      </c>
      <c r="C606" s="1" t="s">
        <v>961</v>
      </c>
      <c r="D606" s="2"/>
      <c r="E606" s="2">
        <v>0</v>
      </c>
      <c r="F606" s="2">
        <v>0</v>
      </c>
      <c r="G606" s="2">
        <v>0</v>
      </c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</row>
    <row r="607" spans="1:37" hidden="1" x14ac:dyDescent="0.25">
      <c r="A607"/>
      <c r="B607" s="1" t="s">
        <v>962</v>
      </c>
      <c r="C607" s="1" t="s">
        <v>963</v>
      </c>
      <c r="D607" s="2"/>
      <c r="E607" s="2">
        <v>0</v>
      </c>
      <c r="F607" s="2">
        <v>0</v>
      </c>
      <c r="G607" s="2">
        <v>0</v>
      </c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</row>
    <row r="608" spans="1:37" x14ac:dyDescent="0.25">
      <c r="A608" s="6" t="s">
        <v>999</v>
      </c>
      <c r="B608" s="30" t="s">
        <v>964</v>
      </c>
      <c r="C608" s="30" t="s">
        <v>965</v>
      </c>
      <c r="D608" s="11">
        <v>174685.83999999997</v>
      </c>
      <c r="E608" s="11">
        <v>0</v>
      </c>
      <c r="F608" s="11">
        <v>0</v>
      </c>
      <c r="G608" s="11">
        <v>174685.83999999997</v>
      </c>
    </row>
    <row r="609" spans="1:37" hidden="1" x14ac:dyDescent="0.25">
      <c r="A609"/>
      <c r="B609" s="1" t="s">
        <v>966</v>
      </c>
      <c r="C609" s="1" t="s">
        <v>965</v>
      </c>
      <c r="D609" s="2">
        <v>155080.97999999998</v>
      </c>
      <c r="E609" s="2">
        <v>0</v>
      </c>
      <c r="F609" s="2">
        <v>0</v>
      </c>
      <c r="G609" s="2">
        <v>155080.97999999998</v>
      </c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</row>
    <row r="610" spans="1:37" hidden="1" x14ac:dyDescent="0.25">
      <c r="A610"/>
      <c r="B610" s="1" t="s">
        <v>967</v>
      </c>
      <c r="C610" s="1" t="s">
        <v>968</v>
      </c>
      <c r="D610" s="2">
        <v>19604.86</v>
      </c>
      <c r="E610" s="2">
        <v>0</v>
      </c>
      <c r="F610" s="2">
        <v>0</v>
      </c>
      <c r="G610" s="2">
        <v>19604.86</v>
      </c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</row>
    <row r="611" spans="1:37" x14ac:dyDescent="0.25">
      <c r="A611" s="6" t="s">
        <v>999</v>
      </c>
      <c r="B611" s="30" t="s">
        <v>969</v>
      </c>
      <c r="C611" s="30" t="s">
        <v>970</v>
      </c>
      <c r="D611" s="11">
        <v>2183087.0500000003</v>
      </c>
      <c r="E611" s="11">
        <v>322614.11</v>
      </c>
      <c r="F611" s="11">
        <v>0</v>
      </c>
      <c r="G611" s="11">
        <v>2505701.16</v>
      </c>
    </row>
    <row r="612" spans="1:37" hidden="1" x14ac:dyDescent="0.25">
      <c r="A612"/>
      <c r="B612" s="1" t="s">
        <v>971</v>
      </c>
      <c r="C612" s="1" t="s">
        <v>972</v>
      </c>
      <c r="D612" s="2">
        <v>1998684.07</v>
      </c>
      <c r="E612" s="2">
        <v>322614.11</v>
      </c>
      <c r="F612" s="2">
        <v>0</v>
      </c>
      <c r="G612" s="2">
        <v>2321298.1800000002</v>
      </c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</row>
    <row r="613" spans="1:37" hidden="1" x14ac:dyDescent="0.25">
      <c r="A613"/>
      <c r="B613" s="1" t="s">
        <v>973</v>
      </c>
      <c r="C613" s="1" t="s">
        <v>974</v>
      </c>
      <c r="D613" s="2">
        <v>184402.98</v>
      </c>
      <c r="E613" s="2">
        <v>0</v>
      </c>
      <c r="F613" s="2">
        <v>0</v>
      </c>
      <c r="G613" s="2">
        <v>184402.98</v>
      </c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</row>
    <row r="614" spans="1:37" x14ac:dyDescent="0.25">
      <c r="A614" s="6" t="s">
        <v>999</v>
      </c>
      <c r="B614" s="30" t="s">
        <v>975</v>
      </c>
      <c r="C614" s="30" t="s">
        <v>976</v>
      </c>
      <c r="D614" s="11">
        <v>354711.94999999995</v>
      </c>
      <c r="E614" s="11">
        <v>0</v>
      </c>
      <c r="F614" s="11">
        <v>0</v>
      </c>
      <c r="G614" s="11">
        <v>354711.94999999995</v>
      </c>
    </row>
    <row r="615" spans="1:37" hidden="1" x14ac:dyDescent="0.25">
      <c r="A615"/>
      <c r="B615" s="1" t="s">
        <v>977</v>
      </c>
      <c r="C615" s="1" t="s">
        <v>978</v>
      </c>
      <c r="D615" s="2">
        <v>273520.63999999996</v>
      </c>
      <c r="E615" s="2">
        <v>0</v>
      </c>
      <c r="F615" s="2">
        <v>0</v>
      </c>
      <c r="G615" s="2">
        <v>273520.63999999996</v>
      </c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</row>
    <row r="616" spans="1:37" hidden="1" x14ac:dyDescent="0.25">
      <c r="A616"/>
      <c r="B616" s="1" t="s">
        <v>979</v>
      </c>
      <c r="C616" s="1" t="s">
        <v>980</v>
      </c>
      <c r="D616" s="2">
        <v>81191.31</v>
      </c>
      <c r="E616" s="2">
        <v>0</v>
      </c>
      <c r="F616" s="2">
        <v>0</v>
      </c>
      <c r="G616" s="2">
        <v>81191.31</v>
      </c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</row>
    <row r="617" spans="1:37" x14ac:dyDescent="0.25">
      <c r="A617" s="6" t="s">
        <v>999</v>
      </c>
      <c r="B617" s="30" t="s">
        <v>981</v>
      </c>
      <c r="C617" s="30" t="s">
        <v>982</v>
      </c>
      <c r="D617" s="11">
        <v>611215.56999999995</v>
      </c>
      <c r="E617" s="11">
        <v>141152.64000000001</v>
      </c>
      <c r="F617" s="11">
        <v>0</v>
      </c>
      <c r="G617" s="11">
        <v>752368.21</v>
      </c>
    </row>
    <row r="618" spans="1:37" hidden="1" x14ac:dyDescent="0.25">
      <c r="A618"/>
      <c r="B618" s="1" t="s">
        <v>983</v>
      </c>
      <c r="C618" s="1" t="s">
        <v>984</v>
      </c>
      <c r="D618" s="2">
        <v>611215.56999999995</v>
      </c>
      <c r="E618" s="2">
        <v>141152.64000000001</v>
      </c>
      <c r="F618" s="2">
        <v>0</v>
      </c>
      <c r="G618" s="2">
        <v>752368.21</v>
      </c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</row>
    <row r="619" spans="1:37" x14ac:dyDescent="0.25">
      <c r="A619" s="6" t="s">
        <v>999</v>
      </c>
      <c r="B619" s="30" t="s">
        <v>985</v>
      </c>
      <c r="C619" s="30" t="s">
        <v>986</v>
      </c>
      <c r="D619" s="11">
        <v>32558.29</v>
      </c>
      <c r="E619" s="11">
        <v>0</v>
      </c>
      <c r="F619" s="11">
        <v>0</v>
      </c>
      <c r="G619" s="11">
        <v>32558.29</v>
      </c>
    </row>
    <row r="620" spans="1:37" hidden="1" x14ac:dyDescent="0.25">
      <c r="A620"/>
      <c r="B620" s="1" t="s">
        <v>987</v>
      </c>
      <c r="C620" s="1" t="s">
        <v>988</v>
      </c>
      <c r="D620" s="2">
        <v>32558.29</v>
      </c>
      <c r="E620" s="2">
        <v>0</v>
      </c>
      <c r="F620" s="2">
        <v>0</v>
      </c>
      <c r="G620" s="2">
        <v>32558.29</v>
      </c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</row>
    <row r="621" spans="1:37" hidden="1" x14ac:dyDescent="0.25">
      <c r="A621" t="s">
        <v>999</v>
      </c>
      <c r="B621" s="9" t="s">
        <v>989</v>
      </c>
      <c r="C621" s="9" t="s">
        <v>990</v>
      </c>
      <c r="D621" s="10">
        <v>287266.58</v>
      </c>
      <c r="E621" s="10">
        <v>110151.16</v>
      </c>
      <c r="F621" s="10">
        <v>-78678.36</v>
      </c>
      <c r="G621" s="10">
        <v>476096.1</v>
      </c>
      <c r="H621" s="6" t="s">
        <v>1000</v>
      </c>
    </row>
    <row r="622" spans="1:37" hidden="1" x14ac:dyDescent="0.25">
      <c r="A622"/>
      <c r="B622" s="1" t="s">
        <v>991</v>
      </c>
      <c r="C622" s="1" t="s">
        <v>990</v>
      </c>
      <c r="D622" s="2">
        <v>287266.58</v>
      </c>
      <c r="E622" s="2">
        <v>110151.16</v>
      </c>
      <c r="F622" s="2">
        <v>-78678.36</v>
      </c>
      <c r="G622" s="2">
        <v>476096.1</v>
      </c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</row>
    <row r="623" spans="1:37" hidden="1" x14ac:dyDescent="0.25">
      <c r="A623" t="s">
        <v>999</v>
      </c>
      <c r="B623" s="9" t="s">
        <v>992</v>
      </c>
      <c r="C623" s="9" t="s">
        <v>993</v>
      </c>
      <c r="D623" s="10">
        <v>242718.77</v>
      </c>
      <c r="E623" s="10">
        <v>0</v>
      </c>
      <c r="F623" s="10">
        <v>0</v>
      </c>
      <c r="G623" s="10">
        <v>242718.77</v>
      </c>
      <c r="H623" s="6" t="s">
        <v>1000</v>
      </c>
    </row>
    <row r="624" spans="1:37" hidden="1" x14ac:dyDescent="0.25">
      <c r="A624"/>
      <c r="B624" s="1" t="s">
        <v>994</v>
      </c>
      <c r="C624" s="1" t="s">
        <v>993</v>
      </c>
      <c r="D624" s="2">
        <v>242718.77</v>
      </c>
      <c r="E624" s="2">
        <v>0</v>
      </c>
      <c r="F624" s="2">
        <v>0</v>
      </c>
      <c r="G624" s="2">
        <v>242718.77</v>
      </c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</row>
    <row r="625" spans="1:37" x14ac:dyDescent="0.25">
      <c r="A625" s="6" t="s">
        <v>999</v>
      </c>
      <c r="B625" s="9">
        <v>861</v>
      </c>
      <c r="C625" s="9" t="s">
        <v>995</v>
      </c>
      <c r="D625" s="10">
        <v>7339428.7199999997</v>
      </c>
      <c r="E625" s="10"/>
      <c r="F625" s="10">
        <v>538839.22</v>
      </c>
      <c r="G625" s="10">
        <v>6800589.5</v>
      </c>
    </row>
    <row r="626" spans="1:37" x14ac:dyDescent="0.25">
      <c r="A626" s="6" t="s">
        <v>999</v>
      </c>
      <c r="B626" s="9" t="s">
        <v>996</v>
      </c>
      <c r="C626" s="9" t="s">
        <v>318</v>
      </c>
      <c r="D626" s="10">
        <v>694783</v>
      </c>
      <c r="E626" s="10">
        <v>0</v>
      </c>
      <c r="F626" s="10">
        <v>0</v>
      </c>
      <c r="G626" s="10">
        <v>694783</v>
      </c>
    </row>
    <row r="627" spans="1:37" hidden="1" x14ac:dyDescent="0.25">
      <c r="A627"/>
      <c r="B627" s="1" t="s">
        <v>997</v>
      </c>
      <c r="C627" s="1" t="s">
        <v>318</v>
      </c>
      <c r="D627" s="2">
        <v>694783</v>
      </c>
      <c r="E627" s="2">
        <v>0</v>
      </c>
      <c r="F627" s="2">
        <v>0</v>
      </c>
      <c r="G627" s="2">
        <v>694783</v>
      </c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</row>
    <row r="628" spans="1:37" x14ac:dyDescent="0.25">
      <c r="B628" s="6"/>
      <c r="C628" s="6"/>
      <c r="D628" s="6"/>
      <c r="E628" s="6"/>
      <c r="F628" s="6"/>
      <c r="G628" s="6"/>
    </row>
    <row r="629" spans="1:37" x14ac:dyDescent="0.25">
      <c r="B629" s="5"/>
      <c r="C629" s="5"/>
      <c r="D629" s="41">
        <v>2.51457095146179E-8</v>
      </c>
      <c r="E629" s="3">
        <v>491441240.29000002</v>
      </c>
      <c r="F629" s="3">
        <v>491441240.29000002</v>
      </c>
      <c r="G629" s="3">
        <v>9.6857547760009766E-8</v>
      </c>
    </row>
    <row r="633" spans="1:37" x14ac:dyDescent="0.25">
      <c r="G633" s="16">
        <f>SUBTOTAL(9,G181:G626)</f>
        <v>37019993.340000004</v>
      </c>
    </row>
    <row r="637" spans="1:37" x14ac:dyDescent="0.25">
      <c r="D637" s="16">
        <f>SUBTOTAL(9,D2:D626)</f>
        <v>33768531.99000001</v>
      </c>
      <c r="E637" s="16">
        <f>SUBTOTAL(9,E2:E626)</f>
        <v>77148753.439999998</v>
      </c>
      <c r="F637" s="16">
        <f>SUBTOTAL(9,F2:F626)</f>
        <v>80334303.860000014</v>
      </c>
      <c r="G637" s="16">
        <f>SUBTOTAL(9,G2:G626)</f>
        <v>30582981.570000034</v>
      </c>
    </row>
  </sheetData>
  <autoFilter ref="A1:L627">
    <filterColumn colId="0">
      <customFilters>
        <customFilter operator="notEqual" val=" "/>
      </customFilters>
    </filterColumn>
    <filterColumn colId="6">
      <filters>
        <filter val="-1,778,330.55"/>
        <filter val="10,956,979.83"/>
        <filter val="11,071,173.05"/>
        <filter val="11,710,516.22"/>
        <filter val="174,685.84"/>
        <filter val="196,065.01"/>
        <filter val="2,505,701.16"/>
        <filter val="-209,824.37"/>
        <filter val="3,106,073.52"/>
        <filter val="3,963,109.80"/>
        <filter val="32,558.29"/>
        <filter val="33,747,808.12"/>
        <filter val="354,711.95"/>
        <filter val="355,228,972.06"/>
        <filter val="-384,664,259.21"/>
        <filter val="-4,245,795.77"/>
        <filter val="-4,651,078.11"/>
        <filter val="-5,211,356.03"/>
        <filter val="-539,280.00"/>
        <filter val="6,800,589.50"/>
        <filter val="69,611,862.77"/>
        <filter val="694,783.00"/>
        <filter val="752,368.21"/>
        <filter val="-77,239,119.06"/>
        <filter val="-797,196.22"/>
        <filter val="-988,737.44"/>
      </filters>
    </filterColumn>
    <filterColumn colId="7">
      <filters blank="1"/>
    </filterColumn>
  </autoFilter>
  <pageMargins left="0.70866141732283472" right="0.70866141732283472" top="0.74803149606299213" bottom="0.74803149606299213" header="0.31496062992125984" footer="0.31496062992125984"/>
  <pageSetup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cqqcontabilidad</cp:lastModifiedBy>
  <cp:lastPrinted>2017-03-10T23:50:21Z</cp:lastPrinted>
  <dcterms:created xsi:type="dcterms:W3CDTF">2017-03-10T19:24:39Z</dcterms:created>
  <dcterms:modified xsi:type="dcterms:W3CDTF">2017-03-11T00:14:21Z</dcterms:modified>
</cp:coreProperties>
</file>