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221" i="2" l="1"/>
  <c r="M221" i="2"/>
  <c r="L221" i="2"/>
  <c r="K221" i="2"/>
  <c r="J221" i="2"/>
  <c r="I221" i="2"/>
  <c r="H221" i="2"/>
  <c r="G221" i="2"/>
  <c r="F221" i="2"/>
  <c r="E221" i="2"/>
  <c r="D221" i="2"/>
  <c r="C221" i="2"/>
  <c r="O216" i="2"/>
  <c r="N217" i="2"/>
  <c r="K217" i="2"/>
  <c r="J217" i="2"/>
  <c r="G217" i="2"/>
  <c r="F217" i="2"/>
  <c r="N216" i="2"/>
  <c r="M216" i="2"/>
  <c r="M217" i="2" s="1"/>
  <c r="L216" i="2"/>
  <c r="L217" i="2" s="1"/>
  <c r="K216" i="2"/>
  <c r="J216" i="2"/>
  <c r="I216" i="2"/>
  <c r="I217" i="2" s="1"/>
  <c r="H216" i="2"/>
  <c r="H217" i="2" s="1"/>
  <c r="G216" i="2"/>
  <c r="F216" i="2"/>
  <c r="E216" i="2"/>
  <c r="E217" i="2" s="1"/>
  <c r="D216" i="2"/>
  <c r="D217" i="2" s="1"/>
  <c r="C217" i="2"/>
  <c r="C216" i="2"/>
  <c r="B216" i="2"/>
  <c r="N191" i="2"/>
  <c r="J191" i="2"/>
  <c r="I191" i="2"/>
  <c r="H191" i="2"/>
  <c r="E191" i="2"/>
  <c r="O186" i="2"/>
  <c r="N187" i="2"/>
  <c r="K187" i="2"/>
  <c r="J187" i="2"/>
  <c r="G187" i="2"/>
  <c r="F187" i="2"/>
  <c r="N186" i="2"/>
  <c r="M186" i="2"/>
  <c r="M187" i="2" s="1"/>
  <c r="L186" i="2"/>
  <c r="L187" i="2" s="1"/>
  <c r="K186" i="2"/>
  <c r="J186" i="2"/>
  <c r="I186" i="2"/>
  <c r="I187" i="2" s="1"/>
  <c r="H186" i="2"/>
  <c r="H187" i="2" s="1"/>
  <c r="G186" i="2"/>
  <c r="F186" i="2"/>
  <c r="E186" i="2"/>
  <c r="E187" i="2" s="1"/>
  <c r="D186" i="2"/>
  <c r="D187" i="2" s="1"/>
  <c r="C187" i="2"/>
  <c r="C186" i="2"/>
  <c r="B186" i="2"/>
  <c r="N155" i="2"/>
  <c r="M155" i="2"/>
  <c r="L155" i="2"/>
  <c r="K155" i="2"/>
  <c r="J155" i="2"/>
  <c r="I155" i="2"/>
  <c r="H155" i="2"/>
  <c r="G155" i="2"/>
  <c r="O150" i="2"/>
  <c r="N151" i="2"/>
  <c r="L151" i="2"/>
  <c r="J151" i="2"/>
  <c r="I151" i="2"/>
  <c r="H151" i="2"/>
  <c r="F151" i="2"/>
  <c r="E151" i="2"/>
  <c r="D151" i="2"/>
  <c r="N150" i="2"/>
  <c r="M150" i="2"/>
  <c r="M151" i="2" s="1"/>
  <c r="L150" i="2"/>
  <c r="K150" i="2"/>
  <c r="K151" i="2" s="1"/>
  <c r="J150" i="2"/>
  <c r="I150" i="2"/>
  <c r="H150" i="2"/>
  <c r="G150" i="2"/>
  <c r="G151" i="2" s="1"/>
  <c r="F150" i="2"/>
  <c r="E150" i="2"/>
  <c r="D150" i="2"/>
  <c r="C151" i="2"/>
  <c r="C150" i="2"/>
  <c r="B150" i="2"/>
  <c r="O106" i="2"/>
  <c r="N107" i="2"/>
  <c r="L107" i="2"/>
  <c r="J107" i="2"/>
  <c r="H107" i="2"/>
  <c r="F107" i="2"/>
  <c r="D107" i="2"/>
  <c r="N106" i="2"/>
  <c r="M106" i="2"/>
  <c r="M107" i="2" s="1"/>
  <c r="L106" i="2"/>
  <c r="K106" i="2"/>
  <c r="K107" i="2" s="1"/>
  <c r="J106" i="2"/>
  <c r="I106" i="2"/>
  <c r="I107" i="2" s="1"/>
  <c r="H106" i="2"/>
  <c r="G106" i="2"/>
  <c r="G107" i="2" s="1"/>
  <c r="F106" i="2"/>
  <c r="E106" i="2"/>
  <c r="E107" i="2" s="1"/>
  <c r="D106" i="2"/>
  <c r="C107" i="2"/>
  <c r="C106" i="2"/>
  <c r="B106" i="2"/>
  <c r="N70" i="2"/>
  <c r="M70" i="2"/>
  <c r="L70" i="2"/>
  <c r="K70" i="2"/>
  <c r="J70" i="2"/>
  <c r="I70" i="2"/>
  <c r="H70" i="2"/>
  <c r="G70" i="2"/>
  <c r="F70" i="2"/>
  <c r="E70" i="2"/>
  <c r="D70" i="2"/>
  <c r="C70" i="2"/>
  <c r="O66" i="2"/>
  <c r="N67" i="2"/>
  <c r="M67" i="2"/>
  <c r="L67" i="2"/>
  <c r="J67" i="2"/>
  <c r="I67" i="2"/>
  <c r="H67" i="2"/>
  <c r="F67" i="2"/>
  <c r="E67" i="2"/>
  <c r="D67" i="2"/>
  <c r="N66" i="2"/>
  <c r="M66" i="2"/>
  <c r="L66" i="2"/>
  <c r="K66" i="2"/>
  <c r="K67" i="2" s="1"/>
  <c r="J66" i="2"/>
  <c r="I66" i="2"/>
  <c r="H66" i="2"/>
  <c r="G66" i="2"/>
  <c r="G67" i="2" s="1"/>
  <c r="F66" i="2"/>
  <c r="E66" i="2"/>
  <c r="D66" i="2"/>
  <c r="C67" i="2"/>
  <c r="C66" i="2"/>
  <c r="B66" i="2"/>
  <c r="O38" i="2"/>
  <c r="N39" i="2"/>
  <c r="L39" i="2"/>
  <c r="J39" i="2"/>
  <c r="H39" i="2"/>
  <c r="F39" i="2"/>
  <c r="D39" i="2"/>
  <c r="N38" i="2"/>
  <c r="M38" i="2"/>
  <c r="M39" i="2" s="1"/>
  <c r="L38" i="2"/>
  <c r="K38" i="2"/>
  <c r="K39" i="2" s="1"/>
  <c r="J38" i="2"/>
  <c r="I38" i="2"/>
  <c r="I39" i="2" s="1"/>
  <c r="H38" i="2"/>
  <c r="G38" i="2"/>
  <c r="G39" i="2" s="1"/>
  <c r="F38" i="2"/>
  <c r="E38" i="2"/>
  <c r="E39" i="2" s="1"/>
  <c r="D38" i="2"/>
  <c r="C39" i="2"/>
  <c r="C38" i="2"/>
  <c r="B38" i="2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O16" i="2"/>
  <c r="B16" i="2"/>
</calcChain>
</file>

<file path=xl/sharedStrings.xml><?xml version="1.0" encoding="utf-8"?>
<sst xmlns="http://schemas.openxmlformats.org/spreadsheetml/2006/main" count="314" uniqueCount="77">
  <si>
    <t>QUERÉTARO MOTORS, S.A.</t>
  </si>
  <si>
    <t xml:space="preserve">IVA  </t>
  </si>
  <si>
    <t>IVA PAGO DE LO INDEBIDO 2011 ENE</t>
  </si>
  <si>
    <t>ACTUALIZADO</t>
  </si>
  <si>
    <r>
      <t>APLICADO VS PP(</t>
    </r>
    <r>
      <rPr>
        <b/>
        <sz val="11"/>
        <color indexed="10"/>
        <rFont val="Calibri"/>
        <family val="2"/>
      </rPr>
      <t>IVA ACCS</t>
    </r>
    <r>
      <rPr>
        <b/>
        <sz val="11"/>
        <color indexed="8"/>
        <rFont val="Calibri"/>
        <family val="2"/>
      </rPr>
      <t>)  MARZO 2012</t>
    </r>
  </si>
  <si>
    <r>
      <t>APLICADO VS PP(</t>
    </r>
    <r>
      <rPr>
        <b/>
        <sz val="11"/>
        <color indexed="10"/>
        <rFont val="Calibri"/>
        <family val="2"/>
      </rPr>
      <t>IVA ACCS</t>
    </r>
    <r>
      <rPr>
        <b/>
        <sz val="11"/>
        <color indexed="8"/>
        <rFont val="Calibri"/>
        <family val="2"/>
      </rPr>
      <t>)  MAYO 2012</t>
    </r>
  </si>
  <si>
    <r>
      <t>APLICADO VS PP(</t>
    </r>
    <r>
      <rPr>
        <b/>
        <sz val="11"/>
        <color indexed="10"/>
        <rFont val="Calibri"/>
        <family val="2"/>
      </rPr>
      <t>IVA ACCS</t>
    </r>
    <r>
      <rPr>
        <b/>
        <sz val="11"/>
        <color indexed="8"/>
        <rFont val="Calibri"/>
        <family val="2"/>
      </rPr>
      <t>)  ENERO 2013</t>
    </r>
  </si>
  <si>
    <r>
      <t>APLICADO VS PP(</t>
    </r>
    <r>
      <rPr>
        <b/>
        <sz val="11"/>
        <color indexed="10"/>
        <rFont val="Calibri"/>
        <family val="2"/>
      </rPr>
      <t>IVA ACCS</t>
    </r>
    <r>
      <rPr>
        <b/>
        <sz val="11"/>
        <color indexed="8"/>
        <rFont val="Calibri"/>
        <family val="2"/>
      </rPr>
      <t>)  JULIO 2013</t>
    </r>
  </si>
  <si>
    <r>
      <t>APLICADO VS PP(</t>
    </r>
    <r>
      <rPr>
        <b/>
        <sz val="11"/>
        <color indexed="10"/>
        <rFont val="Calibri"/>
        <family val="2"/>
      </rPr>
      <t>IVA ACCS</t>
    </r>
    <r>
      <rPr>
        <b/>
        <sz val="11"/>
        <color indexed="8"/>
        <rFont val="Calibri"/>
        <family val="2"/>
      </rPr>
      <t>)  OCTUBRE 2013</t>
    </r>
  </si>
  <si>
    <r>
      <t>APLICADO VS PP(</t>
    </r>
    <r>
      <rPr>
        <b/>
        <sz val="11"/>
        <color indexed="10"/>
        <rFont val="Calibri"/>
        <family val="2"/>
      </rPr>
      <t>IVA ACCS</t>
    </r>
    <r>
      <rPr>
        <b/>
        <sz val="11"/>
        <color indexed="8"/>
        <rFont val="Calibri"/>
        <family val="2"/>
      </rPr>
      <t>)  NOVIEMBRE 2013</t>
    </r>
  </si>
  <si>
    <t>SUMA</t>
  </si>
  <si>
    <t>REMANENTE PEND DE APLICAR</t>
  </si>
  <si>
    <t>APLICADO VS PP (ISR PM) JULIO 2014</t>
  </si>
  <si>
    <t>APLICADO VS PP (ISR PM) AGOSTO 2014</t>
  </si>
  <si>
    <t>APLICADO VS ISR ANUAL  2014</t>
  </si>
  <si>
    <r>
      <t>APLICADO VS PP (</t>
    </r>
    <r>
      <rPr>
        <b/>
        <sz val="10"/>
        <color indexed="10"/>
        <rFont val="Arial"/>
        <family val="2"/>
      </rPr>
      <t>ISR</t>
    </r>
    <r>
      <rPr>
        <b/>
        <sz val="10"/>
        <rFont val="Arial"/>
        <family val="2"/>
      </rPr>
      <t>) ANUAL 2015</t>
    </r>
  </si>
  <si>
    <t>IVA PAGO DE LO INDEBIDO 2011 MARZO</t>
  </si>
  <si>
    <t>IVA PAGO DE LO INDEBIDO 2012 ABRIL</t>
  </si>
  <si>
    <t>IVA PAGO DE LO INDEBIDO 2013 SEPTIEMBRE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</si>
  <si>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</si>
  <si>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</si>
  <si>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</si>
  <si>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</si>
  <si>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</si>
  <si>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</si>
  <si>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</si>
  <si>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</si>
  <si>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</si>
  <si>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</si>
  <si>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</si>
  <si>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</si>
  <si>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IVA X PAGAR  2010</t>
  </si>
  <si>
    <t>SALDO A FAVOR 2009</t>
  </si>
  <si>
    <t>SALDO A FAVOR  2010</t>
  </si>
  <si>
    <t>IVA X PAGAR  2011</t>
  </si>
  <si>
    <t>SALDO A FAVOR  2011</t>
  </si>
  <si>
    <t>Complementarias dictamen 2012 (27may13)</t>
  </si>
  <si>
    <t>IVA X PAGAR  2012</t>
  </si>
  <si>
    <t>COMPENSACIÓN</t>
  </si>
  <si>
    <t>ENERO 2011</t>
  </si>
  <si>
    <t>MARZO 2011</t>
  </si>
  <si>
    <t>ABRIL 2012</t>
  </si>
  <si>
    <t>SALDO A FAVOR  2012</t>
  </si>
  <si>
    <t>ACCESORIOS</t>
  </si>
  <si>
    <t>PAGO ANTER</t>
  </si>
  <si>
    <t>NÚM OPER</t>
  </si>
  <si>
    <t>FECHA</t>
  </si>
  <si>
    <t>TIPO</t>
  </si>
  <si>
    <t>COMPL</t>
  </si>
  <si>
    <t xml:space="preserve">ACTUALIZACIÓN </t>
  </si>
  <si>
    <t>ACTUALIZACIÓN</t>
  </si>
  <si>
    <t>RECARGOS</t>
  </si>
  <si>
    <t>TOTAL A PAGAR</t>
  </si>
  <si>
    <t>PAGO DE LO INDEBIDO</t>
  </si>
  <si>
    <t>DATOS TOMADOS AL 26 JUN 2014</t>
  </si>
  <si>
    <t>IVA X PAGAR  2013</t>
  </si>
  <si>
    <t>COMPLEMENTARIAS</t>
  </si>
  <si>
    <t>SALDO A FAVOR  2013</t>
  </si>
  <si>
    <t>COMPENSA</t>
  </si>
  <si>
    <t>PRESENTADO EN LA NORMAL</t>
  </si>
  <si>
    <t>IVA X PAGAR  2014</t>
  </si>
  <si>
    <t>SEPTIEMBRE 2013</t>
  </si>
  <si>
    <t>SALDO A FAVOR  2014</t>
  </si>
  <si>
    <t>IMPUESTO A PAGAR</t>
  </si>
  <si>
    <t>TIPO DE DECLARACIÓN</t>
  </si>
  <si>
    <t>COMPLEMENTARIA</t>
  </si>
  <si>
    <t>FECHA DE PRESENTACIÓN</t>
  </si>
  <si>
    <t>NÚM DE OPERACIÓN</t>
  </si>
  <si>
    <t>IVA X PAGAR  2015</t>
  </si>
  <si>
    <t xml:space="preserve"> </t>
  </si>
  <si>
    <t>SALDO A FAVOR  2015</t>
  </si>
  <si>
    <t xml:space="preserve">MAYO </t>
  </si>
  <si>
    <t>IVA X PAGAR  2016</t>
  </si>
  <si>
    <t>SALDO A FAVOR  2016</t>
  </si>
  <si>
    <t>NORMAL</t>
  </si>
  <si>
    <t>FALTA ACTUALIZAR INFORMACIÓN 2016</t>
  </si>
  <si>
    <t>YA QUE FALTA LA 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</si>
</sst>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#,##0_ ;[Red]\-#,##0\ "/>
    <numFmt numFmtId="166" formatCode="0_ ;\-0\ "/>
    <numFmt numFmtId="167" formatCode="dd/mm/yyyy;@"/>
    <numFmt numFmtId="168" formatCode="0_ ;[Red]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8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C00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/>
    <xf numFmtId="0" fontId="5" fillId="0" borderId="0" xfId="0" applyFont="1"/>
    <xf numFmtId="0" fontId="8" fillId="4" borderId="0" xfId="0" applyFont="1" applyFill="1"/>
    <xf numFmtId="0" fontId="7" fillId="3" borderId="0" xfId="0" applyFont="1" applyFill="1" applyBorder="1"/>
    <xf numFmtId="0" fontId="0" fillId="3" borderId="0" xfId="0" applyFill="1" applyBorder="1"/>
    <xf numFmtId="0" fontId="0" fillId="0" borderId="0" xfId="0" applyFill="1"/>
    <xf numFmtId="0" fontId="15" fillId="0" borderId="0" xfId="0" applyFont="1"/>
    <xf numFmtId="3" fontId="0" fillId="0" borderId="0" xfId="0" applyNumberFormat="1"/>
    <xf numFmtId="3" fontId="8" fillId="3" borderId="0" xfId="0" applyNumberFormat="1" applyFont="1" applyFill="1" applyBorder="1"/>
    <xf numFmtId="0" fontId="3" fillId="13" borderId="0" xfId="0" applyFont="1" applyFill="1"/>
    <xf numFmtId="3" fontId="3" fillId="13" borderId="0" xfId="0" applyNumberFormat="1" applyFont="1" applyFill="1"/>
    <xf numFmtId="0" fontId="16" fillId="0" borderId="0" xfId="0" applyFont="1"/>
    <xf numFmtId="3" fontId="16" fillId="0" borderId="0" xfId="0" applyNumberFormat="1" applyFont="1"/>
    <xf numFmtId="3" fontId="8" fillId="4" borderId="0" xfId="0" applyNumberFormat="1" applyFont="1" applyFill="1" applyBorder="1"/>
    <xf numFmtId="0" fontId="16" fillId="14" borderId="0" xfId="0" applyFont="1" applyFill="1"/>
    <xf numFmtId="0" fontId="0" fillId="14" borderId="0" xfId="0" applyFill="1"/>
    <xf numFmtId="3" fontId="16" fillId="14" borderId="0" xfId="0" applyNumberFormat="1" applyFont="1" applyFill="1"/>
    <xf numFmtId="0" fontId="0" fillId="13" borderId="0" xfId="0" applyFill="1"/>
    <xf numFmtId="0" fontId="2" fillId="13" borderId="0" xfId="0" applyFont="1" applyFill="1"/>
    <xf numFmtId="3" fontId="3" fillId="13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6" fillId="0" borderId="0" xfId="0" applyFont="1" applyFill="1"/>
    <xf numFmtId="3" fontId="16" fillId="0" borderId="0" xfId="0" applyNumberFormat="1" applyFont="1" applyFill="1"/>
    <xf numFmtId="0" fontId="3" fillId="0" borderId="0" xfId="0" applyFont="1" applyAlignment="1">
      <alignment horizontal="center"/>
    </xf>
    <xf numFmtId="0" fontId="0" fillId="0" borderId="0" xfId="0" quotePrefix="1"/>
    <xf numFmtId="17" fontId="17" fillId="0" borderId="0" xfId="0" applyNumberFormat="1" applyFont="1"/>
    <xf numFmtId="3" fontId="19" fillId="0" borderId="0" xfId="0" applyNumberFormat="1" applyFont="1" applyFill="1"/>
    <xf numFmtId="3" fontId="4" fillId="0" borderId="0" xfId="0" applyNumberFormat="1" applyFont="1"/>
    <xf numFmtId="165" fontId="8" fillId="0" borderId="2" xfId="1" applyNumberFormat="1" applyFont="1" applyBorder="1"/>
    <xf numFmtId="0" fontId="0" fillId="0" borderId="0" xfId="0"/>
    <xf numFmtId="0" fontId="6" fillId="0" borderId="0" xfId="0" applyFont="1"/>
    <xf numFmtId="0" fontId="8" fillId="4" borderId="0" xfId="0" applyFont="1" applyFill="1"/>
    <xf numFmtId="0" fontId="8" fillId="0" borderId="0" xfId="0" applyFont="1"/>
    <xf numFmtId="0" fontId="0" fillId="4" borderId="0" xfId="0" applyFill="1"/>
    <xf numFmtId="0" fontId="8" fillId="5" borderId="0" xfId="0" applyFont="1" applyFill="1" applyAlignment="1">
      <alignment horizontal="center"/>
    </xf>
    <xf numFmtId="43" fontId="8" fillId="5" borderId="0" xfId="1" applyFont="1" applyFill="1" applyAlignment="1">
      <alignment horizontal="center"/>
    </xf>
    <xf numFmtId="43" fontId="8" fillId="0" borderId="0" xfId="1" applyFont="1" applyAlignment="1">
      <alignment horizontal="center"/>
    </xf>
    <xf numFmtId="0" fontId="8" fillId="5" borderId="0" xfId="0" applyFont="1" applyFill="1"/>
    <xf numFmtId="43" fontId="10" fillId="5" borderId="0" xfId="1" applyFont="1" applyFill="1" applyAlignment="1">
      <alignment horizontal="right"/>
    </xf>
    <xf numFmtId="43" fontId="8" fillId="0" borderId="0" xfId="1" applyFont="1"/>
    <xf numFmtId="43" fontId="6" fillId="0" borderId="0" xfId="1" applyFont="1"/>
    <xf numFmtId="17" fontId="0" fillId="4" borderId="0" xfId="0" applyNumberFormat="1" applyFill="1"/>
    <xf numFmtId="0" fontId="8" fillId="2" borderId="0" xfId="0" applyFont="1" applyFill="1" applyAlignment="1">
      <alignment horizontal="center"/>
    </xf>
    <xf numFmtId="43" fontId="10" fillId="2" borderId="0" xfId="1" applyFont="1" applyFill="1" applyAlignment="1">
      <alignment horizontal="center"/>
    </xf>
    <xf numFmtId="43" fontId="8" fillId="2" borderId="0" xfId="1" applyFont="1" applyFill="1" applyAlignment="1">
      <alignment horizontal="center"/>
    </xf>
    <xf numFmtId="0" fontId="8" fillId="2" borderId="0" xfId="0" applyFont="1" applyFill="1"/>
    <xf numFmtId="43" fontId="10" fillId="2" borderId="0" xfId="1" applyFont="1" applyFill="1" applyAlignment="1">
      <alignment horizontal="right"/>
    </xf>
    <xf numFmtId="0" fontId="11" fillId="0" borderId="0" xfId="0" applyFont="1"/>
    <xf numFmtId="0" fontId="8" fillId="3" borderId="0" xfId="0" applyFont="1" applyFill="1" applyAlignment="1"/>
    <xf numFmtId="43" fontId="8" fillId="3" borderId="0" xfId="1" applyFont="1" applyFill="1" applyAlignment="1">
      <alignment horizontal="center"/>
    </xf>
    <xf numFmtId="0" fontId="8" fillId="3" borderId="0" xfId="0" applyFont="1" applyFill="1"/>
    <xf numFmtId="0" fontId="8" fillId="0" borderId="0" xfId="0" applyFont="1" applyFill="1"/>
    <xf numFmtId="0" fontId="8" fillId="6" borderId="0" xfId="0" applyFont="1" applyFill="1"/>
    <xf numFmtId="17" fontId="8" fillId="6" borderId="0" xfId="0" quotePrefix="1" applyNumberFormat="1" applyFont="1" applyFill="1"/>
    <xf numFmtId="3" fontId="6" fillId="0" borderId="0" xfId="1" applyNumberFormat="1" applyFont="1"/>
    <xf numFmtId="0" fontId="6" fillId="4" borderId="0" xfId="0" applyFont="1" applyFill="1"/>
    <xf numFmtId="0" fontId="8" fillId="7" borderId="0" xfId="0" applyFont="1" applyFill="1"/>
    <xf numFmtId="3" fontId="6" fillId="0" borderId="2" xfId="1" applyNumberFormat="1" applyFont="1" applyBorder="1"/>
    <xf numFmtId="0" fontId="6" fillId="0" borderId="0" xfId="1" applyNumberFormat="1" applyFont="1" applyAlignment="1"/>
    <xf numFmtId="0" fontId="6" fillId="0" borderId="0" xfId="0" applyFont="1" applyAlignment="1">
      <alignment horizontal="right"/>
    </xf>
    <xf numFmtId="0" fontId="0" fillId="8" borderId="0" xfId="0" applyFill="1"/>
    <xf numFmtId="43" fontId="6" fillId="8" borderId="0" xfId="1" applyFont="1" applyFill="1"/>
    <xf numFmtId="0" fontId="8" fillId="9" borderId="0" xfId="0" applyFont="1" applyFill="1" applyAlignment="1"/>
    <xf numFmtId="43" fontId="8" fillId="9" borderId="0" xfId="1" applyFont="1" applyFill="1" applyAlignment="1">
      <alignment horizontal="center"/>
    </xf>
    <xf numFmtId="0" fontId="8" fillId="9" borderId="0" xfId="0" applyFont="1" applyFill="1"/>
    <xf numFmtId="164" fontId="8" fillId="0" borderId="0" xfId="1" applyNumberFormat="1" applyFont="1"/>
    <xf numFmtId="0" fontId="8" fillId="10" borderId="0" xfId="0" applyFont="1" applyFill="1"/>
    <xf numFmtId="43" fontId="8" fillId="0" borderId="0" xfId="1" applyFont="1" applyFill="1" applyAlignment="1">
      <alignment horizontal="right"/>
    </xf>
    <xf numFmtId="164" fontId="8" fillId="0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0" fontId="6" fillId="0" borderId="0" xfId="0" applyFont="1" applyFill="1"/>
    <xf numFmtId="164" fontId="6" fillId="0" borderId="2" xfId="1" applyNumberFormat="1" applyFont="1" applyBorder="1"/>
    <xf numFmtId="0" fontId="8" fillId="11" borderId="0" xfId="0" applyFont="1" applyFill="1"/>
    <xf numFmtId="43" fontId="12" fillId="0" borderId="0" xfId="1" applyFont="1"/>
    <xf numFmtId="165" fontId="8" fillId="0" borderId="0" xfId="1" applyNumberFormat="1" applyFont="1"/>
    <xf numFmtId="165" fontId="8" fillId="6" borderId="0" xfId="1" applyNumberFormat="1" applyFont="1" applyFill="1" applyAlignment="1">
      <alignment horizontal="right"/>
    </xf>
    <xf numFmtId="165" fontId="8" fillId="4" borderId="0" xfId="1" applyNumberFormat="1" applyFont="1" applyFill="1"/>
    <xf numFmtId="165" fontId="8" fillId="0" borderId="0" xfId="1" applyNumberFormat="1" applyFont="1" applyFill="1"/>
    <xf numFmtId="0" fontId="8" fillId="12" borderId="0" xfId="0" applyFont="1" applyFill="1" applyAlignment="1"/>
    <xf numFmtId="43" fontId="8" fillId="12" borderId="0" xfId="1" applyFont="1" applyFill="1" applyAlignment="1">
      <alignment horizontal="center"/>
    </xf>
    <xf numFmtId="0" fontId="8" fillId="12" borderId="0" xfId="0" applyFont="1" applyFill="1"/>
    <xf numFmtId="43" fontId="10" fillId="12" borderId="0" xfId="1" applyFont="1" applyFill="1" applyAlignment="1">
      <alignment horizontal="right"/>
    </xf>
    <xf numFmtId="164" fontId="8" fillId="12" borderId="0" xfId="1" applyNumberFormat="1" applyFont="1" applyFill="1"/>
    <xf numFmtId="3" fontId="8" fillId="2" borderId="0" xfId="1" applyNumberFormat="1" applyFont="1" applyFill="1"/>
    <xf numFmtId="164" fontId="8" fillId="5" borderId="0" xfId="1" applyNumberFormat="1" applyFont="1" applyFill="1"/>
    <xf numFmtId="0" fontId="8" fillId="15" borderId="0" xfId="0" applyFont="1" applyFill="1" applyAlignment="1"/>
    <xf numFmtId="43" fontId="8" fillId="15" borderId="0" xfId="1" applyFont="1" applyFill="1" applyAlignment="1">
      <alignment horizontal="center"/>
    </xf>
    <xf numFmtId="0" fontId="8" fillId="15" borderId="0" xfId="0" applyFont="1" applyFill="1"/>
    <xf numFmtId="43" fontId="10" fillId="15" borderId="0" xfId="1" applyFont="1" applyFill="1" applyAlignment="1">
      <alignment horizontal="right"/>
    </xf>
    <xf numFmtId="0" fontId="19" fillId="0" borderId="0" xfId="0" applyFont="1"/>
    <xf numFmtId="165" fontId="6" fillId="0" borderId="0" xfId="1" applyNumberFormat="1" applyFont="1"/>
    <xf numFmtId="165" fontId="6" fillId="0" borderId="2" xfId="1" applyNumberFormat="1" applyFont="1" applyBorder="1"/>
    <xf numFmtId="165" fontId="3" fillId="4" borderId="0" xfId="0" applyNumberFormat="1" applyFont="1" applyFill="1"/>
    <xf numFmtId="165" fontId="8" fillId="7" borderId="0" xfId="1" applyNumberFormat="1" applyFont="1" applyFill="1"/>
    <xf numFmtId="165" fontId="8" fillId="0" borderId="0" xfId="1" applyNumberFormat="1" applyFont="1" applyAlignment="1">
      <alignment horizontal="center"/>
    </xf>
    <xf numFmtId="165" fontId="10" fillId="3" borderId="0" xfId="1" applyNumberFormat="1" applyFont="1" applyFill="1" applyAlignment="1">
      <alignment horizontal="right"/>
    </xf>
    <xf numFmtId="165" fontId="8" fillId="3" borderId="0" xfId="1" applyNumberFormat="1" applyFont="1" applyFill="1"/>
    <xf numFmtId="165" fontId="8" fillId="0" borderId="0" xfId="1" applyNumberFormat="1" applyFont="1" applyFill="1" applyAlignment="1">
      <alignment horizontal="right"/>
    </xf>
    <xf numFmtId="165" fontId="6" fillId="0" borderId="0" xfId="1" applyNumberFormat="1" applyFont="1" applyFill="1"/>
    <xf numFmtId="165" fontId="6" fillId="0" borderId="0" xfId="1" applyNumberFormat="1" applyFont="1" applyAlignment="1"/>
    <xf numFmtId="165" fontId="8" fillId="0" borderId="0" xfId="1" applyNumberFormat="1" applyFont="1" applyFill="1" applyAlignment="1"/>
    <xf numFmtId="165" fontId="10" fillId="9" borderId="0" xfId="1" applyNumberFormat="1" applyFont="1" applyFill="1" applyAlignment="1">
      <alignment horizontal="right"/>
    </xf>
    <xf numFmtId="165" fontId="8" fillId="9" borderId="0" xfId="1" applyNumberFormat="1" applyFont="1" applyFill="1"/>
    <xf numFmtId="165" fontId="0" fillId="0" borderId="0" xfId="0" applyNumberFormat="1"/>
    <xf numFmtId="165" fontId="8" fillId="11" borderId="0" xfId="1" applyNumberFormat="1" applyFont="1" applyFill="1"/>
    <xf numFmtId="165" fontId="12" fillId="0" borderId="0" xfId="1" applyNumberFormat="1" applyFont="1"/>
    <xf numFmtId="0" fontId="3" fillId="0" borderId="0" xfId="0" applyFont="1"/>
    <xf numFmtId="165" fontId="8" fillId="13" borderId="0" xfId="1" applyNumberFormat="1" applyFont="1" applyFill="1"/>
    <xf numFmtId="165" fontId="8" fillId="15" borderId="0" xfId="1" applyNumberFormat="1" applyFont="1" applyFill="1"/>
    <xf numFmtId="0" fontId="8" fillId="13" borderId="0" xfId="0" applyFont="1" applyFill="1"/>
    <xf numFmtId="0" fontId="8" fillId="16" borderId="0" xfId="0" applyFont="1" applyFill="1" applyAlignment="1"/>
    <xf numFmtId="43" fontId="8" fillId="16" borderId="0" xfId="1" applyFont="1" applyFill="1" applyAlignment="1">
      <alignment horizontal="center"/>
    </xf>
    <xf numFmtId="0" fontId="8" fillId="16" borderId="0" xfId="0" applyFont="1" applyFill="1"/>
    <xf numFmtId="43" fontId="10" fillId="16" borderId="0" xfId="1" applyFont="1" applyFill="1" applyAlignment="1">
      <alignment horizontal="right"/>
    </xf>
    <xf numFmtId="164" fontId="8" fillId="16" borderId="0" xfId="1" applyNumberFormat="1" applyFont="1" applyFill="1"/>
    <xf numFmtId="0" fontId="20" fillId="0" borderId="0" xfId="0" applyFont="1"/>
    <xf numFmtId="0" fontId="8" fillId="10" borderId="0" xfId="1" applyNumberFormat="1" applyFont="1" applyFill="1" applyAlignment="1">
      <alignment horizontal="left"/>
    </xf>
    <xf numFmtId="14" fontId="8" fillId="0" borderId="0" xfId="1" applyNumberFormat="1" applyFont="1" applyAlignment="1">
      <alignment horizontal="left"/>
    </xf>
    <xf numFmtId="43" fontId="8" fillId="0" borderId="0" xfId="1" applyFont="1" applyAlignment="1">
      <alignment horizontal="left"/>
    </xf>
    <xf numFmtId="14" fontId="6" fillId="0" borderId="0" xfId="1" applyNumberFormat="1" applyFont="1"/>
    <xf numFmtId="166" fontId="6" fillId="0" borderId="0" xfId="1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43" fontId="22" fillId="0" borderId="0" xfId="1" applyFont="1"/>
    <xf numFmtId="0" fontId="19" fillId="0" borderId="0" xfId="0" applyFont="1" applyAlignment="1">
      <alignment horizontal="right"/>
    </xf>
    <xf numFmtId="164" fontId="21" fillId="0" borderId="0" xfId="1" applyNumberFormat="1" applyFont="1"/>
    <xf numFmtId="167" fontId="21" fillId="0" borderId="0" xfId="1" applyNumberFormat="1" applyFont="1"/>
    <xf numFmtId="43" fontId="21" fillId="0" borderId="0" xfId="1" applyFont="1"/>
    <xf numFmtId="168" fontId="21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I19" sqref="I19"/>
    </sheetView>
  </sheetViews>
  <sheetFormatPr baseColWidth="10" defaultRowHeight="15" x14ac:dyDescent="0.25"/>
  <cols>
    <col min="3" max="3" width="13.5703125" customWidth="1"/>
    <col min="4" max="4" width="16" customWidth="1"/>
  </cols>
  <sheetData>
    <row r="1" spans="1:10" ht="15.75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 t="s">
        <v>1</v>
      </c>
      <c r="B2" s="1"/>
      <c r="C2" s="1"/>
      <c r="D2" s="1"/>
      <c r="E2" s="8"/>
      <c r="F2" s="1"/>
      <c r="G2" s="1"/>
      <c r="H2" s="1"/>
      <c r="I2" s="1"/>
      <c r="J2" s="1"/>
    </row>
    <row r="3" spans="1:10" x14ac:dyDescent="0.25">
      <c r="A3" s="4" t="s">
        <v>2</v>
      </c>
      <c r="B3" s="5"/>
      <c r="C3" s="5"/>
      <c r="D3" s="5"/>
      <c r="E3" s="9">
        <v>842007</v>
      </c>
      <c r="F3" s="8"/>
      <c r="G3" s="1"/>
      <c r="H3" s="1"/>
      <c r="I3" s="1"/>
      <c r="J3" s="1"/>
    </row>
    <row r="4" spans="1:10" x14ac:dyDescent="0.25">
      <c r="A4" s="1"/>
      <c r="B4" s="1"/>
      <c r="C4" s="1"/>
      <c r="D4" s="1"/>
      <c r="E4" s="8"/>
      <c r="F4" s="8"/>
      <c r="G4" s="1"/>
      <c r="H4" s="25"/>
      <c r="I4" s="1"/>
      <c r="J4" s="1"/>
    </row>
    <row r="5" spans="1:10" x14ac:dyDescent="0.25">
      <c r="A5" s="1"/>
      <c r="B5" s="1"/>
      <c r="C5" s="1" t="s">
        <v>3</v>
      </c>
      <c r="D5" s="29">
        <v>913241</v>
      </c>
      <c r="E5" s="8">
        <v>913240.79220000003</v>
      </c>
      <c r="F5" s="8"/>
      <c r="G5" s="25"/>
      <c r="H5" s="25"/>
      <c r="I5" s="1"/>
      <c r="J5" s="1"/>
    </row>
    <row r="6" spans="1:10" x14ac:dyDescent="0.25">
      <c r="A6" s="1"/>
      <c r="B6" s="1"/>
      <c r="C6" s="1"/>
      <c r="D6" s="1"/>
      <c r="E6" s="8"/>
      <c r="F6" s="8"/>
      <c r="G6" s="1"/>
      <c r="H6" s="1"/>
      <c r="I6" s="1"/>
      <c r="J6" s="1"/>
    </row>
    <row r="7" spans="1:10" x14ac:dyDescent="0.25">
      <c r="A7" s="1"/>
      <c r="B7" s="10" t="s">
        <v>4</v>
      </c>
      <c r="C7" s="10"/>
      <c r="D7" s="10"/>
      <c r="E7" s="11">
        <v>44533</v>
      </c>
      <c r="F7" s="8"/>
      <c r="G7" s="1"/>
      <c r="H7" s="26"/>
      <c r="I7" s="1"/>
      <c r="J7" s="1"/>
    </row>
    <row r="8" spans="1:10" x14ac:dyDescent="0.25">
      <c r="A8" s="1"/>
      <c r="B8" s="10" t="s">
        <v>5</v>
      </c>
      <c r="C8" s="10"/>
      <c r="D8" s="10"/>
      <c r="E8" s="11">
        <v>95639</v>
      </c>
      <c r="F8" s="8"/>
      <c r="G8" s="1"/>
      <c r="H8" s="1"/>
      <c r="I8" s="7"/>
      <c r="J8" s="1"/>
    </row>
    <row r="9" spans="1:10" x14ac:dyDescent="0.25">
      <c r="A9" s="1"/>
      <c r="B9" s="10" t="s">
        <v>5</v>
      </c>
      <c r="C9" s="10"/>
      <c r="D9" s="10"/>
      <c r="E9" s="14">
        <v>6338</v>
      </c>
      <c r="F9" s="8"/>
      <c r="G9" s="1"/>
      <c r="H9" s="26"/>
      <c r="I9" s="1"/>
      <c r="J9" s="1"/>
    </row>
    <row r="10" spans="1:10" x14ac:dyDescent="0.25">
      <c r="A10" s="1"/>
      <c r="B10" s="10" t="s">
        <v>6</v>
      </c>
      <c r="C10" s="10"/>
      <c r="D10" s="10"/>
      <c r="E10" s="14">
        <v>31242</v>
      </c>
      <c r="F10" s="8"/>
      <c r="G10" s="1"/>
      <c r="H10" s="26"/>
      <c r="I10" s="1"/>
      <c r="J10" s="1"/>
    </row>
    <row r="11" spans="1:10" x14ac:dyDescent="0.25">
      <c r="A11" s="1"/>
      <c r="B11" s="10" t="s">
        <v>7</v>
      </c>
      <c r="C11" s="10"/>
      <c r="D11" s="10"/>
      <c r="E11" s="14">
        <v>86129</v>
      </c>
      <c r="F11" s="8"/>
      <c r="G11" s="1"/>
      <c r="H11" s="26"/>
      <c r="I11" s="1"/>
      <c r="J11" s="21"/>
    </row>
    <row r="12" spans="1:10" x14ac:dyDescent="0.25">
      <c r="A12" s="1"/>
      <c r="B12" s="10" t="s">
        <v>8</v>
      </c>
      <c r="C12" s="10"/>
      <c r="D12" s="10"/>
      <c r="E12" s="14">
        <v>1419</v>
      </c>
      <c r="F12" s="8"/>
      <c r="G12" s="1"/>
      <c r="H12" s="26"/>
      <c r="I12" s="1"/>
      <c r="J12" s="21"/>
    </row>
    <row r="13" spans="1:10" x14ac:dyDescent="0.25">
      <c r="A13" s="1"/>
      <c r="B13" s="10" t="s">
        <v>9</v>
      </c>
      <c r="C13" s="10"/>
      <c r="D13" s="10"/>
      <c r="E13" s="14">
        <v>40995</v>
      </c>
      <c r="F13" s="8"/>
      <c r="G13" s="1"/>
      <c r="H13" s="26"/>
      <c r="I13" s="1"/>
      <c r="J13" s="21"/>
    </row>
    <row r="14" spans="1:10" x14ac:dyDescent="0.25">
      <c r="A14" s="1"/>
      <c r="B14" s="1"/>
      <c r="C14" s="1"/>
      <c r="D14" s="12" t="s">
        <v>10</v>
      </c>
      <c r="E14" s="13">
        <v>306295</v>
      </c>
      <c r="F14" s="8"/>
      <c r="G14" s="1"/>
      <c r="H14" s="1"/>
      <c r="I14" s="1"/>
      <c r="J14" s="27"/>
    </row>
    <row r="15" spans="1:10" x14ac:dyDescent="0.25">
      <c r="A15" s="1"/>
      <c r="B15" s="1"/>
      <c r="C15" s="1"/>
      <c r="D15" s="1"/>
      <c r="E15" s="8"/>
      <c r="F15" s="8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8"/>
      <c r="F16" s="8"/>
      <c r="G16" s="1"/>
      <c r="H16" s="1"/>
      <c r="I16" s="1"/>
      <c r="J16" s="1"/>
    </row>
    <row r="17" spans="1:8" x14ac:dyDescent="0.25">
      <c r="A17" s="1"/>
      <c r="B17" s="23" t="s">
        <v>11</v>
      </c>
      <c r="C17" s="6"/>
      <c r="D17" s="23"/>
      <c r="E17" s="24">
        <v>606945.79220000003</v>
      </c>
      <c r="F17" s="8"/>
      <c r="G17" s="1"/>
      <c r="H17" s="1"/>
    </row>
    <row r="18" spans="1:8" x14ac:dyDescent="0.25">
      <c r="A18" s="1"/>
      <c r="B18" s="3" t="s">
        <v>12</v>
      </c>
      <c r="C18" s="18"/>
      <c r="D18" s="19"/>
      <c r="E18" s="11">
        <v>88648</v>
      </c>
      <c r="F18" s="1"/>
      <c r="G18" s="1"/>
      <c r="H18" s="26"/>
    </row>
    <row r="19" spans="1:8" x14ac:dyDescent="0.25">
      <c r="A19" s="1"/>
      <c r="B19" s="23" t="s">
        <v>11</v>
      </c>
      <c r="C19" s="6"/>
      <c r="D19" s="23"/>
      <c r="E19" s="24">
        <v>518297.79220000003</v>
      </c>
      <c r="F19" s="8"/>
      <c r="G19" s="1"/>
      <c r="H19" s="1"/>
    </row>
    <row r="20" spans="1:8" x14ac:dyDescent="0.25">
      <c r="A20" s="1"/>
      <c r="B20" s="3" t="s">
        <v>13</v>
      </c>
      <c r="C20" s="18"/>
      <c r="D20" s="19"/>
      <c r="E20" s="11">
        <v>52753</v>
      </c>
      <c r="F20" s="8"/>
      <c r="G20" s="1"/>
      <c r="H20" s="26"/>
    </row>
    <row r="21" spans="1:8" x14ac:dyDescent="0.25">
      <c r="A21" s="1"/>
      <c r="B21" s="23" t="s">
        <v>11</v>
      </c>
      <c r="C21" s="6"/>
      <c r="D21" s="23"/>
      <c r="E21" s="24">
        <v>465544.79220000003</v>
      </c>
      <c r="F21" s="8"/>
      <c r="G21" s="1"/>
      <c r="H21" s="1"/>
    </row>
    <row r="22" spans="1:8" x14ac:dyDescent="0.25">
      <c r="A22" s="1"/>
      <c r="B22" s="3" t="s">
        <v>14</v>
      </c>
      <c r="C22" s="18"/>
      <c r="D22" s="19"/>
      <c r="E22" s="11">
        <v>99472</v>
      </c>
      <c r="F22" s="8"/>
      <c r="G22" s="22"/>
      <c r="H22" s="26"/>
    </row>
    <row r="23" spans="1:8" x14ac:dyDescent="0.25">
      <c r="A23" s="1"/>
      <c r="B23" s="3" t="s">
        <v>15</v>
      </c>
      <c r="C23" s="18"/>
      <c r="D23" s="19"/>
      <c r="E23" s="20">
        <v>366073</v>
      </c>
      <c r="F23" s="28"/>
      <c r="G23" s="22"/>
      <c r="H23" s="26"/>
    </row>
    <row r="24" spans="1:8" x14ac:dyDescent="0.25">
      <c r="A24" s="1"/>
      <c r="B24" s="15" t="s">
        <v>11</v>
      </c>
      <c r="C24" s="16"/>
      <c r="D24" s="15"/>
      <c r="E24" s="17">
        <v>-0.20779999997466803</v>
      </c>
      <c r="F24" s="8"/>
      <c r="G24" s="1"/>
      <c r="H24" s="1"/>
    </row>
    <row r="25" spans="1:8" x14ac:dyDescent="0.25">
      <c r="A25" s="1"/>
      <c r="B25" s="23"/>
      <c r="C25" s="6"/>
      <c r="D25" s="23"/>
      <c r="E25" s="24"/>
      <c r="F25" s="8"/>
      <c r="G25" s="1"/>
      <c r="H25" s="8"/>
    </row>
    <row r="26" spans="1:8" x14ac:dyDescent="0.25">
      <c r="A26" s="1"/>
      <c r="B26" s="23"/>
      <c r="C26" s="6"/>
      <c r="D26" s="23"/>
      <c r="E26" s="24"/>
      <c r="F26" s="8"/>
      <c r="G26" s="1"/>
      <c r="H26" s="1"/>
    </row>
    <row r="27" spans="1:8" x14ac:dyDescent="0.25">
      <c r="A27" s="1"/>
      <c r="B27" s="1"/>
      <c r="C27" s="1"/>
      <c r="D27" s="1"/>
      <c r="E27" s="8"/>
      <c r="F27" s="8"/>
      <c r="G27" s="1"/>
      <c r="H27" s="1"/>
    </row>
    <row r="28" spans="1:8" x14ac:dyDescent="0.25">
      <c r="A28" s="1"/>
      <c r="B28" s="1"/>
      <c r="C28" s="1"/>
      <c r="D28" s="1"/>
      <c r="E28" s="8"/>
      <c r="F28" s="8"/>
      <c r="G28" s="1"/>
      <c r="H28" s="1"/>
    </row>
    <row r="29" spans="1:8" x14ac:dyDescent="0.25">
      <c r="A29" s="4" t="s">
        <v>16</v>
      </c>
      <c r="B29" s="5"/>
      <c r="C29" s="5"/>
      <c r="D29" s="5"/>
      <c r="E29" s="9">
        <v>573</v>
      </c>
      <c r="F29" s="8"/>
      <c r="G29" s="1"/>
      <c r="H29" s="1"/>
    </row>
    <row r="30" spans="1:8" x14ac:dyDescent="0.25">
      <c r="A30" s="1"/>
      <c r="B30" s="1"/>
      <c r="C30" s="1"/>
      <c r="D30" s="1"/>
      <c r="E30" s="8"/>
      <c r="F30" s="8"/>
      <c r="G30" s="1"/>
      <c r="H30" s="1"/>
    </row>
    <row r="31" spans="1:8" x14ac:dyDescent="0.25">
      <c r="A31" s="1"/>
      <c r="B31" s="1"/>
      <c r="C31" s="1"/>
      <c r="D31" s="1"/>
      <c r="E31" s="8"/>
      <c r="F31" s="8"/>
      <c r="G31" s="1"/>
      <c r="H31" s="1"/>
    </row>
    <row r="32" spans="1:8" x14ac:dyDescent="0.25">
      <c r="A32" s="4" t="s">
        <v>17</v>
      </c>
      <c r="B32" s="5"/>
      <c r="C32" s="5"/>
      <c r="D32" s="5"/>
      <c r="E32" s="9">
        <v>160388</v>
      </c>
      <c r="F32" s="8"/>
      <c r="G32" s="1"/>
      <c r="H32" s="1"/>
    </row>
    <row r="33" spans="1:7" x14ac:dyDescent="0.25">
      <c r="A33" s="1"/>
      <c r="B33" s="1"/>
      <c r="C33" s="1"/>
      <c r="D33" s="1"/>
      <c r="E33" s="8"/>
      <c r="F33" s="8"/>
      <c r="G33" s="1"/>
    </row>
    <row r="34" spans="1:7" x14ac:dyDescent="0.25">
      <c r="A34" s="1"/>
      <c r="B34" s="1"/>
      <c r="C34" s="1"/>
      <c r="D34" s="1"/>
      <c r="E34" s="8"/>
      <c r="F34" s="8"/>
      <c r="G34" s="1"/>
    </row>
    <row r="35" spans="1:7" x14ac:dyDescent="0.25">
      <c r="A35" s="4" t="s">
        <v>18</v>
      </c>
      <c r="B35" s="5"/>
      <c r="C35" s="5"/>
      <c r="D35" s="5"/>
      <c r="E35" s="9">
        <v>5411</v>
      </c>
      <c r="F35" s="8"/>
      <c r="G35" s="8"/>
    </row>
    <row r="36" spans="1:7" x14ac:dyDescent="0.25">
      <c r="A36" s="1"/>
      <c r="B36" s="1"/>
      <c r="C36" s="1"/>
      <c r="D36" s="1"/>
      <c r="E36" s="8"/>
      <c r="F36" s="8"/>
      <c r="G36" s="1"/>
    </row>
    <row r="37" spans="1:7" x14ac:dyDescent="0.25">
      <c r="A37" s="1"/>
      <c r="B37" s="1"/>
      <c r="C37" s="1"/>
      <c r="D37" s="1"/>
      <c r="E37" s="8"/>
      <c r="F37" s="8"/>
      <c r="G3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28"/>
  <sheetViews>
    <sheetView tabSelected="1" topLeftCell="A186" workbookViewId="0">
      <selection activeCell="A210" sqref="A210"/>
    </sheetView>
  </sheetViews>
  <sheetFormatPr baseColWidth="10" defaultRowHeight="15" x14ac:dyDescent="0.25"/>
  <cols>
    <col min="1" max="1" width="21.7109375" customWidth="1"/>
  </cols>
  <sheetData>
    <row r="3" spans="1:15" x14ac:dyDescent="0.25">
      <c r="A3" s="36"/>
      <c r="B3" s="37"/>
      <c r="C3" s="37" t="s">
        <v>19</v>
      </c>
      <c r="D3" s="37" t="s">
        <v>20</v>
      </c>
      <c r="E3" s="37" t="s">
        <v>21</v>
      </c>
      <c r="F3" s="37" t="s">
        <v>22</v>
      </c>
      <c r="G3" s="37" t="s">
        <v>23</v>
      </c>
      <c r="H3" s="37" t="s">
        <v>24</v>
      </c>
      <c r="I3" s="37" t="s">
        <v>25</v>
      </c>
      <c r="J3" s="37" t="s">
        <v>26</v>
      </c>
      <c r="K3" s="37" t="s">
        <v>27</v>
      </c>
      <c r="L3" s="37" t="s">
        <v>28</v>
      </c>
      <c r="M3" s="37" t="s">
        <v>29</v>
      </c>
      <c r="N3" s="37" t="s">
        <v>30</v>
      </c>
      <c r="O3" s="38"/>
    </row>
    <row r="4" spans="1:15" ht="18" x14ac:dyDescent="0.25">
      <c r="A4" s="39"/>
      <c r="B4" s="40" t="s">
        <v>31</v>
      </c>
      <c r="C4" s="87">
        <v>0</v>
      </c>
      <c r="D4" s="87">
        <v>593765</v>
      </c>
      <c r="E4" s="87">
        <v>128593</v>
      </c>
      <c r="F4" s="87">
        <v>331882</v>
      </c>
      <c r="G4" s="87">
        <v>24964</v>
      </c>
      <c r="H4" s="87">
        <v>0</v>
      </c>
      <c r="I4" s="87">
        <v>506533</v>
      </c>
      <c r="J4" s="87">
        <v>402194</v>
      </c>
      <c r="K4" s="87">
        <v>183937</v>
      </c>
      <c r="L4" s="87">
        <v>0</v>
      </c>
      <c r="M4" s="87">
        <v>759596</v>
      </c>
      <c r="N4" s="87">
        <v>0</v>
      </c>
      <c r="O4" s="67"/>
    </row>
    <row r="5" spans="1:15" x14ac:dyDescent="0.25">
      <c r="A5" s="31"/>
      <c r="B5" s="56"/>
      <c r="C5" s="56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x14ac:dyDescent="0.25">
      <c r="A6" s="31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x14ac:dyDescent="0.25">
      <c r="A7" s="33" t="s">
        <v>32</v>
      </c>
      <c r="B7" s="79">
        <v>-959161</v>
      </c>
      <c r="C7" s="93"/>
      <c r="D7" s="93">
        <v>593765</v>
      </c>
      <c r="E7" s="93">
        <v>128593</v>
      </c>
      <c r="F7" s="93">
        <v>236803</v>
      </c>
      <c r="G7" s="93"/>
      <c r="H7" s="93"/>
      <c r="I7" s="93"/>
      <c r="J7" s="93"/>
      <c r="K7" s="93"/>
      <c r="L7" s="93"/>
      <c r="M7" s="93"/>
      <c r="N7" s="93"/>
      <c r="O7" s="77">
        <v>0</v>
      </c>
    </row>
    <row r="8" spans="1:15" x14ac:dyDescent="0.25">
      <c r="A8" s="35"/>
      <c r="B8" s="79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77">
        <v>0</v>
      </c>
    </row>
    <row r="9" spans="1:15" x14ac:dyDescent="0.25">
      <c r="A9" s="33" t="s">
        <v>33</v>
      </c>
      <c r="B9" s="79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77">
        <v>0</v>
      </c>
    </row>
    <row r="10" spans="1:15" x14ac:dyDescent="0.25">
      <c r="A10" s="43" t="s">
        <v>19</v>
      </c>
      <c r="B10" s="79">
        <v>-3681684</v>
      </c>
      <c r="C10" s="93"/>
      <c r="D10" s="93"/>
      <c r="E10" s="93"/>
      <c r="F10" s="93">
        <v>95079</v>
      </c>
      <c r="G10" s="93">
        <v>24964</v>
      </c>
      <c r="H10" s="93"/>
      <c r="I10" s="93">
        <v>506533</v>
      </c>
      <c r="J10" s="93">
        <v>402194</v>
      </c>
      <c r="K10" s="93">
        <v>183937</v>
      </c>
      <c r="L10" s="93"/>
      <c r="M10" s="93">
        <v>759596</v>
      </c>
      <c r="N10" s="93"/>
      <c r="O10" s="77">
        <v>-1709381</v>
      </c>
    </row>
    <row r="11" spans="1:15" x14ac:dyDescent="0.25">
      <c r="A11" s="35" t="s">
        <v>24</v>
      </c>
      <c r="B11" s="79">
        <v>-776837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77">
        <v>-776837</v>
      </c>
    </row>
    <row r="12" spans="1:15" x14ac:dyDescent="0.25">
      <c r="A12" s="35" t="s">
        <v>28</v>
      </c>
      <c r="B12" s="79">
        <v>-484177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77">
        <v>-484177</v>
      </c>
    </row>
    <row r="13" spans="1:15" x14ac:dyDescent="0.25">
      <c r="A13" s="35" t="s">
        <v>30</v>
      </c>
      <c r="B13" s="79">
        <v>-44479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77">
        <v>-44479</v>
      </c>
    </row>
    <row r="14" spans="1:15" x14ac:dyDescent="0.25">
      <c r="A14" s="35"/>
      <c r="B14" s="79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77">
        <v>0</v>
      </c>
    </row>
    <row r="15" spans="1:15" x14ac:dyDescent="0.25">
      <c r="A15" s="35"/>
      <c r="B15" s="79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77"/>
    </row>
    <row r="16" spans="1:15" x14ac:dyDescent="0.25">
      <c r="A16" s="31"/>
      <c r="B16" s="77">
        <f>SUM(B7:B15)</f>
        <v>-5946338</v>
      </c>
      <c r="C16" s="30">
        <f>SUM(C7:C15)</f>
        <v>0</v>
      </c>
      <c r="D16" s="30">
        <f t="shared" ref="D16:N16" si="0">SUM(D7:D15)</f>
        <v>593765</v>
      </c>
      <c r="E16" s="30">
        <f t="shared" si="0"/>
        <v>128593</v>
      </c>
      <c r="F16" s="30">
        <f t="shared" si="0"/>
        <v>331882</v>
      </c>
      <c r="G16" s="30">
        <f t="shared" si="0"/>
        <v>24964</v>
      </c>
      <c r="H16" s="30">
        <f t="shared" si="0"/>
        <v>0</v>
      </c>
      <c r="I16" s="30">
        <f t="shared" si="0"/>
        <v>506533</v>
      </c>
      <c r="J16" s="30">
        <f t="shared" si="0"/>
        <v>402194</v>
      </c>
      <c r="K16" s="30">
        <f t="shared" si="0"/>
        <v>183937</v>
      </c>
      <c r="L16" s="30">
        <f t="shared" si="0"/>
        <v>0</v>
      </c>
      <c r="M16" s="30">
        <f t="shared" si="0"/>
        <v>759596</v>
      </c>
      <c r="N16" s="30">
        <f t="shared" si="0"/>
        <v>0</v>
      </c>
      <c r="O16" s="77">
        <f>SUM(O7:O14)</f>
        <v>-3014874</v>
      </c>
    </row>
    <row r="17" spans="1:15" x14ac:dyDescent="0.25">
      <c r="A17" s="31"/>
      <c r="B17" s="93"/>
      <c r="C17" s="93">
        <f>+C4-C16</f>
        <v>0</v>
      </c>
      <c r="D17" s="93">
        <f t="shared" ref="D17:N17" si="1">+D4-D16</f>
        <v>0</v>
      </c>
      <c r="E17" s="93">
        <f t="shared" si="1"/>
        <v>0</v>
      </c>
      <c r="F17" s="93">
        <f t="shared" si="1"/>
        <v>0</v>
      </c>
      <c r="G17" s="93">
        <f t="shared" si="1"/>
        <v>0</v>
      </c>
      <c r="H17" s="93">
        <f t="shared" si="1"/>
        <v>0</v>
      </c>
      <c r="I17" s="93">
        <f t="shared" si="1"/>
        <v>0</v>
      </c>
      <c r="J17" s="93">
        <f t="shared" si="1"/>
        <v>0</v>
      </c>
      <c r="K17" s="93">
        <f t="shared" si="1"/>
        <v>0</v>
      </c>
      <c r="L17" s="93">
        <f t="shared" si="1"/>
        <v>0</v>
      </c>
      <c r="M17" s="93">
        <f t="shared" si="1"/>
        <v>0</v>
      </c>
      <c r="N17" s="93">
        <f t="shared" si="1"/>
        <v>0</v>
      </c>
      <c r="O17" s="93"/>
    </row>
    <row r="18" spans="1:15" x14ac:dyDescent="0.25">
      <c r="A18" s="31"/>
      <c r="B18" s="56"/>
      <c r="C18" s="56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22" spans="1:15" ht="18" x14ac:dyDescent="0.25">
      <c r="A22" s="44"/>
      <c r="B22" s="45"/>
      <c r="C22" s="46" t="s">
        <v>19</v>
      </c>
      <c r="D22" s="46" t="s">
        <v>20</v>
      </c>
      <c r="E22" s="46" t="s">
        <v>21</v>
      </c>
      <c r="F22" s="46" t="s">
        <v>22</v>
      </c>
      <c r="G22" s="46" t="s">
        <v>23</v>
      </c>
      <c r="H22" s="46" t="s">
        <v>24</v>
      </c>
      <c r="I22" s="46" t="s">
        <v>25</v>
      </c>
      <c r="J22" s="46" t="s">
        <v>26</v>
      </c>
      <c r="K22" s="46" t="s">
        <v>27</v>
      </c>
      <c r="L22" s="46" t="s">
        <v>28</v>
      </c>
      <c r="M22" s="46" t="s">
        <v>29</v>
      </c>
      <c r="N22" s="46" t="s">
        <v>30</v>
      </c>
      <c r="O22" s="38"/>
    </row>
    <row r="23" spans="1:15" ht="18" x14ac:dyDescent="0.25">
      <c r="A23" s="47"/>
      <c r="B23" s="48" t="s">
        <v>34</v>
      </c>
      <c r="C23" s="86">
        <v>1322684</v>
      </c>
      <c r="D23" s="86">
        <v>0</v>
      </c>
      <c r="E23" s="86">
        <v>575660</v>
      </c>
      <c r="F23" s="86">
        <v>0</v>
      </c>
      <c r="G23" s="86">
        <v>0</v>
      </c>
      <c r="H23" s="86">
        <v>854268</v>
      </c>
      <c r="I23" s="86">
        <v>194660</v>
      </c>
      <c r="J23" s="86">
        <v>0</v>
      </c>
      <c r="K23" s="86">
        <v>625835</v>
      </c>
      <c r="L23" s="86">
        <v>0</v>
      </c>
      <c r="M23" s="86">
        <v>203847</v>
      </c>
      <c r="N23" s="86">
        <v>329691</v>
      </c>
      <c r="O23" s="41"/>
    </row>
    <row r="24" spans="1:15" x14ac:dyDescent="0.25">
      <c r="A24" s="31"/>
      <c r="B24" s="56"/>
      <c r="C24" s="56">
        <v>842007</v>
      </c>
      <c r="D24" s="56"/>
      <c r="E24" s="56">
        <v>573</v>
      </c>
      <c r="F24" s="56"/>
      <c r="G24" s="56"/>
      <c r="H24" s="56">
        <v>854268</v>
      </c>
      <c r="I24" s="56">
        <v>194661</v>
      </c>
      <c r="J24" s="56"/>
      <c r="K24" s="56">
        <v>625834</v>
      </c>
      <c r="L24" s="56"/>
      <c r="M24" s="56">
        <v>203647</v>
      </c>
      <c r="N24" s="56">
        <v>329691</v>
      </c>
      <c r="O24" s="77"/>
    </row>
    <row r="25" spans="1:15" x14ac:dyDescent="0.25">
      <c r="A25" s="33" t="s">
        <v>33</v>
      </c>
      <c r="B25" s="79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77"/>
    </row>
    <row r="26" spans="1:15" x14ac:dyDescent="0.25">
      <c r="A26" s="43" t="s">
        <v>19</v>
      </c>
      <c r="B26" s="79">
        <v>-1709381</v>
      </c>
      <c r="C26" s="56">
        <v>1322684</v>
      </c>
      <c r="D26" s="56"/>
      <c r="E26" s="56">
        <v>386697</v>
      </c>
      <c r="F26" s="56"/>
      <c r="G26" s="56"/>
      <c r="H26" s="56"/>
      <c r="I26" s="56"/>
      <c r="J26" s="56"/>
      <c r="K26" s="56"/>
      <c r="L26" s="56"/>
      <c r="M26" s="56"/>
      <c r="N26" s="56"/>
      <c r="O26" s="77">
        <v>0</v>
      </c>
    </row>
    <row r="27" spans="1:15" x14ac:dyDescent="0.25">
      <c r="A27" s="35" t="s">
        <v>24</v>
      </c>
      <c r="B27" s="79">
        <v>-776837</v>
      </c>
      <c r="C27" s="56"/>
      <c r="D27" s="56"/>
      <c r="E27" s="56">
        <v>188963</v>
      </c>
      <c r="F27" s="56"/>
      <c r="G27" s="56"/>
      <c r="H27" s="56">
        <v>587874</v>
      </c>
      <c r="I27" s="56"/>
      <c r="J27" s="56"/>
      <c r="K27" s="56"/>
      <c r="L27" s="56"/>
      <c r="M27" s="56"/>
      <c r="N27" s="56"/>
      <c r="O27" s="77">
        <v>0</v>
      </c>
    </row>
    <row r="28" spans="1:15" x14ac:dyDescent="0.25">
      <c r="A28" s="35" t="s">
        <v>28</v>
      </c>
      <c r="B28" s="79">
        <v>-484177</v>
      </c>
      <c r="C28" s="56"/>
      <c r="D28" s="56"/>
      <c r="E28" s="56"/>
      <c r="F28" s="56"/>
      <c r="G28" s="56"/>
      <c r="H28" s="56">
        <v>266394</v>
      </c>
      <c r="I28" s="56">
        <v>194660</v>
      </c>
      <c r="J28" s="56"/>
      <c r="K28" s="56">
        <v>23123</v>
      </c>
      <c r="L28" s="56"/>
      <c r="M28" s="56"/>
      <c r="N28" s="56"/>
      <c r="O28" s="77">
        <v>0</v>
      </c>
    </row>
    <row r="29" spans="1:15" x14ac:dyDescent="0.25">
      <c r="A29" s="35" t="s">
        <v>30</v>
      </c>
      <c r="B29" s="79">
        <v>-44479</v>
      </c>
      <c r="C29" s="56"/>
      <c r="D29" s="56"/>
      <c r="E29" s="56"/>
      <c r="F29" s="56"/>
      <c r="G29" s="56"/>
      <c r="H29" s="56"/>
      <c r="I29" s="56"/>
      <c r="J29" s="56"/>
      <c r="K29" s="56">
        <v>44479</v>
      </c>
      <c r="L29" s="56"/>
      <c r="M29" s="56"/>
      <c r="N29" s="56"/>
      <c r="O29" s="77">
        <v>0</v>
      </c>
    </row>
    <row r="30" spans="1:15" x14ac:dyDescent="0.25">
      <c r="A30" s="31"/>
      <c r="B30" s="77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77"/>
    </row>
    <row r="31" spans="1:15" x14ac:dyDescent="0.25">
      <c r="A31" s="33" t="s">
        <v>35</v>
      </c>
      <c r="B31" s="79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77">
        <v>0</v>
      </c>
    </row>
    <row r="32" spans="1:15" x14ac:dyDescent="0.25">
      <c r="A32" s="35" t="s">
        <v>20</v>
      </c>
      <c r="B32" s="79">
        <v>-547518</v>
      </c>
      <c r="C32" s="56"/>
      <c r="D32" s="56"/>
      <c r="E32" s="56"/>
      <c r="F32" s="56"/>
      <c r="G32" s="56"/>
      <c r="H32" s="56"/>
      <c r="I32" s="56"/>
      <c r="J32" s="56"/>
      <c r="K32" s="56">
        <v>547518</v>
      </c>
      <c r="L32" s="56"/>
      <c r="M32" s="56"/>
      <c r="N32" s="56"/>
      <c r="O32" s="77">
        <v>0</v>
      </c>
    </row>
    <row r="33" spans="1:15" x14ac:dyDescent="0.25">
      <c r="A33" s="35" t="s">
        <v>22</v>
      </c>
      <c r="B33" s="79">
        <v>-835237</v>
      </c>
      <c r="C33" s="56"/>
      <c r="D33" s="56"/>
      <c r="E33" s="56"/>
      <c r="F33" s="56"/>
      <c r="G33" s="56"/>
      <c r="H33" s="56"/>
      <c r="I33" s="56"/>
      <c r="J33" s="56"/>
      <c r="K33" s="56">
        <v>10715</v>
      </c>
      <c r="L33" s="56"/>
      <c r="M33" s="56">
        <v>203847</v>
      </c>
      <c r="N33" s="56">
        <v>329691</v>
      </c>
      <c r="O33" s="77">
        <v>-290984</v>
      </c>
    </row>
    <row r="34" spans="1:15" x14ac:dyDescent="0.25">
      <c r="A34" s="35" t="s">
        <v>23</v>
      </c>
      <c r="B34" s="79">
        <v>-369136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77">
        <v>-369136</v>
      </c>
    </row>
    <row r="35" spans="1:15" x14ac:dyDescent="0.25">
      <c r="A35" s="35" t="s">
        <v>26</v>
      </c>
      <c r="B35" s="79">
        <v>-646995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77">
        <v>-646995</v>
      </c>
    </row>
    <row r="36" spans="1:15" x14ac:dyDescent="0.25">
      <c r="A36" s="35" t="s">
        <v>28</v>
      </c>
      <c r="B36" s="95">
        <v>-1134656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77">
        <v>-1134656</v>
      </c>
    </row>
    <row r="37" spans="1:15" x14ac:dyDescent="0.25">
      <c r="A37" s="31"/>
      <c r="B37" s="77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77"/>
    </row>
    <row r="38" spans="1:15" x14ac:dyDescent="0.25">
      <c r="A38" s="31"/>
      <c r="B38" s="77">
        <f>SUM(B25:B37)</f>
        <v>-6548416</v>
      </c>
      <c r="C38" s="59">
        <f>SUM(C26:C37)</f>
        <v>1322684</v>
      </c>
      <c r="D38" s="59">
        <f t="shared" ref="D38:N38" si="2">SUM(D26:D37)</f>
        <v>0</v>
      </c>
      <c r="E38" s="59">
        <f t="shared" si="2"/>
        <v>575660</v>
      </c>
      <c r="F38" s="59">
        <f t="shared" si="2"/>
        <v>0</v>
      </c>
      <c r="G38" s="59">
        <f t="shared" si="2"/>
        <v>0</v>
      </c>
      <c r="H38" s="59">
        <f t="shared" si="2"/>
        <v>854268</v>
      </c>
      <c r="I38" s="59">
        <f t="shared" si="2"/>
        <v>194660</v>
      </c>
      <c r="J38" s="59">
        <f t="shared" si="2"/>
        <v>0</v>
      </c>
      <c r="K38" s="59">
        <f t="shared" si="2"/>
        <v>625835</v>
      </c>
      <c r="L38" s="59">
        <f t="shared" si="2"/>
        <v>0</v>
      </c>
      <c r="M38" s="59">
        <f t="shared" si="2"/>
        <v>203847</v>
      </c>
      <c r="N38" s="59">
        <f t="shared" si="2"/>
        <v>329691</v>
      </c>
      <c r="O38" s="77">
        <f>SUM(O26:O36)</f>
        <v>-2441771</v>
      </c>
    </row>
    <row r="39" spans="1:15" x14ac:dyDescent="0.25">
      <c r="A39" s="31"/>
      <c r="B39" s="77"/>
      <c r="C39" s="56">
        <f>+C23-C38</f>
        <v>0</v>
      </c>
      <c r="D39" s="56">
        <f t="shared" ref="D39:N39" si="3">+D23-D38</f>
        <v>0</v>
      </c>
      <c r="E39" s="56">
        <f t="shared" si="3"/>
        <v>0</v>
      </c>
      <c r="F39" s="56">
        <f t="shared" si="3"/>
        <v>0</v>
      </c>
      <c r="G39" s="56">
        <f t="shared" si="3"/>
        <v>0</v>
      </c>
      <c r="H39" s="56">
        <f t="shared" si="3"/>
        <v>0</v>
      </c>
      <c r="I39" s="56">
        <f t="shared" si="3"/>
        <v>0</v>
      </c>
      <c r="J39" s="56">
        <f t="shared" si="3"/>
        <v>0</v>
      </c>
      <c r="K39" s="56">
        <f t="shared" si="3"/>
        <v>0</v>
      </c>
      <c r="L39" s="56">
        <f t="shared" si="3"/>
        <v>0</v>
      </c>
      <c r="M39" s="56">
        <f t="shared" si="3"/>
        <v>0</v>
      </c>
      <c r="N39" s="56">
        <f t="shared" si="3"/>
        <v>0</v>
      </c>
      <c r="O39" s="77"/>
    </row>
    <row r="40" spans="1:15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77"/>
    </row>
    <row r="41" spans="1:15" ht="15.75" x14ac:dyDescent="0.25">
      <c r="A41" s="49" t="s">
        <v>0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77"/>
    </row>
    <row r="42" spans="1:15" x14ac:dyDescent="0.25">
      <c r="A42" s="34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1:15" x14ac:dyDescent="0.25">
      <c r="A43" s="50" t="s">
        <v>36</v>
      </c>
      <c r="B43" s="51"/>
      <c r="C43" s="51" t="s">
        <v>19</v>
      </c>
      <c r="D43" s="51" t="s">
        <v>20</v>
      </c>
      <c r="E43" s="51" t="s">
        <v>21</v>
      </c>
      <c r="F43" s="51" t="s">
        <v>22</v>
      </c>
      <c r="G43" s="51" t="s">
        <v>23</v>
      </c>
      <c r="H43" s="51" t="s">
        <v>24</v>
      </c>
      <c r="I43" s="51" t="s">
        <v>25</v>
      </c>
      <c r="J43" s="51" t="s">
        <v>26</v>
      </c>
      <c r="K43" s="51" t="s">
        <v>27</v>
      </c>
      <c r="L43" s="51" t="s">
        <v>28</v>
      </c>
      <c r="M43" s="51" t="s">
        <v>29</v>
      </c>
      <c r="N43" s="51" t="s">
        <v>30</v>
      </c>
      <c r="O43" s="97"/>
    </row>
    <row r="44" spans="1:15" ht="18" x14ac:dyDescent="0.25">
      <c r="A44" s="52"/>
      <c r="B44" s="98" t="s">
        <v>37</v>
      </c>
      <c r="C44" s="99">
        <v>665129</v>
      </c>
      <c r="D44" s="99"/>
      <c r="E44" s="99">
        <v>967379</v>
      </c>
      <c r="F44" s="99"/>
      <c r="G44" s="99">
        <v>478185</v>
      </c>
      <c r="H44" s="99"/>
      <c r="I44" s="99">
        <v>314716</v>
      </c>
      <c r="J44" s="99">
        <v>942660</v>
      </c>
      <c r="K44" s="99"/>
      <c r="L44" s="99"/>
      <c r="M44" s="99"/>
      <c r="N44" s="99"/>
      <c r="O44" s="77"/>
    </row>
    <row r="45" spans="1:15" x14ac:dyDescent="0.25">
      <c r="A45" s="53"/>
      <c r="B45" s="10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77"/>
    </row>
    <row r="46" spans="1:15" x14ac:dyDescent="0.25">
      <c r="A46" s="54" t="s">
        <v>38</v>
      </c>
      <c r="B46" s="78">
        <v>842007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77"/>
    </row>
    <row r="47" spans="1:15" x14ac:dyDescent="0.25">
      <c r="A47" s="55" t="s">
        <v>39</v>
      </c>
      <c r="B47" s="78">
        <v>-913241</v>
      </c>
      <c r="C47" s="101"/>
      <c r="D47" s="101"/>
      <c r="E47" s="101">
        <v>44533</v>
      </c>
      <c r="F47" s="101"/>
      <c r="G47" s="101">
        <v>95639</v>
      </c>
      <c r="H47" s="101"/>
      <c r="I47" s="101"/>
      <c r="J47" s="101">
        <v>6338</v>
      </c>
      <c r="K47" s="101"/>
      <c r="L47" s="101"/>
      <c r="M47" s="101"/>
      <c r="N47" s="101"/>
      <c r="O47" s="77">
        <v>-766731</v>
      </c>
    </row>
    <row r="48" spans="1:15" x14ac:dyDescent="0.25">
      <c r="A48" s="55" t="s">
        <v>40</v>
      </c>
      <c r="B48" s="78">
        <v>-573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77">
        <v>-573</v>
      </c>
    </row>
    <row r="49" spans="1:16" x14ac:dyDescent="0.25">
      <c r="A49" s="55" t="s">
        <v>41</v>
      </c>
      <c r="B49" s="78">
        <v>-160388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77">
        <v>-160388</v>
      </c>
      <c r="P49" s="31"/>
    </row>
    <row r="50" spans="1:16" x14ac:dyDescent="0.25">
      <c r="A50" s="31"/>
      <c r="B50" s="77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77"/>
      <c r="P50" s="31"/>
    </row>
    <row r="51" spans="1:16" x14ac:dyDescent="0.25">
      <c r="A51" s="33" t="s">
        <v>35</v>
      </c>
      <c r="B51" s="79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77">
        <v>0</v>
      </c>
      <c r="P51" s="31"/>
    </row>
    <row r="52" spans="1:16" x14ac:dyDescent="0.25">
      <c r="A52" s="35" t="s">
        <v>22</v>
      </c>
      <c r="B52" s="79">
        <v>-290984</v>
      </c>
      <c r="C52" s="93">
        <v>290984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77">
        <v>0</v>
      </c>
      <c r="P52" s="31"/>
    </row>
    <row r="53" spans="1:16" x14ac:dyDescent="0.25">
      <c r="A53" s="35" t="s">
        <v>23</v>
      </c>
      <c r="B53" s="79">
        <v>-369136</v>
      </c>
      <c r="C53" s="93">
        <v>88735</v>
      </c>
      <c r="D53" s="93"/>
      <c r="E53" s="93">
        <v>280401</v>
      </c>
      <c r="F53" s="93"/>
      <c r="G53" s="93"/>
      <c r="H53" s="93"/>
      <c r="I53" s="93"/>
      <c r="J53" s="93"/>
      <c r="K53" s="93"/>
      <c r="L53" s="93"/>
      <c r="M53" s="93"/>
      <c r="N53" s="93"/>
      <c r="O53" s="77">
        <v>0</v>
      </c>
      <c r="P53" s="31"/>
    </row>
    <row r="54" spans="1:16" x14ac:dyDescent="0.25">
      <c r="A54" s="35" t="s">
        <v>26</v>
      </c>
      <c r="B54" s="79">
        <v>-646995</v>
      </c>
      <c r="C54" s="93"/>
      <c r="D54" s="93"/>
      <c r="E54" s="93">
        <v>646995</v>
      </c>
      <c r="F54" s="93"/>
      <c r="G54" s="93"/>
      <c r="H54" s="93"/>
      <c r="I54" s="93"/>
      <c r="J54" s="93"/>
      <c r="K54" s="93"/>
      <c r="L54" s="93"/>
      <c r="M54" s="93"/>
      <c r="N54" s="93"/>
      <c r="O54" s="77">
        <v>0</v>
      </c>
      <c r="P54" s="31"/>
    </row>
    <row r="55" spans="1:16" x14ac:dyDescent="0.25">
      <c r="A55" s="35" t="s">
        <v>28</v>
      </c>
      <c r="B55" s="95">
        <v>-1134656</v>
      </c>
      <c r="C55" s="93"/>
      <c r="D55" s="93"/>
      <c r="E55" s="93">
        <v>39982</v>
      </c>
      <c r="F55" s="93"/>
      <c r="G55" s="93">
        <v>478184</v>
      </c>
      <c r="H55" s="93"/>
      <c r="I55" s="93">
        <v>314716</v>
      </c>
      <c r="J55" s="93">
        <v>301774</v>
      </c>
      <c r="K55" s="93"/>
      <c r="L55" s="93"/>
      <c r="M55" s="93"/>
      <c r="N55" s="93"/>
      <c r="O55" s="77">
        <v>0</v>
      </c>
      <c r="P55" s="31"/>
    </row>
    <row r="56" spans="1:16" x14ac:dyDescent="0.25">
      <c r="A56" s="31"/>
      <c r="B56" s="77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77"/>
      <c r="P56" s="31"/>
    </row>
    <row r="57" spans="1:16" x14ac:dyDescent="0.25">
      <c r="A57" s="33" t="s">
        <v>42</v>
      </c>
      <c r="B57" s="79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77">
        <v>0</v>
      </c>
      <c r="P57" s="31"/>
    </row>
    <row r="58" spans="1:16" x14ac:dyDescent="0.25">
      <c r="A58" s="57" t="s">
        <v>20</v>
      </c>
      <c r="B58" s="79">
        <v>-467430</v>
      </c>
      <c r="C58" s="93"/>
      <c r="D58" s="93"/>
      <c r="E58" s="93"/>
      <c r="F58" s="93"/>
      <c r="G58" s="93"/>
      <c r="H58" s="93"/>
      <c r="I58" s="93"/>
      <c r="J58" s="93">
        <v>467430</v>
      </c>
      <c r="K58" s="93"/>
      <c r="L58" s="93"/>
      <c r="M58" s="93"/>
      <c r="N58" s="93"/>
      <c r="O58" s="77">
        <v>0</v>
      </c>
      <c r="P58" s="31"/>
    </row>
    <row r="59" spans="1:16" x14ac:dyDescent="0.25">
      <c r="A59" s="58" t="s">
        <v>22</v>
      </c>
      <c r="B59" s="96">
        <v>-118379</v>
      </c>
      <c r="C59" s="93"/>
      <c r="D59" s="93"/>
      <c r="E59" s="93"/>
      <c r="F59" s="93"/>
      <c r="G59" s="93"/>
      <c r="H59" s="93"/>
      <c r="I59" s="93"/>
      <c r="J59" s="93">
        <v>118379</v>
      </c>
      <c r="K59" s="93"/>
      <c r="L59" s="93"/>
      <c r="M59" s="93"/>
      <c r="N59" s="93"/>
      <c r="O59" s="77">
        <v>0</v>
      </c>
      <c r="P59" s="31"/>
    </row>
    <row r="60" spans="1:16" x14ac:dyDescent="0.25">
      <c r="A60" s="57" t="s">
        <v>24</v>
      </c>
      <c r="B60" s="79">
        <v>-418552</v>
      </c>
      <c r="C60" s="93"/>
      <c r="D60" s="93"/>
      <c r="E60" s="93"/>
      <c r="F60" s="93"/>
      <c r="G60" s="93"/>
      <c r="H60" s="93"/>
      <c r="I60" s="93"/>
      <c r="J60" s="93">
        <v>55076</v>
      </c>
      <c r="K60" s="93"/>
      <c r="L60" s="93"/>
      <c r="M60" s="93"/>
      <c r="N60" s="93"/>
      <c r="O60" s="77">
        <v>-363476</v>
      </c>
      <c r="P60" s="31"/>
    </row>
    <row r="61" spans="1:16" x14ac:dyDescent="0.25">
      <c r="A61" s="57" t="s">
        <v>27</v>
      </c>
      <c r="B61" s="79">
        <v>-167302</v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77">
        <v>-167302</v>
      </c>
      <c r="P61" s="31"/>
    </row>
    <row r="62" spans="1:16" x14ac:dyDescent="0.25">
      <c r="A62" s="57" t="s">
        <v>28</v>
      </c>
      <c r="B62" s="79">
        <v>-316087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77">
        <v>-316087</v>
      </c>
      <c r="P62" s="31"/>
    </row>
    <row r="63" spans="1:16" x14ac:dyDescent="0.25">
      <c r="A63" s="57" t="s">
        <v>29</v>
      </c>
      <c r="B63" s="79">
        <v>-1479267</v>
      </c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77">
        <v>-1479267</v>
      </c>
      <c r="P63" s="31"/>
    </row>
    <row r="64" spans="1:16" x14ac:dyDescent="0.25">
      <c r="A64" s="57" t="s">
        <v>30</v>
      </c>
      <c r="B64" s="79">
        <v>-1551243</v>
      </c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77">
        <v>-1551243</v>
      </c>
      <c r="P64" s="31"/>
    </row>
    <row r="65" spans="1:16" x14ac:dyDescent="0.25">
      <c r="A65" s="31"/>
      <c r="B65" s="77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77"/>
    </row>
    <row r="66" spans="1:16" x14ac:dyDescent="0.25">
      <c r="A66" s="31"/>
      <c r="B66" s="77">
        <f>SUM(B52:B64)</f>
        <v>-6960031</v>
      </c>
      <c r="C66" s="94">
        <f>SUM(C52:C65)</f>
        <v>379719</v>
      </c>
      <c r="D66" s="94">
        <f t="shared" ref="D66:N66" si="4">SUM(D52:D65)</f>
        <v>0</v>
      </c>
      <c r="E66" s="94">
        <f t="shared" si="4"/>
        <v>967378</v>
      </c>
      <c r="F66" s="94">
        <f t="shared" si="4"/>
        <v>0</v>
      </c>
      <c r="G66" s="94">
        <f t="shared" si="4"/>
        <v>478184</v>
      </c>
      <c r="H66" s="94">
        <f t="shared" si="4"/>
        <v>0</v>
      </c>
      <c r="I66" s="94">
        <f t="shared" si="4"/>
        <v>314716</v>
      </c>
      <c r="J66" s="94">
        <f t="shared" si="4"/>
        <v>942659</v>
      </c>
      <c r="K66" s="94">
        <f t="shared" si="4"/>
        <v>0</v>
      </c>
      <c r="L66" s="94">
        <f t="shared" si="4"/>
        <v>0</v>
      </c>
      <c r="M66" s="94">
        <f t="shared" si="4"/>
        <v>0</v>
      </c>
      <c r="N66" s="94">
        <f t="shared" si="4"/>
        <v>0</v>
      </c>
      <c r="O66" s="77">
        <f>SUM(O50:O64)</f>
        <v>-3877375</v>
      </c>
    </row>
    <row r="67" spans="1:16" x14ac:dyDescent="0.25">
      <c r="A67" s="31"/>
      <c r="B67" s="93"/>
      <c r="C67" s="93">
        <f>+C44-C66</f>
        <v>285410</v>
      </c>
      <c r="D67" s="93">
        <f t="shared" ref="D67:N67" si="5">+D44-D66</f>
        <v>0</v>
      </c>
      <c r="E67" s="93">
        <f t="shared" si="5"/>
        <v>1</v>
      </c>
      <c r="F67" s="93">
        <f t="shared" si="5"/>
        <v>0</v>
      </c>
      <c r="G67" s="93">
        <f t="shared" si="5"/>
        <v>1</v>
      </c>
      <c r="H67" s="93">
        <f t="shared" si="5"/>
        <v>0</v>
      </c>
      <c r="I67" s="93">
        <f t="shared" si="5"/>
        <v>0</v>
      </c>
      <c r="J67" s="93">
        <f t="shared" si="5"/>
        <v>1</v>
      </c>
      <c r="K67" s="93">
        <f t="shared" si="5"/>
        <v>0</v>
      </c>
      <c r="L67" s="93">
        <f t="shared" si="5"/>
        <v>0</v>
      </c>
      <c r="M67" s="93">
        <f t="shared" si="5"/>
        <v>0</v>
      </c>
      <c r="N67" s="93">
        <f t="shared" si="5"/>
        <v>0</v>
      </c>
      <c r="O67" s="77"/>
    </row>
    <row r="68" spans="1:16" x14ac:dyDescent="0.25">
      <c r="A68" s="31"/>
      <c r="B68" s="93" t="s">
        <v>43</v>
      </c>
      <c r="C68" s="93">
        <v>3225</v>
      </c>
      <c r="D68" s="93"/>
      <c r="E68" s="93">
        <v>44531.566430000021</v>
      </c>
      <c r="F68" s="93"/>
      <c r="G68" s="93">
        <v>95638</v>
      </c>
      <c r="H68" s="93"/>
      <c r="I68" s="93">
        <v>0</v>
      </c>
      <c r="J68" s="93">
        <v>6336.7988376000058</v>
      </c>
      <c r="K68" s="93"/>
      <c r="L68" s="93"/>
      <c r="M68" s="93"/>
      <c r="N68" s="93"/>
      <c r="O68" s="93"/>
    </row>
    <row r="69" spans="1:16" x14ac:dyDescent="0.25">
      <c r="A69" s="31"/>
      <c r="B69" s="93" t="s">
        <v>44</v>
      </c>
      <c r="C69" s="102">
        <v>288635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6" x14ac:dyDescent="0.25">
      <c r="A70" s="31"/>
      <c r="B70" s="80"/>
      <c r="C70" s="103">
        <f>+C67+C68-C69</f>
        <v>0</v>
      </c>
      <c r="D70" s="103">
        <f t="shared" ref="D70:N70" si="6">+D67+D68-D69</f>
        <v>0</v>
      </c>
      <c r="E70" s="103">
        <f t="shared" si="6"/>
        <v>44532.566430000021</v>
      </c>
      <c r="F70" s="103">
        <f t="shared" si="6"/>
        <v>0</v>
      </c>
      <c r="G70" s="103">
        <f t="shared" si="6"/>
        <v>95639</v>
      </c>
      <c r="H70" s="103">
        <f t="shared" si="6"/>
        <v>0</v>
      </c>
      <c r="I70" s="103">
        <f t="shared" si="6"/>
        <v>0</v>
      </c>
      <c r="J70" s="103">
        <f t="shared" si="6"/>
        <v>6337.7988376000058</v>
      </c>
      <c r="K70" s="103">
        <f t="shared" si="6"/>
        <v>0</v>
      </c>
      <c r="L70" s="103">
        <f t="shared" si="6"/>
        <v>0</v>
      </c>
      <c r="M70" s="103">
        <f t="shared" si="6"/>
        <v>0</v>
      </c>
      <c r="N70" s="103">
        <f t="shared" si="6"/>
        <v>0</v>
      </c>
      <c r="O70" s="93"/>
    </row>
    <row r="71" spans="1:16" x14ac:dyDescent="0.25">
      <c r="A71" s="31"/>
      <c r="B71" s="31"/>
      <c r="C71" s="60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1:16" x14ac:dyDescent="0.25">
      <c r="A72" s="31"/>
      <c r="B72" s="41" t="s">
        <v>45</v>
      </c>
      <c r="C72" s="119">
        <v>65310333</v>
      </c>
      <c r="D72" s="119">
        <v>55396693</v>
      </c>
      <c r="E72" s="119">
        <v>65324570</v>
      </c>
      <c r="F72" s="119">
        <v>55460164</v>
      </c>
      <c r="G72" s="119">
        <v>65347947</v>
      </c>
      <c r="H72" s="119">
        <v>55481540</v>
      </c>
      <c r="I72" s="119">
        <v>65349797</v>
      </c>
      <c r="J72" s="119">
        <v>65353490</v>
      </c>
      <c r="K72" s="119">
        <v>569117285</v>
      </c>
      <c r="L72" s="119">
        <v>56926555</v>
      </c>
      <c r="M72" s="119">
        <v>56931550</v>
      </c>
      <c r="N72" s="119">
        <v>56933313</v>
      </c>
      <c r="O72" s="31"/>
    </row>
    <row r="73" spans="1:16" x14ac:dyDescent="0.25">
      <c r="A73" s="31"/>
      <c r="B73" s="41" t="s">
        <v>46</v>
      </c>
      <c r="C73" s="120">
        <v>41575</v>
      </c>
      <c r="D73" s="120">
        <v>41422</v>
      </c>
      <c r="E73" s="120">
        <v>41575</v>
      </c>
      <c r="F73" s="120">
        <v>41423</v>
      </c>
      <c r="G73" s="120">
        <v>41575</v>
      </c>
      <c r="H73" s="120">
        <v>41423</v>
      </c>
      <c r="I73" s="120">
        <v>41575</v>
      </c>
      <c r="J73" s="120">
        <v>41575</v>
      </c>
      <c r="K73" s="120">
        <v>41444</v>
      </c>
      <c r="L73" s="120">
        <v>41444</v>
      </c>
      <c r="M73" s="120">
        <v>41444</v>
      </c>
      <c r="N73" s="120">
        <v>41444</v>
      </c>
      <c r="O73" s="31"/>
    </row>
    <row r="74" spans="1:16" x14ac:dyDescent="0.25">
      <c r="A74" s="31"/>
      <c r="B74" s="41" t="s">
        <v>47</v>
      </c>
      <c r="C74" s="121" t="s">
        <v>48</v>
      </c>
      <c r="D74" s="121" t="s">
        <v>48</v>
      </c>
      <c r="E74" s="121" t="s">
        <v>48</v>
      </c>
      <c r="F74" s="121" t="s">
        <v>48</v>
      </c>
      <c r="G74" s="121" t="s">
        <v>48</v>
      </c>
      <c r="H74" s="121" t="s">
        <v>48</v>
      </c>
      <c r="I74" s="121" t="s">
        <v>48</v>
      </c>
      <c r="J74" s="121" t="s">
        <v>48</v>
      </c>
      <c r="K74" s="121" t="s">
        <v>48</v>
      </c>
      <c r="L74" s="121" t="s">
        <v>48</v>
      </c>
      <c r="M74" s="121" t="s">
        <v>48</v>
      </c>
      <c r="N74" s="121" t="s">
        <v>48</v>
      </c>
      <c r="O74" s="31"/>
    </row>
    <row r="75" spans="1:16" x14ac:dyDescent="0.25">
      <c r="A75" s="31"/>
      <c r="B75" s="31"/>
      <c r="C75" s="6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7" spans="1:16" x14ac:dyDescent="0.2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2"/>
    </row>
    <row r="79" spans="1:16" x14ac:dyDescent="0.25">
      <c r="A79" s="64" t="s">
        <v>54</v>
      </c>
      <c r="B79" s="65"/>
      <c r="C79" s="65" t="s">
        <v>19</v>
      </c>
      <c r="D79" s="65" t="s">
        <v>20</v>
      </c>
      <c r="E79" s="65" t="s">
        <v>21</v>
      </c>
      <c r="F79" s="65" t="s">
        <v>22</v>
      </c>
      <c r="G79" s="65" t="s">
        <v>23</v>
      </c>
      <c r="H79" s="65" t="s">
        <v>24</v>
      </c>
      <c r="I79" s="65" t="s">
        <v>25</v>
      </c>
      <c r="J79" s="65" t="s">
        <v>26</v>
      </c>
      <c r="K79" s="65" t="s">
        <v>27</v>
      </c>
      <c r="L79" s="65" t="s">
        <v>28</v>
      </c>
      <c r="M79" s="65" t="s">
        <v>29</v>
      </c>
      <c r="N79" s="65" t="s">
        <v>30</v>
      </c>
      <c r="O79" s="38"/>
      <c r="P79" s="31"/>
    </row>
    <row r="80" spans="1:16" ht="18" x14ac:dyDescent="0.25">
      <c r="A80" s="66"/>
      <c r="B80" s="104" t="s">
        <v>55</v>
      </c>
      <c r="C80" s="105">
        <v>495017</v>
      </c>
      <c r="D80" s="105">
        <v>54009</v>
      </c>
      <c r="E80" s="105"/>
      <c r="F80" s="105">
        <v>632523</v>
      </c>
      <c r="G80" s="105"/>
      <c r="H80" s="105">
        <v>234786</v>
      </c>
      <c r="I80" s="105">
        <v>574798</v>
      </c>
      <c r="J80" s="105"/>
      <c r="K80" s="105"/>
      <c r="L80" s="105">
        <v>14904</v>
      </c>
      <c r="M80" s="105">
        <v>461026</v>
      </c>
      <c r="N80" s="105">
        <v>660589</v>
      </c>
      <c r="O80" s="77"/>
      <c r="P80" s="106"/>
    </row>
    <row r="81" spans="1:16" x14ac:dyDescent="0.25">
      <c r="A81" s="68" t="s">
        <v>56</v>
      </c>
      <c r="B81" s="10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7"/>
      <c r="P81" s="106"/>
    </row>
    <row r="82" spans="1:16" x14ac:dyDescent="0.25">
      <c r="A82" s="53"/>
      <c r="B82" s="10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77"/>
      <c r="P82" s="106"/>
    </row>
    <row r="83" spans="1:16" x14ac:dyDescent="0.25">
      <c r="A83" s="54" t="s">
        <v>38</v>
      </c>
      <c r="B83" s="78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77"/>
      <c r="P83" s="106"/>
    </row>
    <row r="84" spans="1:16" x14ac:dyDescent="0.25">
      <c r="A84" s="55" t="s">
        <v>39</v>
      </c>
      <c r="B84" s="78">
        <v>-766731</v>
      </c>
      <c r="C84" s="101">
        <v>31242</v>
      </c>
      <c r="D84" s="101"/>
      <c r="E84" s="101"/>
      <c r="F84" s="101"/>
      <c r="G84" s="101"/>
      <c r="H84" s="101"/>
      <c r="I84" s="101">
        <v>86129</v>
      </c>
      <c r="J84" s="101"/>
      <c r="K84" s="101"/>
      <c r="L84" s="101">
        <v>1419</v>
      </c>
      <c r="M84" s="101">
        <v>40995</v>
      </c>
      <c r="N84" s="101"/>
      <c r="O84" s="77">
        <v>-606946</v>
      </c>
      <c r="P84" s="106"/>
    </row>
    <row r="85" spans="1:16" x14ac:dyDescent="0.25">
      <c r="A85" s="55" t="s">
        <v>40</v>
      </c>
      <c r="B85" s="78">
        <v>-573</v>
      </c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77">
        <v>-573</v>
      </c>
      <c r="P85" s="106"/>
    </row>
    <row r="86" spans="1:16" x14ac:dyDescent="0.25">
      <c r="A86" s="55" t="s">
        <v>41</v>
      </c>
      <c r="B86" s="78">
        <v>-160388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77">
        <v>-160388</v>
      </c>
      <c r="P86" s="106"/>
    </row>
    <row r="87" spans="1:16" x14ac:dyDescent="0.25">
      <c r="A87" s="31"/>
      <c r="B87" s="77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77"/>
      <c r="P87" s="106"/>
    </row>
    <row r="88" spans="1:16" x14ac:dyDescent="0.25">
      <c r="A88" s="33" t="s">
        <v>42</v>
      </c>
      <c r="B88" s="79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77">
        <v>0</v>
      </c>
      <c r="P88" s="106"/>
    </row>
    <row r="89" spans="1:16" x14ac:dyDescent="0.25">
      <c r="A89" s="57"/>
      <c r="B89" s="79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77">
        <v>0</v>
      </c>
      <c r="P89" s="106"/>
    </row>
    <row r="90" spans="1:16" x14ac:dyDescent="0.25">
      <c r="A90" s="57" t="s">
        <v>24</v>
      </c>
      <c r="B90" s="79">
        <v>-363476</v>
      </c>
      <c r="C90" s="93">
        <v>363476</v>
      </c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77">
        <v>0</v>
      </c>
      <c r="P90" s="106"/>
    </row>
    <row r="91" spans="1:16" x14ac:dyDescent="0.25">
      <c r="A91" s="57" t="s">
        <v>27</v>
      </c>
      <c r="B91" s="79">
        <v>-167302</v>
      </c>
      <c r="C91" s="93">
        <v>131540</v>
      </c>
      <c r="D91" s="93">
        <v>35762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77">
        <v>0</v>
      </c>
      <c r="P91" s="106"/>
    </row>
    <row r="92" spans="1:16" x14ac:dyDescent="0.25">
      <c r="A92" s="57" t="s">
        <v>28</v>
      </c>
      <c r="B92" s="79">
        <v>-316087</v>
      </c>
      <c r="C92" s="93"/>
      <c r="D92" s="93">
        <v>18247</v>
      </c>
      <c r="E92" s="93"/>
      <c r="F92" s="93">
        <v>297840</v>
      </c>
      <c r="G92" s="93"/>
      <c r="H92" s="93"/>
      <c r="I92" s="93"/>
      <c r="J92" s="93"/>
      <c r="K92" s="93"/>
      <c r="L92" s="93"/>
      <c r="M92" s="93"/>
      <c r="N92" s="93"/>
      <c r="O92" s="77">
        <v>0</v>
      </c>
      <c r="P92" s="106"/>
    </row>
    <row r="93" spans="1:16" x14ac:dyDescent="0.25">
      <c r="A93" s="57" t="s">
        <v>29</v>
      </c>
      <c r="B93" s="79">
        <v>-1479267</v>
      </c>
      <c r="C93" s="93"/>
      <c r="D93" s="93"/>
      <c r="E93" s="93"/>
      <c r="F93" s="93">
        <v>334683</v>
      </c>
      <c r="G93" s="93"/>
      <c r="H93" s="93">
        <v>234786</v>
      </c>
      <c r="I93" s="93">
        <v>574797</v>
      </c>
      <c r="J93" s="93"/>
      <c r="K93" s="93"/>
      <c r="L93" s="93">
        <v>14903</v>
      </c>
      <c r="M93" s="93">
        <v>320098</v>
      </c>
      <c r="N93" s="93"/>
      <c r="O93" s="77">
        <v>0</v>
      </c>
      <c r="P93" s="106"/>
    </row>
    <row r="94" spans="1:16" x14ac:dyDescent="0.25">
      <c r="A94" s="57" t="s">
        <v>30</v>
      </c>
      <c r="B94" s="79">
        <v>-1551243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>
        <v>140927</v>
      </c>
      <c r="N94" s="93">
        <v>660589</v>
      </c>
      <c r="O94" s="77">
        <v>-749727</v>
      </c>
      <c r="P94" s="106"/>
    </row>
    <row r="95" spans="1:16" x14ac:dyDescent="0.25">
      <c r="A95" s="57"/>
      <c r="B95" s="79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77">
        <v>0</v>
      </c>
      <c r="P95" s="106"/>
    </row>
    <row r="96" spans="1:16" x14ac:dyDescent="0.25">
      <c r="A96" s="73"/>
      <c r="B96" s="80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77">
        <v>0</v>
      </c>
      <c r="P96" s="106"/>
    </row>
    <row r="97" spans="1:16" x14ac:dyDescent="0.25">
      <c r="A97" s="33" t="s">
        <v>57</v>
      </c>
      <c r="B97" s="79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77">
        <v>0</v>
      </c>
      <c r="P97" s="106"/>
    </row>
    <row r="98" spans="1:16" x14ac:dyDescent="0.25">
      <c r="A98" s="57"/>
      <c r="B98" s="79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77">
        <v>0</v>
      </c>
      <c r="P98" s="106"/>
    </row>
    <row r="99" spans="1:16" x14ac:dyDescent="0.25">
      <c r="A99" s="57" t="s">
        <v>21</v>
      </c>
      <c r="B99" s="79">
        <v>-151434</v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77">
        <v>-151434</v>
      </c>
      <c r="P99" s="106"/>
    </row>
    <row r="100" spans="1:16" x14ac:dyDescent="0.25">
      <c r="A100" s="57" t="s">
        <v>23</v>
      </c>
      <c r="B100" s="79">
        <v>-138436</v>
      </c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77">
        <v>-138436</v>
      </c>
      <c r="P100" s="106"/>
    </row>
    <row r="101" spans="1:16" x14ac:dyDescent="0.25">
      <c r="A101" s="57" t="s">
        <v>26</v>
      </c>
      <c r="B101" s="79">
        <v>-587953</v>
      </c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77">
        <v>-587953</v>
      </c>
      <c r="P101" s="106"/>
    </row>
    <row r="102" spans="1:16" x14ac:dyDescent="0.25">
      <c r="A102" s="57" t="s">
        <v>27</v>
      </c>
      <c r="B102" s="79">
        <v>-46884</v>
      </c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77">
        <v>-46884</v>
      </c>
      <c r="P102" s="106"/>
    </row>
    <row r="103" spans="1:16" x14ac:dyDescent="0.25">
      <c r="A103" s="57"/>
      <c r="B103" s="79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77">
        <v>0</v>
      </c>
      <c r="P103" s="106"/>
    </row>
    <row r="104" spans="1:16" x14ac:dyDescent="0.25">
      <c r="A104" s="57"/>
      <c r="B104" s="79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77">
        <v>0</v>
      </c>
      <c r="P104" s="106"/>
    </row>
    <row r="105" spans="1:16" x14ac:dyDescent="0.25">
      <c r="A105" s="31"/>
      <c r="B105" s="77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77"/>
      <c r="P105" s="106"/>
    </row>
    <row r="106" spans="1:16" x14ac:dyDescent="0.25">
      <c r="A106" s="31"/>
      <c r="B106" s="77">
        <f>SUM(B89:B104)</f>
        <v>-4802082</v>
      </c>
      <c r="C106" s="94">
        <f>SUM(C90:C105)</f>
        <v>495016</v>
      </c>
      <c r="D106" s="94">
        <f t="shared" ref="D106:N106" si="7">SUM(D90:D105)</f>
        <v>54009</v>
      </c>
      <c r="E106" s="94">
        <f t="shared" si="7"/>
        <v>0</v>
      </c>
      <c r="F106" s="94">
        <f t="shared" si="7"/>
        <v>632523</v>
      </c>
      <c r="G106" s="94">
        <f t="shared" si="7"/>
        <v>0</v>
      </c>
      <c r="H106" s="94">
        <f t="shared" si="7"/>
        <v>234786</v>
      </c>
      <c r="I106" s="94">
        <f t="shared" si="7"/>
        <v>574797</v>
      </c>
      <c r="J106" s="94">
        <f t="shared" si="7"/>
        <v>0</v>
      </c>
      <c r="K106" s="94">
        <f t="shared" si="7"/>
        <v>0</v>
      </c>
      <c r="L106" s="94">
        <f t="shared" si="7"/>
        <v>14903</v>
      </c>
      <c r="M106" s="94">
        <f t="shared" si="7"/>
        <v>461025</v>
      </c>
      <c r="N106" s="94">
        <f t="shared" si="7"/>
        <v>660589</v>
      </c>
      <c r="O106" s="77">
        <f>SUM(O88:O104)</f>
        <v>-1674434</v>
      </c>
      <c r="P106" s="106"/>
    </row>
    <row r="107" spans="1:16" x14ac:dyDescent="0.25">
      <c r="A107" s="31"/>
      <c r="B107" s="77"/>
      <c r="C107" s="93">
        <f>+C80-C106</f>
        <v>1</v>
      </c>
      <c r="D107" s="93">
        <f t="shared" ref="D107:N107" si="8">+D80-D106</f>
        <v>0</v>
      </c>
      <c r="E107" s="93">
        <f t="shared" si="8"/>
        <v>0</v>
      </c>
      <c r="F107" s="93">
        <f t="shared" si="8"/>
        <v>0</v>
      </c>
      <c r="G107" s="93">
        <f t="shared" si="8"/>
        <v>0</v>
      </c>
      <c r="H107" s="93">
        <f t="shared" si="8"/>
        <v>0</v>
      </c>
      <c r="I107" s="93">
        <f t="shared" si="8"/>
        <v>1</v>
      </c>
      <c r="J107" s="93">
        <f t="shared" si="8"/>
        <v>0</v>
      </c>
      <c r="K107" s="93">
        <f t="shared" si="8"/>
        <v>0</v>
      </c>
      <c r="L107" s="93">
        <f t="shared" si="8"/>
        <v>1</v>
      </c>
      <c r="M107" s="93">
        <f t="shared" si="8"/>
        <v>1</v>
      </c>
      <c r="N107" s="93">
        <f t="shared" si="8"/>
        <v>0</v>
      </c>
      <c r="O107" s="77"/>
      <c r="P107" s="106"/>
    </row>
    <row r="108" spans="1:16" x14ac:dyDescent="0.25">
      <c r="A108" s="75" t="s">
        <v>53</v>
      </c>
      <c r="B108" s="107"/>
      <c r="C108" s="107"/>
      <c r="D108" s="107"/>
      <c r="E108" s="107"/>
      <c r="F108" s="107"/>
      <c r="G108" s="107"/>
      <c r="H108" s="107"/>
      <c r="I108" s="107"/>
      <c r="J108" s="107"/>
      <c r="K108" s="107">
        <v>5411</v>
      </c>
      <c r="L108" s="107"/>
      <c r="M108" s="107"/>
      <c r="N108" s="107"/>
      <c r="O108" s="77">
        <v>5411</v>
      </c>
      <c r="P108" s="106"/>
    </row>
    <row r="109" spans="1:16" x14ac:dyDescent="0.25">
      <c r="A109" s="31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77"/>
      <c r="P109" s="106"/>
    </row>
    <row r="110" spans="1:16" x14ac:dyDescent="0.25">
      <c r="A110" s="32" t="s">
        <v>50</v>
      </c>
      <c r="B110" s="93"/>
      <c r="C110" s="93">
        <v>5469.2526000000071</v>
      </c>
      <c r="D110" s="93"/>
      <c r="E110" s="93"/>
      <c r="F110" s="93"/>
      <c r="G110" s="93"/>
      <c r="H110" s="93"/>
      <c r="I110" s="93">
        <v>19025.813800000004</v>
      </c>
      <c r="J110" s="93"/>
      <c r="K110" s="93"/>
      <c r="L110" s="93">
        <v>222.05469999999877</v>
      </c>
      <c r="M110" s="93">
        <v>4195.3275000000722</v>
      </c>
      <c r="N110" s="93"/>
      <c r="O110" s="77"/>
      <c r="P110" s="106"/>
    </row>
    <row r="111" spans="1:16" x14ac:dyDescent="0.25">
      <c r="A111" s="32" t="s">
        <v>51</v>
      </c>
      <c r="B111" s="93"/>
      <c r="C111" s="93">
        <v>25771.820070080001</v>
      </c>
      <c r="D111" s="93"/>
      <c r="E111" s="93"/>
      <c r="F111" s="93"/>
      <c r="G111" s="93"/>
      <c r="H111" s="93"/>
      <c r="I111" s="93">
        <v>67102.090959399997</v>
      </c>
      <c r="J111" s="93"/>
      <c r="K111" s="93"/>
      <c r="L111" s="93">
        <v>1196.3918267699999</v>
      </c>
      <c r="M111" s="93">
        <v>36798.927905249999</v>
      </c>
      <c r="N111" s="93"/>
      <c r="O111" s="93"/>
      <c r="P111" s="106"/>
    </row>
    <row r="112" spans="1:16" x14ac:dyDescent="0.25">
      <c r="A112" s="61" t="s">
        <v>58</v>
      </c>
      <c r="B112" s="93"/>
      <c r="C112" s="93">
        <v>31241.072670080008</v>
      </c>
      <c r="D112" s="93"/>
      <c r="E112" s="93"/>
      <c r="F112" s="93"/>
      <c r="G112" s="93"/>
      <c r="H112" s="93"/>
      <c r="I112" s="93">
        <v>86127.9047594</v>
      </c>
      <c r="J112" s="93"/>
      <c r="K112" s="93"/>
      <c r="L112" s="93">
        <v>1418.4465267699986</v>
      </c>
      <c r="M112" s="93">
        <v>40994.255405250071</v>
      </c>
      <c r="N112" s="93"/>
      <c r="O112" s="93"/>
      <c r="P112" s="106"/>
    </row>
    <row r="113" spans="1:16" x14ac:dyDescent="0.25">
      <c r="A113" s="31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106"/>
    </row>
    <row r="114" spans="1:16" x14ac:dyDescent="0.25">
      <c r="A114" s="76" t="s">
        <v>59</v>
      </c>
      <c r="B114" s="108"/>
      <c r="C114" s="108">
        <v>357942</v>
      </c>
      <c r="D114" s="108">
        <v>820025</v>
      </c>
      <c r="E114" s="108">
        <v>349967</v>
      </c>
      <c r="F114" s="108">
        <v>739698</v>
      </c>
      <c r="G114" s="108">
        <v>448680</v>
      </c>
      <c r="H114" s="108">
        <v>1299438</v>
      </c>
      <c r="I114" s="108">
        <v>-353767</v>
      </c>
      <c r="J114" s="108">
        <v>-136181</v>
      </c>
      <c r="K114" s="108">
        <v>648304</v>
      </c>
      <c r="L114" s="108">
        <v>-1689900</v>
      </c>
      <c r="M114" s="108">
        <v>-2817782</v>
      </c>
      <c r="N114" s="108">
        <v>1715132</v>
      </c>
      <c r="O114" s="93"/>
      <c r="P114" s="106"/>
    </row>
    <row r="115" spans="1:16" x14ac:dyDescent="0.25">
      <c r="A115" s="76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93"/>
      <c r="P115" s="106"/>
    </row>
    <row r="116" spans="1:16" x14ac:dyDescent="0.25">
      <c r="A116" s="76"/>
      <c r="B116" s="41" t="s">
        <v>45</v>
      </c>
      <c r="C116" s="119">
        <v>87618878</v>
      </c>
      <c r="D116" s="119">
        <v>87623981</v>
      </c>
      <c r="E116" s="119">
        <v>87627132</v>
      </c>
      <c r="F116" s="119">
        <v>87631243</v>
      </c>
      <c r="G116" s="119">
        <v>87633783</v>
      </c>
      <c r="H116" s="119">
        <v>87640047</v>
      </c>
      <c r="I116" s="119">
        <v>87644480</v>
      </c>
      <c r="J116" s="119">
        <v>87647371</v>
      </c>
      <c r="K116" s="119">
        <v>87654537</v>
      </c>
      <c r="L116" s="119">
        <v>87658501</v>
      </c>
      <c r="M116" s="119">
        <v>87662553</v>
      </c>
      <c r="N116" s="119">
        <v>87670243</v>
      </c>
      <c r="O116" s="93"/>
      <c r="P116" s="106"/>
    </row>
    <row r="117" spans="1:16" x14ac:dyDescent="0.25">
      <c r="A117" s="76"/>
      <c r="B117" s="41" t="s">
        <v>46</v>
      </c>
      <c r="C117" s="120">
        <v>41817</v>
      </c>
      <c r="D117" s="120">
        <v>41817</v>
      </c>
      <c r="E117" s="120">
        <v>41817</v>
      </c>
      <c r="F117" s="120">
        <v>41817</v>
      </c>
      <c r="G117" s="120">
        <v>41817</v>
      </c>
      <c r="H117" s="120">
        <v>41817</v>
      </c>
      <c r="I117" s="120">
        <v>41817</v>
      </c>
      <c r="J117" s="120">
        <v>41817</v>
      </c>
      <c r="K117" s="120">
        <v>41817</v>
      </c>
      <c r="L117" s="120">
        <v>41817</v>
      </c>
      <c r="M117" s="120">
        <v>41817</v>
      </c>
      <c r="N117" s="120">
        <v>41817</v>
      </c>
      <c r="O117" s="93"/>
      <c r="P117" s="106"/>
    </row>
    <row r="118" spans="1:16" x14ac:dyDescent="0.25">
      <c r="A118" s="76"/>
      <c r="B118" s="41" t="s">
        <v>47</v>
      </c>
      <c r="C118" s="121" t="s">
        <v>48</v>
      </c>
      <c r="D118" s="121" t="s">
        <v>48</v>
      </c>
      <c r="E118" s="121" t="s">
        <v>48</v>
      </c>
      <c r="F118" s="121" t="s">
        <v>48</v>
      </c>
      <c r="G118" s="121" t="s">
        <v>48</v>
      </c>
      <c r="H118" s="121" t="s">
        <v>48</v>
      </c>
      <c r="I118" s="121" t="s">
        <v>48</v>
      </c>
      <c r="J118" s="121" t="s">
        <v>48</v>
      </c>
      <c r="K118" s="121" t="s">
        <v>48</v>
      </c>
      <c r="L118" s="121" t="s">
        <v>48</v>
      </c>
      <c r="M118" s="121" t="s">
        <v>48</v>
      </c>
      <c r="N118" s="121" t="s">
        <v>48</v>
      </c>
      <c r="O118" s="93"/>
      <c r="P118" s="106"/>
    </row>
    <row r="119" spans="1:16" x14ac:dyDescent="0.25">
      <c r="A119" s="76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93"/>
      <c r="P119" s="106"/>
    </row>
    <row r="120" spans="1:16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1:16" x14ac:dyDescent="0.25">
      <c r="A121" s="81"/>
      <c r="B121" s="82"/>
      <c r="C121" s="82" t="s">
        <v>19</v>
      </c>
      <c r="D121" s="82" t="s">
        <v>20</v>
      </c>
      <c r="E121" s="82" t="s">
        <v>21</v>
      </c>
      <c r="F121" s="82" t="s">
        <v>22</v>
      </c>
      <c r="G121" s="82" t="s">
        <v>23</v>
      </c>
      <c r="H121" s="82" t="s">
        <v>24</v>
      </c>
      <c r="I121" s="82" t="s">
        <v>25</v>
      </c>
      <c r="J121" s="82" t="s">
        <v>26</v>
      </c>
      <c r="K121" s="82" t="s">
        <v>27</v>
      </c>
      <c r="L121" s="82" t="s">
        <v>28</v>
      </c>
      <c r="M121" s="82" t="s">
        <v>29</v>
      </c>
      <c r="N121" s="82" t="s">
        <v>30</v>
      </c>
      <c r="O121" s="38"/>
    </row>
    <row r="122" spans="1:16" ht="18" x14ac:dyDescent="0.25">
      <c r="A122" s="83"/>
      <c r="B122" s="84" t="s">
        <v>60</v>
      </c>
      <c r="C122" s="85"/>
      <c r="D122" s="85">
        <v>1263449.42</v>
      </c>
      <c r="E122" s="85"/>
      <c r="F122" s="85"/>
      <c r="G122" s="85">
        <v>344129.32</v>
      </c>
      <c r="H122" s="85">
        <v>2063073</v>
      </c>
      <c r="I122" s="85">
        <v>1338265</v>
      </c>
      <c r="J122" s="85"/>
      <c r="K122" s="85"/>
      <c r="L122" s="85">
        <v>626310.84</v>
      </c>
      <c r="M122" s="85"/>
      <c r="N122" s="85">
        <v>422469</v>
      </c>
      <c r="O122" s="67"/>
    </row>
    <row r="123" spans="1:16" x14ac:dyDescent="0.25">
      <c r="A123" s="53"/>
      <c r="B123" s="69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67"/>
      <c r="P123" s="31"/>
    </row>
    <row r="124" spans="1:16" x14ac:dyDescent="0.25">
      <c r="A124" s="53"/>
      <c r="B124" s="69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7"/>
      <c r="P124" s="31"/>
    </row>
    <row r="125" spans="1:16" x14ac:dyDescent="0.25">
      <c r="A125" s="54" t="s">
        <v>38</v>
      </c>
      <c r="B125" s="78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7"/>
      <c r="P125" s="31"/>
    </row>
    <row r="126" spans="1:16" x14ac:dyDescent="0.25">
      <c r="A126" s="55" t="s">
        <v>39</v>
      </c>
      <c r="B126" s="78">
        <v>-606946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7">
        <v>-606946</v>
      </c>
      <c r="P126" s="31"/>
    </row>
    <row r="127" spans="1:16" x14ac:dyDescent="0.25">
      <c r="A127" s="55" t="s">
        <v>40</v>
      </c>
      <c r="B127" s="78">
        <v>-573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7">
        <v>-573</v>
      </c>
      <c r="P127" s="31"/>
    </row>
    <row r="128" spans="1:16" x14ac:dyDescent="0.25">
      <c r="A128" s="55" t="s">
        <v>41</v>
      </c>
      <c r="B128" s="78">
        <v>-160388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7">
        <v>-160388</v>
      </c>
      <c r="P128" s="31"/>
    </row>
    <row r="129" spans="1:16" x14ac:dyDescent="0.25">
      <c r="A129" s="55" t="s">
        <v>61</v>
      </c>
      <c r="B129" s="78">
        <v>-5411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7">
        <v>-5411</v>
      </c>
      <c r="P129" s="31" t="s">
        <v>53</v>
      </c>
    </row>
    <row r="130" spans="1:16" x14ac:dyDescent="0.25">
      <c r="A130" s="31"/>
      <c r="B130" s="77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7"/>
      <c r="P130" s="31"/>
    </row>
    <row r="131" spans="1:16" x14ac:dyDescent="0.25">
      <c r="A131" s="33" t="s">
        <v>42</v>
      </c>
      <c r="B131" s="79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7"/>
      <c r="P131" s="31"/>
    </row>
    <row r="132" spans="1:16" x14ac:dyDescent="0.25">
      <c r="A132" s="57" t="s">
        <v>30</v>
      </c>
      <c r="B132" s="79">
        <v>-749727</v>
      </c>
      <c r="C132" s="72"/>
      <c r="D132" s="72">
        <v>749727</v>
      </c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7">
        <v>0</v>
      </c>
      <c r="P132" s="31"/>
    </row>
    <row r="133" spans="1:16" x14ac:dyDescent="0.25">
      <c r="A133" s="57"/>
      <c r="B133" s="79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7"/>
      <c r="P133" s="31"/>
    </row>
    <row r="134" spans="1:16" x14ac:dyDescent="0.25">
      <c r="A134" s="73"/>
      <c r="B134" s="80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7"/>
      <c r="P134" s="31"/>
    </row>
    <row r="135" spans="1:16" x14ac:dyDescent="0.25">
      <c r="A135" s="33" t="s">
        <v>57</v>
      </c>
      <c r="B135" s="79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7"/>
      <c r="P135" s="31"/>
    </row>
    <row r="136" spans="1:16" x14ac:dyDescent="0.25">
      <c r="A136" s="57" t="s">
        <v>21</v>
      </c>
      <c r="B136" s="79">
        <v>-151434</v>
      </c>
      <c r="C136" s="72"/>
      <c r="D136" s="72">
        <v>151434</v>
      </c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7">
        <v>0</v>
      </c>
      <c r="P136" s="31"/>
    </row>
    <row r="137" spans="1:16" x14ac:dyDescent="0.25">
      <c r="A137" s="57" t="s">
        <v>23</v>
      </c>
      <c r="B137" s="79">
        <v>-138436</v>
      </c>
      <c r="C137" s="72"/>
      <c r="D137" s="72">
        <v>138436</v>
      </c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7">
        <v>0</v>
      </c>
      <c r="P137" s="31"/>
    </row>
    <row r="138" spans="1:16" x14ac:dyDescent="0.25">
      <c r="A138" s="57" t="s">
        <v>26</v>
      </c>
      <c r="B138" s="79">
        <v>-587953</v>
      </c>
      <c r="C138" s="72"/>
      <c r="D138" s="72">
        <v>223852</v>
      </c>
      <c r="E138" s="72"/>
      <c r="F138" s="72"/>
      <c r="G138" s="72">
        <v>344128</v>
      </c>
      <c r="H138" s="72">
        <v>19973</v>
      </c>
      <c r="I138" s="72"/>
      <c r="J138" s="72"/>
      <c r="K138" s="72"/>
      <c r="L138" s="72"/>
      <c r="M138" s="72"/>
      <c r="N138" s="72"/>
      <c r="O138" s="77">
        <v>0</v>
      </c>
      <c r="P138" s="31"/>
    </row>
    <row r="139" spans="1:16" x14ac:dyDescent="0.25">
      <c r="A139" s="57" t="s">
        <v>27</v>
      </c>
      <c r="B139" s="79">
        <v>-46884</v>
      </c>
      <c r="C139" s="72"/>
      <c r="D139" s="72"/>
      <c r="E139" s="72"/>
      <c r="F139" s="72"/>
      <c r="G139" s="72"/>
      <c r="H139" s="72">
        <v>46884</v>
      </c>
      <c r="I139" s="72"/>
      <c r="J139" s="72"/>
      <c r="K139" s="72"/>
      <c r="L139" s="72"/>
      <c r="M139" s="72"/>
      <c r="N139" s="72"/>
      <c r="O139" s="77">
        <v>0</v>
      </c>
      <c r="P139" s="31"/>
    </row>
    <row r="140" spans="1:16" x14ac:dyDescent="0.25">
      <c r="A140" s="73"/>
      <c r="B140" s="80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7"/>
      <c r="P140" s="31"/>
    </row>
    <row r="141" spans="1:16" x14ac:dyDescent="0.25">
      <c r="A141" s="33" t="s">
        <v>62</v>
      </c>
      <c r="B141" s="79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7"/>
      <c r="P141" s="31"/>
    </row>
    <row r="142" spans="1:16" x14ac:dyDescent="0.25">
      <c r="A142" s="57" t="s">
        <v>19</v>
      </c>
      <c r="B142" s="79">
        <v>-1608721</v>
      </c>
      <c r="C142" s="72"/>
      <c r="D142" s="72"/>
      <c r="E142" s="72"/>
      <c r="F142" s="72"/>
      <c r="G142" s="72"/>
      <c r="H142" s="72">
        <v>1608721</v>
      </c>
      <c r="I142" s="72"/>
      <c r="J142" s="72"/>
      <c r="K142" s="72"/>
      <c r="L142" s="72"/>
      <c r="M142" s="72"/>
      <c r="N142" s="72"/>
      <c r="O142" s="77">
        <v>0</v>
      </c>
      <c r="P142" s="31"/>
    </row>
    <row r="143" spans="1:16" x14ac:dyDescent="0.25">
      <c r="A143" s="57" t="s">
        <v>21</v>
      </c>
      <c r="B143" s="79">
        <v>-568137</v>
      </c>
      <c r="C143" s="72"/>
      <c r="D143" s="72"/>
      <c r="E143" s="72"/>
      <c r="F143" s="72"/>
      <c r="G143" s="72"/>
      <c r="H143" s="72">
        <v>387494</v>
      </c>
      <c r="I143" s="72">
        <v>180643</v>
      </c>
      <c r="J143" s="72"/>
      <c r="K143" s="72"/>
      <c r="L143" s="72"/>
      <c r="M143" s="72"/>
      <c r="N143" s="72"/>
      <c r="O143" s="77">
        <v>0</v>
      </c>
      <c r="P143" s="31"/>
    </row>
    <row r="144" spans="1:16" x14ac:dyDescent="0.25">
      <c r="A144" s="57" t="s">
        <v>22</v>
      </c>
      <c r="B144" s="79">
        <v>-396932.99</v>
      </c>
      <c r="C144" s="72"/>
      <c r="D144" s="72"/>
      <c r="E144" s="72"/>
      <c r="F144" s="72"/>
      <c r="G144" s="72"/>
      <c r="H144" s="72"/>
      <c r="I144" s="72">
        <v>396933</v>
      </c>
      <c r="J144" s="72"/>
      <c r="K144" s="72"/>
      <c r="L144" s="72"/>
      <c r="M144" s="72"/>
      <c r="N144" s="72"/>
      <c r="O144" s="77">
        <v>1.0000000009313226E-2</v>
      </c>
      <c r="P144" s="31"/>
    </row>
    <row r="145" spans="1:19" x14ac:dyDescent="0.25">
      <c r="A145" s="57" t="s">
        <v>26</v>
      </c>
      <c r="B145" s="79">
        <v>-897947</v>
      </c>
      <c r="C145" s="72"/>
      <c r="D145" s="72"/>
      <c r="E145" s="72"/>
      <c r="F145" s="72"/>
      <c r="G145" s="72"/>
      <c r="H145" s="72"/>
      <c r="I145" s="72"/>
      <c r="J145" s="72"/>
      <c r="K145" s="72"/>
      <c r="L145" s="72">
        <v>626310</v>
      </c>
      <c r="M145" s="72"/>
      <c r="N145" s="72">
        <v>271637</v>
      </c>
      <c r="O145" s="77">
        <v>0</v>
      </c>
      <c r="P145" s="31"/>
    </row>
    <row r="146" spans="1:19" x14ac:dyDescent="0.25">
      <c r="A146" s="57" t="s">
        <v>27</v>
      </c>
      <c r="B146" s="79">
        <v>-2015647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>
        <v>150832</v>
      </c>
      <c r="O146" s="77">
        <v>-1864815</v>
      </c>
      <c r="P146" s="31"/>
    </row>
    <row r="147" spans="1:19" x14ac:dyDescent="0.25">
      <c r="A147" s="57" t="s">
        <v>29</v>
      </c>
      <c r="B147" s="79">
        <v>-934160.29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7">
        <v>-934160.29</v>
      </c>
      <c r="P147" s="31"/>
    </row>
    <row r="148" spans="1:19" x14ac:dyDescent="0.25">
      <c r="A148" s="57"/>
      <c r="B148" s="79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7">
        <v>0</v>
      </c>
      <c r="P148" s="31"/>
    </row>
    <row r="149" spans="1:19" x14ac:dyDescent="0.25">
      <c r="A149" s="31"/>
      <c r="B149" s="77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7"/>
      <c r="P149" s="31"/>
    </row>
    <row r="150" spans="1:19" x14ac:dyDescent="0.25">
      <c r="A150" s="31"/>
      <c r="B150" s="77">
        <f>SUM(B131:B148)</f>
        <v>-8095979.2800000003</v>
      </c>
      <c r="C150" s="74">
        <f>SUM(C131:C148)</f>
        <v>0</v>
      </c>
      <c r="D150" s="74">
        <f t="shared" ref="D150:N150" si="9">SUM(D131:D148)</f>
        <v>1263449</v>
      </c>
      <c r="E150" s="74">
        <f t="shared" si="9"/>
        <v>0</v>
      </c>
      <c r="F150" s="74">
        <f t="shared" si="9"/>
        <v>0</v>
      </c>
      <c r="G150" s="74">
        <f t="shared" si="9"/>
        <v>344128</v>
      </c>
      <c r="H150" s="74">
        <f t="shared" si="9"/>
        <v>2063072</v>
      </c>
      <c r="I150" s="74">
        <f t="shared" si="9"/>
        <v>577576</v>
      </c>
      <c r="J150" s="74">
        <f t="shared" si="9"/>
        <v>0</v>
      </c>
      <c r="K150" s="74">
        <f t="shared" si="9"/>
        <v>0</v>
      </c>
      <c r="L150" s="74">
        <f t="shared" si="9"/>
        <v>626310</v>
      </c>
      <c r="M150" s="74">
        <f t="shared" si="9"/>
        <v>0</v>
      </c>
      <c r="N150" s="74">
        <f t="shared" si="9"/>
        <v>422469</v>
      </c>
      <c r="O150" s="77">
        <f>SUM(O132:O148)</f>
        <v>-2798975.2800000003</v>
      </c>
      <c r="P150" s="118"/>
    </row>
    <row r="151" spans="1:19" x14ac:dyDescent="0.25">
      <c r="A151" s="109" t="s">
        <v>63</v>
      </c>
      <c r="B151" s="41"/>
      <c r="C151" s="67">
        <f>+C122-C150</f>
        <v>0</v>
      </c>
      <c r="D151" s="67">
        <f t="shared" ref="D151:N151" si="10">+D122-D150</f>
        <v>0.41999999992549419</v>
      </c>
      <c r="E151" s="67">
        <f t="shared" si="10"/>
        <v>0</v>
      </c>
      <c r="F151" s="67">
        <f t="shared" si="10"/>
        <v>0</v>
      </c>
      <c r="G151" s="67">
        <f t="shared" si="10"/>
        <v>1.3200000000069849</v>
      </c>
      <c r="H151" s="67">
        <f t="shared" si="10"/>
        <v>1</v>
      </c>
      <c r="I151" s="67">
        <f t="shared" si="10"/>
        <v>760689</v>
      </c>
      <c r="J151" s="67">
        <f t="shared" si="10"/>
        <v>0</v>
      </c>
      <c r="K151" s="67">
        <f t="shared" si="10"/>
        <v>0</v>
      </c>
      <c r="L151" s="67">
        <f t="shared" si="10"/>
        <v>0.83999999996740371</v>
      </c>
      <c r="M151" s="67">
        <f t="shared" si="10"/>
        <v>0</v>
      </c>
      <c r="N151" s="67">
        <f t="shared" si="10"/>
        <v>0</v>
      </c>
      <c r="O151" s="77"/>
      <c r="P151" s="31"/>
    </row>
    <row r="152" spans="1:19" x14ac:dyDescent="0.25">
      <c r="A152" s="31"/>
      <c r="B152" s="124" t="s">
        <v>49</v>
      </c>
      <c r="C152" s="72"/>
      <c r="D152" s="72"/>
      <c r="E152" s="72"/>
      <c r="F152" s="72"/>
      <c r="G152" s="72">
        <v>2111.4759000000049</v>
      </c>
      <c r="H152" s="72">
        <v>3931.8006000000023</v>
      </c>
      <c r="I152" s="72">
        <v>1968.6016000000018</v>
      </c>
      <c r="J152" s="72"/>
      <c r="K152" s="72"/>
      <c r="L152" s="72">
        <v>3201.113519999999</v>
      </c>
      <c r="M152" s="72"/>
      <c r="N152" s="72"/>
      <c r="O152" s="77"/>
      <c r="P152" s="31"/>
    </row>
    <row r="153" spans="1:19" x14ac:dyDescent="0.25">
      <c r="A153" s="31"/>
      <c r="B153" s="124" t="s">
        <v>51</v>
      </c>
      <c r="C153" s="72"/>
      <c r="D153" s="72"/>
      <c r="E153" s="72"/>
      <c r="F153" s="72"/>
      <c r="G153" s="72">
        <v>11847.886029090003</v>
      </c>
      <c r="H153" s="72">
        <v>22311.994816280003</v>
      </c>
      <c r="I153" s="72">
        <v>11503.569952</v>
      </c>
      <c r="J153" s="72"/>
      <c r="K153" s="72"/>
      <c r="L153" s="72">
        <v>20445.101045071991</v>
      </c>
      <c r="M153" s="72"/>
      <c r="N153" s="72"/>
      <c r="O153" s="77"/>
      <c r="P153" s="31"/>
    </row>
    <row r="154" spans="1:19" x14ac:dyDescent="0.25">
      <c r="A154" s="31"/>
      <c r="B154" s="124" t="s">
        <v>38</v>
      </c>
      <c r="C154" s="72"/>
      <c r="D154" s="72"/>
      <c r="E154" s="72"/>
      <c r="F154" s="72"/>
      <c r="G154" s="72">
        <v>13961</v>
      </c>
      <c r="H154" s="72">
        <v>26245</v>
      </c>
      <c r="I154" s="72">
        <v>774161</v>
      </c>
      <c r="J154" s="72"/>
      <c r="K154" s="72"/>
      <c r="L154" s="72">
        <v>23647</v>
      </c>
      <c r="M154" s="72"/>
      <c r="N154" s="72"/>
      <c r="O154" s="77"/>
      <c r="P154" s="31"/>
    </row>
    <row r="155" spans="1:19" x14ac:dyDescent="0.25">
      <c r="A155" s="31"/>
      <c r="B155" s="125" t="s">
        <v>52</v>
      </c>
      <c r="C155" s="67"/>
      <c r="D155" s="67"/>
      <c r="E155" s="67"/>
      <c r="F155" s="67"/>
      <c r="G155" s="67">
        <f>+G151+G152+G153-G154</f>
        <v>-0.31807090998518106</v>
      </c>
      <c r="H155" s="67">
        <f t="shared" ref="H155:N155" si="11">+H151+H152+H153-H154</f>
        <v>-0.2045837199948437</v>
      </c>
      <c r="I155" s="67">
        <f t="shared" si="11"/>
        <v>0.17155200010165572</v>
      </c>
      <c r="J155" s="67">
        <f t="shared" si="11"/>
        <v>0</v>
      </c>
      <c r="K155" s="67">
        <f t="shared" si="11"/>
        <v>0</v>
      </c>
      <c r="L155" s="67">
        <f t="shared" si="11"/>
        <v>5.4565071957767941E-2</v>
      </c>
      <c r="M155" s="67">
        <f t="shared" si="11"/>
        <v>0</v>
      </c>
      <c r="N155" s="67">
        <f t="shared" si="11"/>
        <v>0</v>
      </c>
      <c r="O155" s="77"/>
      <c r="P155" s="31"/>
      <c r="Q155" s="31"/>
      <c r="R155" s="31"/>
      <c r="S155" s="31"/>
    </row>
    <row r="156" spans="1:19" x14ac:dyDescent="0.25">
      <c r="A156" s="31"/>
      <c r="B156" s="41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7"/>
      <c r="P156" s="31"/>
      <c r="Q156" s="31"/>
      <c r="R156" s="31"/>
      <c r="S156" s="31"/>
    </row>
    <row r="157" spans="1:19" x14ac:dyDescent="0.25">
      <c r="A157" s="31" t="s">
        <v>64</v>
      </c>
      <c r="B157" s="41"/>
      <c r="C157" s="72" t="s">
        <v>65</v>
      </c>
      <c r="D157" s="72" t="s">
        <v>65</v>
      </c>
      <c r="E157" s="72" t="s">
        <v>65</v>
      </c>
      <c r="F157" s="72" t="s">
        <v>65</v>
      </c>
      <c r="G157" s="72" t="s">
        <v>65</v>
      </c>
      <c r="H157" s="72" t="s">
        <v>65</v>
      </c>
      <c r="I157" s="72" t="s">
        <v>65</v>
      </c>
      <c r="J157" s="72" t="s">
        <v>65</v>
      </c>
      <c r="K157" s="72" t="s">
        <v>65</v>
      </c>
      <c r="L157" s="72" t="s">
        <v>65</v>
      </c>
      <c r="M157" s="72" t="s">
        <v>65</v>
      </c>
      <c r="N157" s="72" t="s">
        <v>65</v>
      </c>
      <c r="O157" s="77"/>
      <c r="P157" s="31"/>
      <c r="Q157" s="31"/>
      <c r="R157" s="31"/>
      <c r="S157" s="31"/>
    </row>
    <row r="158" spans="1:19" x14ac:dyDescent="0.25">
      <c r="A158" s="31" t="s">
        <v>66</v>
      </c>
      <c r="B158" s="41"/>
      <c r="C158" s="122">
        <v>42607</v>
      </c>
      <c r="D158" s="122">
        <v>42607</v>
      </c>
      <c r="E158" s="122">
        <v>42607</v>
      </c>
      <c r="F158" s="122">
        <v>42607</v>
      </c>
      <c r="G158" s="122">
        <v>42618</v>
      </c>
      <c r="H158" s="122">
        <v>42618</v>
      </c>
      <c r="I158" s="122">
        <v>42619</v>
      </c>
      <c r="J158" s="122">
        <v>42620</v>
      </c>
      <c r="K158" s="122">
        <v>42620</v>
      </c>
      <c r="L158" s="122">
        <v>42620</v>
      </c>
      <c r="M158" s="122">
        <v>42620</v>
      </c>
      <c r="N158" s="122">
        <v>42620</v>
      </c>
      <c r="O158" s="77"/>
      <c r="P158" s="31"/>
      <c r="Q158" s="31"/>
      <c r="R158" s="31"/>
      <c r="S158" s="31"/>
    </row>
    <row r="159" spans="1:19" x14ac:dyDescent="0.25">
      <c r="A159" s="31" t="s">
        <v>67</v>
      </c>
      <c r="B159" s="41"/>
      <c r="C159" s="123">
        <v>185396136</v>
      </c>
      <c r="D159" s="123">
        <v>185398892</v>
      </c>
      <c r="E159" s="123">
        <v>185399888</v>
      </c>
      <c r="F159" s="123">
        <v>185400592</v>
      </c>
      <c r="G159" s="123">
        <v>186267724</v>
      </c>
      <c r="H159" s="123">
        <v>186329003</v>
      </c>
      <c r="I159" s="123">
        <v>186521993</v>
      </c>
      <c r="J159" s="123">
        <v>186527930</v>
      </c>
      <c r="K159" s="123">
        <v>186531172</v>
      </c>
      <c r="L159" s="123">
        <v>186565765</v>
      </c>
      <c r="M159" s="123">
        <v>186571585</v>
      </c>
      <c r="N159" s="123">
        <v>186606340</v>
      </c>
      <c r="O159" s="77"/>
      <c r="P159" s="31"/>
      <c r="Q159" s="31"/>
      <c r="R159" s="31"/>
      <c r="S159" s="31"/>
    </row>
    <row r="160" spans="1:19" x14ac:dyDescent="0.25">
      <c r="A160" s="31"/>
      <c r="B160" s="41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7"/>
      <c r="P160" s="31"/>
      <c r="Q160" s="31"/>
      <c r="R160" s="31"/>
      <c r="S160" s="31"/>
    </row>
    <row r="161" spans="1:19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</row>
    <row r="162" spans="1:19" x14ac:dyDescent="0.25">
      <c r="A162" s="88"/>
      <c r="B162" s="89"/>
      <c r="C162" s="89" t="s">
        <v>19</v>
      </c>
      <c r="D162" s="89" t="s">
        <v>20</v>
      </c>
      <c r="E162" s="89" t="s">
        <v>21</v>
      </c>
      <c r="F162" s="89" t="s">
        <v>22</v>
      </c>
      <c r="G162" s="89" t="s">
        <v>23</v>
      </c>
      <c r="H162" s="89" t="s">
        <v>24</v>
      </c>
      <c r="I162" s="89" t="s">
        <v>25</v>
      </c>
      <c r="J162" s="89" t="s">
        <v>26</v>
      </c>
      <c r="K162" s="89" t="s">
        <v>27</v>
      </c>
      <c r="L162" s="89" t="s">
        <v>28</v>
      </c>
      <c r="M162" s="89" t="s">
        <v>29</v>
      </c>
      <c r="N162" s="89" t="s">
        <v>30</v>
      </c>
      <c r="O162" s="38"/>
      <c r="P162" s="31"/>
      <c r="Q162" s="31"/>
      <c r="R162" s="31"/>
      <c r="S162" s="31"/>
    </row>
    <row r="163" spans="1:19" ht="18" x14ac:dyDescent="0.25">
      <c r="A163" s="90"/>
      <c r="B163" s="91" t="s">
        <v>68</v>
      </c>
      <c r="C163" s="111"/>
      <c r="D163" s="111"/>
      <c r="E163" s="111">
        <v>427544</v>
      </c>
      <c r="F163" s="111">
        <v>152045</v>
      </c>
      <c r="G163" s="111"/>
      <c r="H163" s="111">
        <v>2456502</v>
      </c>
      <c r="I163" s="111">
        <v>1272770</v>
      </c>
      <c r="J163" s="111">
        <v>1667204</v>
      </c>
      <c r="K163" s="111"/>
      <c r="L163" s="111"/>
      <c r="M163" s="111"/>
      <c r="N163" s="111">
        <v>1686220</v>
      </c>
      <c r="O163" s="67"/>
      <c r="P163" s="31"/>
      <c r="Q163" s="31"/>
      <c r="R163" s="31"/>
      <c r="S163" s="31"/>
    </row>
    <row r="164" spans="1:19" x14ac:dyDescent="0.25">
      <c r="A164" s="68"/>
      <c r="B164" s="69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67"/>
      <c r="P164" s="31"/>
      <c r="Q164" s="31"/>
      <c r="R164" s="31"/>
      <c r="S164" s="31"/>
    </row>
    <row r="165" spans="1:19" x14ac:dyDescent="0.25">
      <c r="A165" s="53"/>
      <c r="B165" s="69"/>
      <c r="C165" s="70"/>
      <c r="D165" s="70"/>
      <c r="E165" s="70"/>
      <c r="F165" s="70"/>
      <c r="G165" s="70"/>
      <c r="H165" s="70"/>
      <c r="I165" s="70"/>
      <c r="J165" s="70" t="s">
        <v>69</v>
      </c>
      <c r="K165" s="70"/>
      <c r="L165" s="70"/>
      <c r="M165" s="70"/>
      <c r="N165" s="70"/>
      <c r="O165" s="77"/>
      <c r="P165" s="31"/>
      <c r="Q165" s="31"/>
      <c r="R165" s="31"/>
      <c r="S165" s="31"/>
    </row>
    <row r="166" spans="1:19" x14ac:dyDescent="0.25">
      <c r="A166" s="54" t="s">
        <v>38</v>
      </c>
      <c r="B166" s="78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7"/>
      <c r="P166" s="31"/>
      <c r="Q166" s="31"/>
      <c r="R166" s="31"/>
      <c r="S166" s="31"/>
    </row>
    <row r="167" spans="1:19" x14ac:dyDescent="0.25">
      <c r="A167" s="55" t="s">
        <v>39</v>
      </c>
      <c r="B167" s="78">
        <v>-606946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7">
        <v>-606946</v>
      </c>
      <c r="P167" s="31"/>
      <c r="Q167" s="31"/>
      <c r="R167" s="31"/>
      <c r="S167" s="31"/>
    </row>
    <row r="168" spans="1:19" x14ac:dyDescent="0.25">
      <c r="A168" s="55" t="s">
        <v>40</v>
      </c>
      <c r="B168" s="78">
        <v>-573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7">
        <v>-573</v>
      </c>
      <c r="P168" s="31"/>
      <c r="Q168" s="31"/>
      <c r="R168" s="31"/>
      <c r="S168" s="31"/>
    </row>
    <row r="169" spans="1:19" x14ac:dyDescent="0.25">
      <c r="A169" s="55" t="s">
        <v>41</v>
      </c>
      <c r="B169" s="78">
        <v>-160388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7">
        <v>-160388</v>
      </c>
      <c r="P169" s="31"/>
      <c r="Q169" s="31"/>
      <c r="R169" s="31"/>
      <c r="S169" s="31"/>
    </row>
    <row r="170" spans="1:19" x14ac:dyDescent="0.25">
      <c r="A170" s="55" t="s">
        <v>61</v>
      </c>
      <c r="B170" s="78">
        <v>-5411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7">
        <v>-5411</v>
      </c>
      <c r="P170" s="109" t="s">
        <v>53</v>
      </c>
      <c r="Q170" s="31"/>
      <c r="R170" s="31"/>
      <c r="S170" s="31"/>
    </row>
    <row r="171" spans="1:19" x14ac:dyDescent="0.25">
      <c r="A171" s="31"/>
      <c r="B171" s="77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7">
        <v>0</v>
      </c>
      <c r="P171" s="31"/>
      <c r="Q171" s="31"/>
      <c r="R171" s="31"/>
      <c r="S171" s="31"/>
    </row>
    <row r="172" spans="1:19" x14ac:dyDescent="0.25">
      <c r="A172" s="33" t="s">
        <v>62</v>
      </c>
      <c r="B172" s="79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7"/>
      <c r="P172" s="31"/>
      <c r="Q172" s="31"/>
      <c r="R172" s="31"/>
      <c r="S172" s="31"/>
    </row>
    <row r="173" spans="1:19" x14ac:dyDescent="0.25">
      <c r="A173" s="33" t="s">
        <v>27</v>
      </c>
      <c r="B173" s="79">
        <v>-1864815</v>
      </c>
      <c r="C173" s="72"/>
      <c r="D173" s="72"/>
      <c r="E173" s="72">
        <v>427543</v>
      </c>
      <c r="F173" s="72">
        <v>152045</v>
      </c>
      <c r="G173" s="72"/>
      <c r="H173" s="72">
        <v>1285227</v>
      </c>
      <c r="I173" s="72"/>
      <c r="J173" s="72"/>
      <c r="K173" s="72"/>
      <c r="L173" s="72"/>
      <c r="M173" s="72"/>
      <c r="N173" s="72"/>
      <c r="O173" s="77">
        <v>0</v>
      </c>
      <c r="P173" s="31"/>
      <c r="Q173" s="31"/>
      <c r="R173" s="31"/>
      <c r="S173" s="31"/>
    </row>
    <row r="174" spans="1:19" x14ac:dyDescent="0.25">
      <c r="A174" s="33" t="s">
        <v>29</v>
      </c>
      <c r="B174" s="79">
        <v>-934161.29</v>
      </c>
      <c r="C174" s="72"/>
      <c r="D174" s="72"/>
      <c r="E174" s="72"/>
      <c r="F174" s="72"/>
      <c r="G174" s="72"/>
      <c r="H174" s="72">
        <v>934161</v>
      </c>
      <c r="I174" s="72"/>
      <c r="J174" s="72"/>
      <c r="K174" s="72"/>
      <c r="L174" s="72"/>
      <c r="M174" s="72"/>
      <c r="N174" s="72"/>
      <c r="O174" s="77">
        <v>-0.2900000000372529</v>
      </c>
    </row>
    <row r="175" spans="1:19" x14ac:dyDescent="0.25">
      <c r="A175" s="57"/>
      <c r="B175" s="79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7">
        <v>0</v>
      </c>
    </row>
    <row r="176" spans="1:19" x14ac:dyDescent="0.25">
      <c r="A176" s="31"/>
      <c r="B176" s="77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7"/>
    </row>
    <row r="177" spans="1:23" x14ac:dyDescent="0.25">
      <c r="A177" s="112" t="s">
        <v>70</v>
      </c>
      <c r="B177" s="110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7">
        <v>0</v>
      </c>
    </row>
    <row r="178" spans="1:23" x14ac:dyDescent="0.25">
      <c r="A178" s="112" t="s">
        <v>19</v>
      </c>
      <c r="B178" s="110">
        <v>-647818</v>
      </c>
      <c r="C178" s="72"/>
      <c r="D178" s="72"/>
      <c r="E178" s="72"/>
      <c r="F178" s="72"/>
      <c r="G178" s="72"/>
      <c r="H178" s="72">
        <v>237113</v>
      </c>
      <c r="I178" s="72">
        <v>410705</v>
      </c>
      <c r="J178" s="72"/>
      <c r="K178" s="72"/>
      <c r="L178" s="72"/>
      <c r="M178" s="72"/>
      <c r="N178" s="72"/>
      <c r="O178" s="77">
        <v>0</v>
      </c>
    </row>
    <row r="179" spans="1:23" x14ac:dyDescent="0.25">
      <c r="A179" s="112" t="s">
        <v>20</v>
      </c>
      <c r="B179" s="110">
        <v>-848304</v>
      </c>
      <c r="C179" s="72"/>
      <c r="D179" s="72"/>
      <c r="E179" s="72"/>
      <c r="F179" s="72"/>
      <c r="G179" s="72"/>
      <c r="H179" s="72"/>
      <c r="I179" s="72">
        <v>848304</v>
      </c>
      <c r="J179" s="72"/>
      <c r="K179" s="72"/>
      <c r="L179" s="72"/>
      <c r="M179" s="72"/>
      <c r="N179" s="72"/>
      <c r="O179" s="77">
        <v>0</v>
      </c>
    </row>
    <row r="180" spans="1:23" x14ac:dyDescent="0.25">
      <c r="A180" s="112" t="s">
        <v>71</v>
      </c>
      <c r="B180" s="110">
        <v>-1293775</v>
      </c>
      <c r="C180" s="72"/>
      <c r="D180" s="72"/>
      <c r="E180" s="72"/>
      <c r="F180" s="72"/>
      <c r="G180" s="72"/>
      <c r="H180" s="72"/>
      <c r="I180" s="72">
        <v>13760</v>
      </c>
      <c r="J180" s="72">
        <v>1280015</v>
      </c>
      <c r="K180" s="72"/>
      <c r="L180" s="72"/>
      <c r="M180" s="72"/>
      <c r="N180" s="72"/>
      <c r="O180" s="77">
        <v>0</v>
      </c>
    </row>
    <row r="181" spans="1:23" x14ac:dyDescent="0.25">
      <c r="A181" s="112" t="s">
        <v>27</v>
      </c>
      <c r="B181" s="110">
        <v>-4624142</v>
      </c>
      <c r="C181" s="72"/>
      <c r="D181" s="72"/>
      <c r="E181" s="72"/>
      <c r="F181" s="72"/>
      <c r="G181" s="72"/>
      <c r="H181" s="72"/>
      <c r="I181" s="72"/>
      <c r="J181" s="71"/>
      <c r="K181" s="72"/>
      <c r="L181" s="72"/>
      <c r="M181" s="72"/>
      <c r="N181" s="72">
        <v>1686219</v>
      </c>
      <c r="O181" s="77">
        <v>-2937923</v>
      </c>
    </row>
    <row r="182" spans="1:23" x14ac:dyDescent="0.25">
      <c r="A182" s="112" t="s">
        <v>28</v>
      </c>
      <c r="B182" s="110">
        <v>-687337</v>
      </c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7">
        <v>-687337</v>
      </c>
    </row>
    <row r="183" spans="1:23" x14ac:dyDescent="0.25">
      <c r="A183" s="112" t="s">
        <v>29</v>
      </c>
      <c r="B183" s="110">
        <v>-769183</v>
      </c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7">
        <v>-769183</v>
      </c>
    </row>
    <row r="184" spans="1:23" x14ac:dyDescent="0.25">
      <c r="A184" s="31"/>
      <c r="B184" s="77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7"/>
    </row>
    <row r="185" spans="1:23" x14ac:dyDescent="0.25">
      <c r="A185" s="31"/>
      <c r="B185" s="77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7"/>
    </row>
    <row r="186" spans="1:23" x14ac:dyDescent="0.25">
      <c r="A186" s="31"/>
      <c r="B186" s="77">
        <f>SUM(B172:B184)</f>
        <v>-11669535.289999999</v>
      </c>
      <c r="C186" s="74">
        <f>SUM(C172:C184)</f>
        <v>0</v>
      </c>
      <c r="D186" s="74">
        <f t="shared" ref="D186:N186" si="12">SUM(D172:D184)</f>
        <v>0</v>
      </c>
      <c r="E186" s="74">
        <f t="shared" si="12"/>
        <v>427543</v>
      </c>
      <c r="F186" s="74">
        <f t="shared" si="12"/>
        <v>152045</v>
      </c>
      <c r="G186" s="74">
        <f t="shared" si="12"/>
        <v>0</v>
      </c>
      <c r="H186" s="74">
        <f t="shared" si="12"/>
        <v>2456501</v>
      </c>
      <c r="I186" s="74">
        <f t="shared" si="12"/>
        <v>1272769</v>
      </c>
      <c r="J186" s="74">
        <f t="shared" si="12"/>
        <v>1280015</v>
      </c>
      <c r="K186" s="74">
        <f t="shared" si="12"/>
        <v>0</v>
      </c>
      <c r="L186" s="74">
        <f t="shared" si="12"/>
        <v>0</v>
      </c>
      <c r="M186" s="74">
        <f t="shared" si="12"/>
        <v>0</v>
      </c>
      <c r="N186" s="74">
        <f t="shared" si="12"/>
        <v>1686219</v>
      </c>
      <c r="O186" s="77">
        <f>SUM(O172:O184)</f>
        <v>-4394443.29</v>
      </c>
    </row>
    <row r="187" spans="1:23" x14ac:dyDescent="0.25">
      <c r="A187" s="109" t="s">
        <v>63</v>
      </c>
      <c r="B187" s="41"/>
      <c r="C187" s="72">
        <f>+C163-C186</f>
        <v>0</v>
      </c>
      <c r="D187" s="72">
        <f t="shared" ref="D187:N187" si="13">+D163-D186</f>
        <v>0</v>
      </c>
      <c r="E187" s="72">
        <f t="shared" si="13"/>
        <v>1</v>
      </c>
      <c r="F187" s="72">
        <f t="shared" si="13"/>
        <v>0</v>
      </c>
      <c r="G187" s="72">
        <f t="shared" si="13"/>
        <v>0</v>
      </c>
      <c r="H187" s="72">
        <f t="shared" si="13"/>
        <v>1</v>
      </c>
      <c r="I187" s="72">
        <f t="shared" si="13"/>
        <v>1</v>
      </c>
      <c r="J187" s="72">
        <f t="shared" si="13"/>
        <v>387189</v>
      </c>
      <c r="K187" s="72">
        <f t="shared" si="13"/>
        <v>0</v>
      </c>
      <c r="L187" s="72">
        <f t="shared" si="13"/>
        <v>0</v>
      </c>
      <c r="M187" s="72">
        <f t="shared" si="13"/>
        <v>0</v>
      </c>
      <c r="N187" s="72">
        <f t="shared" si="13"/>
        <v>1</v>
      </c>
      <c r="O187" s="77"/>
    </row>
    <row r="188" spans="1:23" x14ac:dyDescent="0.25">
      <c r="A188" s="31"/>
      <c r="B188" s="124" t="s">
        <v>49</v>
      </c>
      <c r="C188" s="72"/>
      <c r="D188" s="72"/>
      <c r="E188" s="72">
        <v>5184.4020000000019</v>
      </c>
      <c r="F188" s="72"/>
      <c r="G188" s="72"/>
      <c r="H188" s="72">
        <v>71091.320999999996</v>
      </c>
      <c r="I188" s="72">
        <v>33040.014000000199</v>
      </c>
      <c r="J188" s="72">
        <v>39903.596799999941</v>
      </c>
      <c r="K188" s="72"/>
      <c r="L188" s="72"/>
      <c r="M188" s="72"/>
      <c r="N188" s="72">
        <v>1372.30799999999</v>
      </c>
      <c r="O188" s="77"/>
    </row>
    <row r="189" spans="1:23" x14ac:dyDescent="0.25">
      <c r="A189" s="31"/>
      <c r="B189" s="124" t="s">
        <v>51</v>
      </c>
      <c r="C189" s="72"/>
      <c r="D189" s="72"/>
      <c r="E189" s="72">
        <v>35179.959366800002</v>
      </c>
      <c r="F189" s="72"/>
      <c r="G189" s="72"/>
      <c r="H189" s="72">
        <v>402016.93390949996</v>
      </c>
      <c r="I189" s="72">
        <v>183013.6722148</v>
      </c>
      <c r="J189" s="72">
        <v>221370.60196991998</v>
      </c>
      <c r="K189" s="72"/>
      <c r="L189" s="72"/>
      <c r="M189" s="72"/>
      <c r="N189" s="72">
        <v>16558.825323599998</v>
      </c>
      <c r="O189" s="77"/>
    </row>
    <row r="190" spans="1:23" x14ac:dyDescent="0.25">
      <c r="A190" s="31"/>
      <c r="B190" s="124" t="s">
        <v>38</v>
      </c>
      <c r="C190" s="72"/>
      <c r="D190" s="72"/>
      <c r="E190" s="72">
        <v>40365</v>
      </c>
      <c r="F190" s="72"/>
      <c r="G190" s="72"/>
      <c r="H190" s="72">
        <v>473109</v>
      </c>
      <c r="I190" s="72">
        <v>216055</v>
      </c>
      <c r="J190" s="72">
        <v>648463</v>
      </c>
      <c r="K190" s="72"/>
      <c r="L190" s="72"/>
      <c r="M190" s="72"/>
      <c r="N190" s="72">
        <v>17932</v>
      </c>
      <c r="O190" s="77"/>
      <c r="P190" s="31"/>
      <c r="Q190" s="31"/>
      <c r="R190" s="31"/>
      <c r="S190" s="31"/>
      <c r="T190" s="31"/>
      <c r="U190" s="31"/>
      <c r="V190" s="31"/>
      <c r="W190" s="31"/>
    </row>
    <row r="191" spans="1:23" x14ac:dyDescent="0.25">
      <c r="A191" s="31"/>
      <c r="B191" s="125" t="s">
        <v>52</v>
      </c>
      <c r="C191" s="72"/>
      <c r="D191" s="72"/>
      <c r="E191" s="72">
        <f>+E187+E188+E189-E190</f>
        <v>0.36136680000345223</v>
      </c>
      <c r="F191" s="72"/>
      <c r="G191" s="72"/>
      <c r="H191" s="72">
        <f t="shared" ref="H191:J191" si="14">+H187+H188+H189-H190</f>
        <v>0.25490949995582923</v>
      </c>
      <c r="I191" s="72">
        <f t="shared" si="14"/>
        <v>-0.31378519980353303</v>
      </c>
      <c r="J191" s="72">
        <f t="shared" si="14"/>
        <v>0.19876991992350668</v>
      </c>
      <c r="K191" s="72"/>
      <c r="L191" s="72"/>
      <c r="M191" s="72"/>
      <c r="N191" s="72">
        <f>+N187+N188+N189-N190</f>
        <v>0.1333235999882163</v>
      </c>
      <c r="O191" s="77"/>
      <c r="P191" s="31"/>
      <c r="Q191" s="31"/>
      <c r="R191" s="31"/>
      <c r="S191" s="31"/>
      <c r="T191" s="31"/>
      <c r="U191" s="31"/>
      <c r="V191" s="31"/>
      <c r="W191" s="31"/>
    </row>
    <row r="192" spans="1:23" x14ac:dyDescent="0.25">
      <c r="A192" s="31"/>
      <c r="B192" s="125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7"/>
      <c r="P192" s="31"/>
      <c r="Q192" s="31"/>
      <c r="R192" s="31"/>
      <c r="S192" s="31"/>
      <c r="T192" s="31"/>
      <c r="U192" s="31"/>
      <c r="V192" s="31"/>
      <c r="W192" s="31"/>
    </row>
    <row r="193" spans="1:25" x14ac:dyDescent="0.25">
      <c r="A193" s="92" t="s">
        <v>64</v>
      </c>
      <c r="B193" s="127"/>
      <c r="C193" s="128" t="s">
        <v>65</v>
      </c>
      <c r="D193" s="128" t="s">
        <v>65</v>
      </c>
      <c r="E193" s="128" t="s">
        <v>65</v>
      </c>
      <c r="F193" s="128" t="s">
        <v>65</v>
      </c>
      <c r="G193" s="128" t="s">
        <v>65</v>
      </c>
      <c r="H193" s="128" t="s">
        <v>65</v>
      </c>
      <c r="I193" s="128" t="s">
        <v>65</v>
      </c>
      <c r="J193" s="128" t="s">
        <v>65</v>
      </c>
      <c r="K193" s="128" t="s">
        <v>65</v>
      </c>
      <c r="L193" s="128" t="s">
        <v>65</v>
      </c>
      <c r="M193" s="128" t="s">
        <v>65</v>
      </c>
      <c r="N193" s="128" t="s">
        <v>65</v>
      </c>
      <c r="O193" s="77"/>
      <c r="P193" s="31"/>
      <c r="Q193" s="31"/>
      <c r="R193" s="31"/>
      <c r="S193" s="31"/>
      <c r="T193" s="31"/>
      <c r="U193" s="31"/>
      <c r="V193" s="31"/>
      <c r="W193" s="31"/>
    </row>
    <row r="194" spans="1:25" x14ac:dyDescent="0.25">
      <c r="A194" s="92" t="s">
        <v>66</v>
      </c>
      <c r="B194" s="127"/>
      <c r="C194" s="129">
        <v>42646</v>
      </c>
      <c r="D194" s="129">
        <v>42646</v>
      </c>
      <c r="E194" s="129">
        <v>42646</v>
      </c>
      <c r="F194" s="129">
        <v>42646</v>
      </c>
      <c r="G194" s="129">
        <v>42646</v>
      </c>
      <c r="H194" s="129">
        <v>42646</v>
      </c>
      <c r="I194" s="129">
        <v>42646</v>
      </c>
      <c r="J194" s="129">
        <v>42646</v>
      </c>
      <c r="K194" s="129">
        <v>42646</v>
      </c>
      <c r="L194" s="129">
        <v>42646</v>
      </c>
      <c r="M194" s="129">
        <v>42646</v>
      </c>
      <c r="N194" s="129">
        <v>42646</v>
      </c>
      <c r="O194" s="77"/>
      <c r="P194" s="31"/>
      <c r="Q194" s="31"/>
      <c r="R194" s="31"/>
      <c r="S194" s="31"/>
      <c r="T194" s="31"/>
      <c r="U194" s="31"/>
      <c r="V194" s="31"/>
      <c r="W194" s="31"/>
    </row>
    <row r="195" spans="1:25" x14ac:dyDescent="0.25">
      <c r="A195" s="92" t="s">
        <v>67</v>
      </c>
      <c r="B195" s="130"/>
      <c r="C195" s="131">
        <v>189522153</v>
      </c>
      <c r="D195" s="131">
        <v>189524252</v>
      </c>
      <c r="E195" s="131">
        <v>189530120</v>
      </c>
      <c r="F195" s="131">
        <v>189534590</v>
      </c>
      <c r="G195" s="131">
        <v>189538011</v>
      </c>
      <c r="H195" s="131">
        <v>189543034</v>
      </c>
      <c r="I195" s="131">
        <v>189554593</v>
      </c>
      <c r="J195" s="131">
        <v>189609852</v>
      </c>
      <c r="K195" s="131">
        <v>189613012</v>
      </c>
      <c r="L195" s="131">
        <v>189614740</v>
      </c>
      <c r="M195" s="131">
        <v>189616248</v>
      </c>
      <c r="N195" s="131">
        <v>189619569</v>
      </c>
      <c r="O195" s="77"/>
      <c r="P195" s="31"/>
      <c r="Q195" s="31"/>
      <c r="R195" s="31"/>
      <c r="S195" s="31"/>
      <c r="T195" s="31"/>
      <c r="U195" s="31"/>
      <c r="V195" s="31"/>
      <c r="W195" s="31"/>
    </row>
    <row r="196" spans="1:25" x14ac:dyDescent="0.25">
      <c r="A196" s="31"/>
      <c r="B196" s="31"/>
      <c r="C196" s="31"/>
      <c r="D196" s="31"/>
      <c r="E196" s="31"/>
      <c r="F196" s="31"/>
      <c r="G196" s="131">
        <v>1293775</v>
      </c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</row>
    <row r="197" spans="1:25" x14ac:dyDescent="0.25">
      <c r="A197" s="31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31"/>
      <c r="Q197" s="31"/>
      <c r="R197" s="31"/>
      <c r="S197" s="31"/>
      <c r="T197" s="31"/>
      <c r="U197" s="31"/>
      <c r="V197" s="31"/>
      <c r="W197" s="31"/>
    </row>
    <row r="198" spans="1:25" x14ac:dyDescent="0.25">
      <c r="A198" s="31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1:25" x14ac:dyDescent="0.25">
      <c r="A199" s="31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1:25" x14ac:dyDescent="0.25">
      <c r="A200" s="113"/>
      <c r="B200" s="114"/>
      <c r="C200" s="114" t="s">
        <v>19</v>
      </c>
      <c r="D200" s="114" t="s">
        <v>20</v>
      </c>
      <c r="E200" s="114" t="s">
        <v>21</v>
      </c>
      <c r="F200" s="114" t="s">
        <v>22</v>
      </c>
      <c r="G200" s="114" t="s">
        <v>23</v>
      </c>
      <c r="H200" s="114" t="s">
        <v>24</v>
      </c>
      <c r="I200" s="114" t="s">
        <v>25</v>
      </c>
      <c r="J200" s="114" t="s">
        <v>26</v>
      </c>
      <c r="K200" s="114" t="s">
        <v>27</v>
      </c>
      <c r="L200" s="114" t="s">
        <v>28</v>
      </c>
      <c r="M200" s="114" t="s">
        <v>29</v>
      </c>
      <c r="N200" s="114" t="s">
        <v>30</v>
      </c>
      <c r="O200" s="38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1:25" ht="18" x14ac:dyDescent="0.25">
      <c r="A201" s="115"/>
      <c r="B201" s="116" t="s">
        <v>72</v>
      </c>
      <c r="C201" s="117"/>
      <c r="D201" s="117"/>
      <c r="E201" s="117"/>
      <c r="F201" s="117"/>
      <c r="G201" s="117">
        <v>896905</v>
      </c>
      <c r="H201" s="117">
        <v>1649690</v>
      </c>
      <c r="I201" s="117">
        <v>435008</v>
      </c>
      <c r="J201" s="117">
        <v>290580</v>
      </c>
      <c r="K201" s="117">
        <v>515559</v>
      </c>
      <c r="L201" s="117"/>
      <c r="M201" s="117"/>
      <c r="N201" s="117">
        <v>3495522</v>
      </c>
      <c r="O201" s="67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1:25" x14ac:dyDescent="0.25">
      <c r="A202" s="53"/>
      <c r="B202" s="69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7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1:25" x14ac:dyDescent="0.25">
      <c r="A203" s="112" t="s">
        <v>70</v>
      </c>
      <c r="B203" s="110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7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1:25" x14ac:dyDescent="0.25">
      <c r="A204" s="112" t="s">
        <v>27</v>
      </c>
      <c r="B204" s="110">
        <v>-2937923</v>
      </c>
      <c r="C204" s="72"/>
      <c r="D204" s="72"/>
      <c r="E204" s="72"/>
      <c r="F204" s="72"/>
      <c r="G204" s="72">
        <v>896905</v>
      </c>
      <c r="H204" s="72">
        <v>1649690</v>
      </c>
      <c r="I204" s="72"/>
      <c r="J204" s="72"/>
      <c r="K204" s="72">
        <v>391328</v>
      </c>
      <c r="L204" s="72"/>
      <c r="M204" s="72"/>
      <c r="N204" s="72"/>
      <c r="O204" s="77">
        <v>0</v>
      </c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1:25" x14ac:dyDescent="0.25">
      <c r="A205" s="112" t="s">
        <v>28</v>
      </c>
      <c r="B205" s="110">
        <v>-687337</v>
      </c>
      <c r="C205" s="72"/>
      <c r="D205" s="72"/>
      <c r="E205" s="72"/>
      <c r="F205" s="72"/>
      <c r="G205" s="72"/>
      <c r="H205" s="72"/>
      <c r="I205" s="72"/>
      <c r="J205" s="72"/>
      <c r="K205" s="72">
        <v>124231</v>
      </c>
      <c r="L205" s="72"/>
      <c r="M205" s="72"/>
      <c r="N205" s="72">
        <v>563106</v>
      </c>
      <c r="O205" s="77">
        <v>0</v>
      </c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1:25" x14ac:dyDescent="0.25">
      <c r="A206" s="112" t="s">
        <v>29</v>
      </c>
      <c r="B206" s="110">
        <v>-769183</v>
      </c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>
        <v>769183</v>
      </c>
      <c r="O206" s="77">
        <v>0</v>
      </c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1:25" x14ac:dyDescent="0.25">
      <c r="A207" s="31"/>
      <c r="B207" s="77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7"/>
    </row>
    <row r="208" spans="1:25" x14ac:dyDescent="0.25">
      <c r="A208" s="112" t="s">
        <v>73</v>
      </c>
      <c r="B208" s="110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7"/>
    </row>
    <row r="209" spans="1:15" x14ac:dyDescent="0.25">
      <c r="A209" s="112" t="s">
        <v>19</v>
      </c>
      <c r="B209" s="110">
        <v>-54336</v>
      </c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>
        <v>54336</v>
      </c>
      <c r="O209" s="77">
        <v>0</v>
      </c>
    </row>
    <row r="210" spans="1:15" x14ac:dyDescent="0.25">
      <c r="A210" s="112" t="s">
        <v>20</v>
      </c>
      <c r="B210" s="110">
        <v>-189482</v>
      </c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>
        <v>189482</v>
      </c>
      <c r="O210" s="77">
        <v>0</v>
      </c>
    </row>
    <row r="211" spans="1:15" x14ac:dyDescent="0.25">
      <c r="A211" s="112" t="s">
        <v>21</v>
      </c>
      <c r="B211" s="110">
        <v>-651703</v>
      </c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>
        <v>651703</v>
      </c>
      <c r="O211" s="77">
        <v>0</v>
      </c>
    </row>
    <row r="212" spans="1:15" x14ac:dyDescent="0.25">
      <c r="A212" s="112" t="s">
        <v>22</v>
      </c>
      <c r="B212" s="110">
        <v>-1458986</v>
      </c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>
        <v>1267712</v>
      </c>
      <c r="O212" s="77">
        <v>-191274</v>
      </c>
    </row>
    <row r="213" spans="1:15" x14ac:dyDescent="0.25">
      <c r="A213" s="112" t="s">
        <v>28</v>
      </c>
      <c r="B213" s="110">
        <v>-134744</v>
      </c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7">
        <v>-134744</v>
      </c>
    </row>
    <row r="214" spans="1:15" x14ac:dyDescent="0.25">
      <c r="A214" s="112" t="s">
        <v>29</v>
      </c>
      <c r="B214" s="110">
        <v>-1312328</v>
      </c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7">
        <v>-1312328</v>
      </c>
    </row>
    <row r="215" spans="1:15" x14ac:dyDescent="0.25">
      <c r="A215" s="53"/>
      <c r="B215" s="80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7"/>
    </row>
    <row r="216" spans="1:15" x14ac:dyDescent="0.25">
      <c r="A216" s="31"/>
      <c r="B216" s="77">
        <f>SUM(B204:B214)</f>
        <v>-8196022</v>
      </c>
      <c r="C216" s="74">
        <f>SUM(C204:C214)</f>
        <v>0</v>
      </c>
      <c r="D216" s="74">
        <f t="shared" ref="D216:N216" si="15">SUM(D204:D214)</f>
        <v>0</v>
      </c>
      <c r="E216" s="74">
        <f t="shared" si="15"/>
        <v>0</v>
      </c>
      <c r="F216" s="74">
        <f t="shared" si="15"/>
        <v>0</v>
      </c>
      <c r="G216" s="74">
        <f t="shared" si="15"/>
        <v>896905</v>
      </c>
      <c r="H216" s="74">
        <f t="shared" si="15"/>
        <v>1649690</v>
      </c>
      <c r="I216" s="74">
        <f t="shared" si="15"/>
        <v>0</v>
      </c>
      <c r="J216" s="74">
        <f t="shared" si="15"/>
        <v>0</v>
      </c>
      <c r="K216" s="74">
        <f t="shared" si="15"/>
        <v>515559</v>
      </c>
      <c r="L216" s="74">
        <f t="shared" si="15"/>
        <v>0</v>
      </c>
      <c r="M216" s="74">
        <f t="shared" si="15"/>
        <v>0</v>
      </c>
      <c r="N216" s="74">
        <f t="shared" si="15"/>
        <v>3495522</v>
      </c>
      <c r="O216" s="77">
        <f>SUM(O204:O214)</f>
        <v>-1638346</v>
      </c>
    </row>
    <row r="217" spans="1:15" x14ac:dyDescent="0.25">
      <c r="A217" s="109" t="s">
        <v>63</v>
      </c>
      <c r="B217" s="41"/>
      <c r="C217" s="72">
        <f>+C201-C216</f>
        <v>0</v>
      </c>
      <c r="D217" s="72">
        <f t="shared" ref="D217:N217" si="16">+D201-D216</f>
        <v>0</v>
      </c>
      <c r="E217" s="72">
        <f t="shared" si="16"/>
        <v>0</v>
      </c>
      <c r="F217" s="72">
        <f t="shared" si="16"/>
        <v>0</v>
      </c>
      <c r="G217" s="72">
        <f t="shared" si="16"/>
        <v>0</v>
      </c>
      <c r="H217" s="72">
        <f t="shared" si="16"/>
        <v>0</v>
      </c>
      <c r="I217" s="72">
        <f t="shared" si="16"/>
        <v>435008</v>
      </c>
      <c r="J217" s="72">
        <f t="shared" si="16"/>
        <v>290580</v>
      </c>
      <c r="K217" s="72">
        <f t="shared" si="16"/>
        <v>0</v>
      </c>
      <c r="L217" s="72">
        <f t="shared" si="16"/>
        <v>0</v>
      </c>
      <c r="M217" s="72">
        <f t="shared" si="16"/>
        <v>0</v>
      </c>
      <c r="N217" s="72">
        <f t="shared" si="16"/>
        <v>0</v>
      </c>
      <c r="O217" s="77"/>
    </row>
    <row r="218" spans="1:15" x14ac:dyDescent="0.25">
      <c r="A218" s="31"/>
      <c r="B218" s="124" t="s">
        <v>49</v>
      </c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7"/>
    </row>
    <row r="219" spans="1:15" x14ac:dyDescent="0.25">
      <c r="A219" s="31"/>
      <c r="B219" s="124" t="s">
        <v>51</v>
      </c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7"/>
    </row>
    <row r="220" spans="1:15" x14ac:dyDescent="0.25">
      <c r="A220" s="31"/>
      <c r="B220" s="124" t="s">
        <v>38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7"/>
    </row>
    <row r="221" spans="1:15" x14ac:dyDescent="0.25">
      <c r="A221" s="31"/>
      <c r="B221" s="125" t="s">
        <v>52</v>
      </c>
      <c r="C221" s="67">
        <f>+C217+C218+C219-C220</f>
        <v>0</v>
      </c>
      <c r="D221" s="67">
        <f t="shared" ref="D221:N221" si="17">+D217+D218+D219-D220</f>
        <v>0</v>
      </c>
      <c r="E221" s="67">
        <f t="shared" si="17"/>
        <v>0</v>
      </c>
      <c r="F221" s="67">
        <f t="shared" si="17"/>
        <v>0</v>
      </c>
      <c r="G221" s="67">
        <f t="shared" si="17"/>
        <v>0</v>
      </c>
      <c r="H221" s="67">
        <f t="shared" si="17"/>
        <v>0</v>
      </c>
      <c r="I221" s="67">
        <f t="shared" si="17"/>
        <v>435008</v>
      </c>
      <c r="J221" s="67">
        <f t="shared" si="17"/>
        <v>290580</v>
      </c>
      <c r="K221" s="67">
        <f t="shared" si="17"/>
        <v>0</v>
      </c>
      <c r="L221" s="67">
        <f t="shared" si="17"/>
        <v>0</v>
      </c>
      <c r="M221" s="67">
        <f t="shared" si="17"/>
        <v>0</v>
      </c>
      <c r="N221" s="67">
        <f t="shared" si="17"/>
        <v>0</v>
      </c>
      <c r="O221" s="77"/>
    </row>
    <row r="222" spans="1:15" x14ac:dyDescent="0.25">
      <c r="A222" s="31"/>
      <c r="B222" s="125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7"/>
    </row>
    <row r="223" spans="1:15" x14ac:dyDescent="0.25">
      <c r="A223" s="92" t="s">
        <v>64</v>
      </c>
      <c r="B223" s="127"/>
      <c r="C223" s="128" t="s">
        <v>74</v>
      </c>
      <c r="D223" s="128" t="s">
        <v>74</v>
      </c>
      <c r="E223" s="128" t="s">
        <v>74</v>
      </c>
      <c r="F223" s="128" t="s">
        <v>74</v>
      </c>
      <c r="G223" s="128" t="s">
        <v>65</v>
      </c>
      <c r="H223" s="128" t="s">
        <v>65</v>
      </c>
      <c r="I223" s="128" t="s">
        <v>74</v>
      </c>
      <c r="J223" s="128" t="s">
        <v>74</v>
      </c>
      <c r="K223" s="128" t="s">
        <v>74</v>
      </c>
      <c r="L223" s="128" t="s">
        <v>74</v>
      </c>
      <c r="M223" s="128" t="s">
        <v>74</v>
      </c>
      <c r="N223" s="128" t="s">
        <v>74</v>
      </c>
      <c r="O223" s="77"/>
    </row>
    <row r="224" spans="1:15" x14ac:dyDescent="0.25">
      <c r="A224" s="92" t="s">
        <v>66</v>
      </c>
      <c r="B224" s="127"/>
      <c r="C224" s="129">
        <v>42417</v>
      </c>
      <c r="D224" s="129">
        <v>42446</v>
      </c>
      <c r="E224" s="129">
        <v>42478</v>
      </c>
      <c r="F224" s="129">
        <v>42507</v>
      </c>
      <c r="G224" s="129">
        <v>42658</v>
      </c>
      <c r="H224" s="129">
        <v>42658</v>
      </c>
      <c r="I224" s="129">
        <v>42599</v>
      </c>
      <c r="J224" s="129">
        <v>42632</v>
      </c>
      <c r="K224" s="129">
        <v>42658</v>
      </c>
      <c r="L224" s="129">
        <v>42691</v>
      </c>
      <c r="M224" s="129">
        <v>42723</v>
      </c>
      <c r="N224" s="129"/>
      <c r="O224" s="77"/>
    </row>
    <row r="225" spans="1:15" x14ac:dyDescent="0.25">
      <c r="A225" s="92" t="s">
        <v>67</v>
      </c>
      <c r="B225" s="130"/>
      <c r="C225" s="131">
        <v>160869786</v>
      </c>
      <c r="D225" s="131">
        <v>164792507</v>
      </c>
      <c r="E225" s="131">
        <v>168342950</v>
      </c>
      <c r="F225" s="131">
        <v>189534590</v>
      </c>
      <c r="G225" s="131">
        <v>191071890</v>
      </c>
      <c r="H225" s="131">
        <v>19072774</v>
      </c>
      <c r="I225" s="131">
        <v>184081261</v>
      </c>
      <c r="J225" s="131">
        <v>187882562</v>
      </c>
      <c r="K225" s="131">
        <v>191074613</v>
      </c>
      <c r="L225" s="131">
        <v>194941626</v>
      </c>
      <c r="M225" s="131">
        <v>198386204</v>
      </c>
      <c r="N225" s="131"/>
      <c r="O225" s="77"/>
    </row>
    <row r="227" spans="1:15" ht="15.75" x14ac:dyDescent="0.25">
      <c r="A227" s="31"/>
      <c r="B227" s="31"/>
      <c r="C227" s="31"/>
      <c r="D227" s="31"/>
      <c r="E227" s="31"/>
      <c r="F227" s="126" t="s">
        <v>75</v>
      </c>
      <c r="G227" s="31"/>
      <c r="H227" s="31"/>
      <c r="I227" s="31"/>
      <c r="J227" s="31"/>
      <c r="K227" s="31"/>
      <c r="L227" s="31"/>
      <c r="M227" s="31"/>
      <c r="N227" s="31"/>
      <c r="O227" s="31"/>
    </row>
    <row r="228" spans="1:15" ht="15.75" x14ac:dyDescent="0.25">
      <c r="A228" s="31"/>
      <c r="B228" s="31"/>
      <c r="C228" s="31"/>
      <c r="D228" s="31"/>
      <c r="E228" s="31"/>
      <c r="F228" s="126" t="s">
        <v>76</v>
      </c>
      <c r="G228" s="31"/>
      <c r="H228" s="31"/>
      <c r="I228" s="31"/>
      <c r="J228" s="31"/>
      <c r="K228" s="31"/>
      <c r="L228" s="31"/>
      <c r="M228" s="31"/>
      <c r="N228" s="31"/>
      <c r="O228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cqcontabilidad</dc:creator>
  <cp:lastModifiedBy>cqqcontabilidad</cp:lastModifiedBy>
  <dcterms:created xsi:type="dcterms:W3CDTF">2017-02-23T23:03:09Z</dcterms:created>
  <dcterms:modified xsi:type="dcterms:W3CDTF">2017-03-21T15:51:06Z</dcterms:modified>
</cp:coreProperties>
</file>