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75" yWindow="630" windowWidth="12015" windowHeight="4935" tabRatio="816" activeTab="3"/>
  </bookViews>
  <sheets>
    <sheet name="Cuadro Resumen 12MY" sheetId="147" r:id="rId1"/>
    <sheet name="Precios Distribuidor" sheetId="154" r:id="rId2"/>
    <sheet name="Precios Público " sheetId="155" r:id="rId3"/>
    <sheet name="Precios Empleados" sheetId="156" r:id="rId4"/>
  </sheets>
  <definedNames>
    <definedName name="_xlnm._FilterDatabase" localSheetId="0" hidden="1">'Cuadro Resumen 12MY'!$A$5:$I$338</definedName>
    <definedName name="DOS" localSheetId="0">#REF!</definedName>
    <definedName name="DOS">#REF!</definedName>
    <definedName name="_xlnm.Print_Area" localSheetId="0">'Cuadro Resumen 12MY'!$A$1:$H$333</definedName>
    <definedName name="_xlnm.Print_Area" localSheetId="1">'Precios Distribuidor'!$A$1:$M$124</definedName>
    <definedName name="_xlnm.Print_Area" localSheetId="3">'Precios Empleados'!$A$1:$K$114</definedName>
    <definedName name="_xlnm.Print_Area" localSheetId="2">'Precios Público '!$A$1:$P$125</definedName>
    <definedName name="_xlnm.Print_Titles" localSheetId="0">'Cuadro Resumen 12MY'!$1:$4</definedName>
    <definedName name="table">#REF!</definedName>
    <definedName name="UNO">#REF!</definedName>
  </definedNames>
  <calcPr calcId="145621"/>
</workbook>
</file>

<file path=xl/calcChain.xml><?xml version="1.0" encoding="utf-8"?>
<calcChain xmlns="http://schemas.openxmlformats.org/spreadsheetml/2006/main">
  <c r="A247" i="147" l="1"/>
  <c r="B166" i="147"/>
  <c r="B248" i="147" s="1"/>
  <c r="A165" i="147"/>
  <c r="D3" i="156" l="1"/>
  <c r="D3" i="155"/>
  <c r="B171" i="147" l="1"/>
  <c r="B170" i="147" l="1"/>
  <c r="B169" i="147"/>
  <c r="B168" i="147"/>
  <c r="B167" i="147"/>
  <c r="B138" i="147"/>
  <c r="B137" i="147"/>
  <c r="B136" i="147"/>
  <c r="B55" i="147"/>
  <c r="B86" i="147" s="1"/>
  <c r="B78" i="147" s="1"/>
  <c r="A54" i="147"/>
  <c r="A85" i="147" s="1"/>
  <c r="A77" i="147" s="1"/>
  <c r="B8" i="147" l="1"/>
  <c r="B95" i="147" s="1"/>
  <c r="A12" i="147"/>
  <c r="A101" i="147" s="1"/>
  <c r="A20" i="147"/>
  <c r="A109" i="147" s="1"/>
  <c r="A279" i="147"/>
  <c r="A7" i="147"/>
  <c r="A94" i="147" s="1"/>
  <c r="A119" i="147" s="1"/>
  <c r="A191" i="147" l="1"/>
  <c r="A217" i="147" s="1"/>
  <c r="A240" i="147" s="1"/>
  <c r="A272" i="147" s="1"/>
  <c r="A129" i="147"/>
  <c r="A142" i="147" s="1"/>
  <c r="A151" i="147" s="1"/>
  <c r="A207" i="147"/>
  <c r="A230" i="147" s="1"/>
  <c r="A262" i="147" s="1"/>
  <c r="A294" i="147" s="1"/>
  <c r="A199" i="147"/>
  <c r="A222" i="147" s="1"/>
  <c r="A254" i="147" s="1"/>
  <c r="A286" i="147" s="1"/>
  <c r="B280" i="147"/>
  <c r="B120" i="147"/>
  <c r="A157" i="147" l="1"/>
  <c r="B192" i="147"/>
  <c r="B218" i="147" s="1"/>
  <c r="B241" i="147" s="1"/>
  <c r="B273" i="147" s="1"/>
  <c r="B143" i="147" s="1"/>
  <c r="B129" i="147"/>
  <c r="B284" i="147"/>
  <c r="B283" i="147"/>
  <c r="B282" i="147"/>
  <c r="B281" i="147"/>
  <c r="B249" i="147"/>
  <c r="B252" i="147"/>
  <c r="B251" i="147"/>
  <c r="B250" i="147"/>
  <c r="B158" i="147" l="1"/>
  <c r="B151" i="147"/>
</calcChain>
</file>

<file path=xl/sharedStrings.xml><?xml version="1.0" encoding="utf-8"?>
<sst xmlns="http://schemas.openxmlformats.org/spreadsheetml/2006/main" count="1527" uniqueCount="387">
  <si>
    <t>BONIFICACIÓN MAS IVA</t>
  </si>
  <si>
    <t>PLAN DE FINANCIAMIENTO</t>
  </si>
  <si>
    <t>01-06</t>
  </si>
  <si>
    <t>07-12</t>
  </si>
  <si>
    <t>13-18</t>
  </si>
  <si>
    <t>19-24</t>
  </si>
  <si>
    <t>25-30</t>
  </si>
  <si>
    <t>31-36</t>
  </si>
  <si>
    <t>37-48</t>
  </si>
  <si>
    <t>* Favor de tomar en cuenta que los precios en donde se indica "Precio especial (máximo) de Contado", es el máximo al que se podrá facturar para</t>
  </si>
  <si>
    <t xml:space="preserve">     poder tener derecho a la bonificación correspondiente.</t>
  </si>
  <si>
    <t>Plazo</t>
  </si>
  <si>
    <t>Inv. Inicial</t>
  </si>
  <si>
    <t xml:space="preserve">Subsidiado </t>
  </si>
  <si>
    <t>Tasa al Cliente</t>
  </si>
  <si>
    <t>Participación del Distribuidor</t>
  </si>
  <si>
    <t>Precio (máximo) de contado para bonificación</t>
  </si>
  <si>
    <t>49-60</t>
  </si>
  <si>
    <t>PROMOCIÓN</t>
  </si>
  <si>
    <t>(CÓDIGO: ZZZ)</t>
  </si>
  <si>
    <t>Plan 10%</t>
  </si>
  <si>
    <t>30%+</t>
  </si>
  <si>
    <t>10%-19.99%</t>
  </si>
  <si>
    <t>20%-29.99%</t>
  </si>
  <si>
    <t>Accesible (40% enganche)</t>
  </si>
  <si>
    <t>Tasa Plan Integral</t>
  </si>
  <si>
    <t>*  Los planes con Plan Integral, aplican también para Accesible Tradicional.</t>
  </si>
  <si>
    <t>Precio especial en operaciones al contado y financiamiento Plan Integral SIN seguro CON Bonificación.</t>
  </si>
  <si>
    <t>Financiamiento tasa subsidiada desde 20% enganche SIN seguro.</t>
  </si>
  <si>
    <t>Financiamiento tasa subsidiada desde 35% enganche SIN seguro.</t>
  </si>
  <si>
    <t>*  Favor de consultar siempre el cotizador de ALLY ya que las tasas pueden variar durante el mes.</t>
  </si>
  <si>
    <t>IMPORTANTE:  Se tienen otros esquemas de financiamiento disponibles con ALLY según las necesidades del cliente.</t>
  </si>
  <si>
    <t>AVEO 2012</t>
  </si>
  <si>
    <t>SPARK 2012</t>
  </si>
  <si>
    <t>MATIZ 2012</t>
  </si>
  <si>
    <t>CRUZE 2012</t>
  </si>
  <si>
    <t>MALIBU 2012</t>
  </si>
  <si>
    <t>TORNADO 2012</t>
  </si>
  <si>
    <t>CAPTIVA SPORT 2012</t>
  </si>
  <si>
    <t>TAHOE 2012 (Excepto Paq H)</t>
  </si>
  <si>
    <t>TRAVERSE 2012</t>
  </si>
  <si>
    <t>SUBURBAN 2012 (No aplica paquete G)</t>
  </si>
  <si>
    <t>Planes ALLY</t>
  </si>
  <si>
    <t>Plan Especial Matiz y Spark</t>
  </si>
  <si>
    <t>Matiz y Spark</t>
  </si>
  <si>
    <t>Plan Especial Aveo y Sonic</t>
  </si>
  <si>
    <t>Aveo y Sonic</t>
  </si>
  <si>
    <t>Plan Microtasas</t>
  </si>
  <si>
    <t>Precio especial en operaciones al contado y financiamiento Plan Integral CON 1 año de seguro. SIN Bonificación</t>
  </si>
  <si>
    <t>SILVERADO 2500 2012 (Excepto Crew Cab)</t>
  </si>
  <si>
    <t>SILVERADO 2500 Crew Cab 2012</t>
  </si>
  <si>
    <t>SONIC 2012.5</t>
  </si>
  <si>
    <t>Paquete E  $330,000</t>
  </si>
  <si>
    <t>Paquete F  $355,000</t>
  </si>
  <si>
    <t>SONIC 2012</t>
  </si>
  <si>
    <t>CHEYENNE 2012</t>
  </si>
  <si>
    <t>Todas las unidades excepto Matiz, Spark, Aveo y Sonic</t>
  </si>
  <si>
    <t>GM de México</t>
  </si>
  <si>
    <t>Guía de Precios al Distribuidor</t>
  </si>
  <si>
    <t>AM</t>
  </si>
  <si>
    <t>Código</t>
  </si>
  <si>
    <t>Modelo</t>
  </si>
  <si>
    <t>Pqt.</t>
  </si>
  <si>
    <t>Precio</t>
  </si>
  <si>
    <t>AMDGM</t>
  </si>
  <si>
    <t>AMDA</t>
  </si>
  <si>
    <t>Seguro P.P.</t>
  </si>
  <si>
    <t>Traslado</t>
  </si>
  <si>
    <t>I.V.A.</t>
  </si>
  <si>
    <t>Total</t>
  </si>
  <si>
    <t>1MS48</t>
  </si>
  <si>
    <t>Matiz 5 ptas.</t>
  </si>
  <si>
    <t>A</t>
  </si>
  <si>
    <t>1MT48</t>
  </si>
  <si>
    <t>B</t>
  </si>
  <si>
    <t>1CS48</t>
  </si>
  <si>
    <t>Spark 5 ptas.</t>
  </si>
  <si>
    <t>1CT48</t>
  </si>
  <si>
    <t>1CU48</t>
  </si>
  <si>
    <t>C</t>
  </si>
  <si>
    <t>1TU69</t>
  </si>
  <si>
    <t>Aveo 4 ptas.</t>
  </si>
  <si>
    <t>M</t>
  </si>
  <si>
    <t>J</t>
  </si>
  <si>
    <t>1TV69</t>
  </si>
  <si>
    <t>F</t>
  </si>
  <si>
    <t>1TX69</t>
  </si>
  <si>
    <t>D</t>
  </si>
  <si>
    <t>E</t>
  </si>
  <si>
    <t>1JR69</t>
  </si>
  <si>
    <t>1JS69</t>
  </si>
  <si>
    <t>1JT69</t>
  </si>
  <si>
    <t>1PS69</t>
  </si>
  <si>
    <t>Cruze 4 ptas.</t>
  </si>
  <si>
    <t>1PT69</t>
  </si>
  <si>
    <t>1PU69</t>
  </si>
  <si>
    <t>Malibu 4 ptas.</t>
  </si>
  <si>
    <t>Malibu 4 ptas.C</t>
  </si>
  <si>
    <t>G</t>
  </si>
  <si>
    <t>1EH37</t>
  </si>
  <si>
    <t>Camaro 2 ptas.</t>
  </si>
  <si>
    <t>1ET37</t>
  </si>
  <si>
    <t>1ET67</t>
  </si>
  <si>
    <t>1CG80</t>
  </si>
  <si>
    <t>Tornado Pick Up</t>
  </si>
  <si>
    <t>1CF80</t>
  </si>
  <si>
    <t>Colorado Doble Cabina</t>
  </si>
  <si>
    <t>Q</t>
  </si>
  <si>
    <t>CC10703</t>
  </si>
  <si>
    <t>Silverado 1500 Cabina Regular</t>
  </si>
  <si>
    <t>Silverado 2500 Cabina Regular</t>
  </si>
  <si>
    <t>CK10703</t>
  </si>
  <si>
    <t>Silverado 2500 Cabina Reg. 4X4</t>
  </si>
  <si>
    <t>K</t>
  </si>
  <si>
    <t>CC10753</t>
  </si>
  <si>
    <t>Silverado 2500 Cabina Extendida</t>
  </si>
  <si>
    <t>CC10543</t>
  </si>
  <si>
    <t>Silverado 2500 Doble Cabina 4x2</t>
  </si>
  <si>
    <t>CK10543</t>
  </si>
  <si>
    <t>Silverado 2500 Doble Cabina 4x4</t>
  </si>
  <si>
    <t>Cheyenne 2500 Cabina Regular</t>
  </si>
  <si>
    <t>N</t>
  </si>
  <si>
    <t>Cheyenne 2500 Cabina Reg. 4X4</t>
  </si>
  <si>
    <t>P</t>
  </si>
  <si>
    <t>CK10753</t>
  </si>
  <si>
    <t>Cheyenne 2500 Cabina Extendida</t>
  </si>
  <si>
    <t>Cheyenne 2500 Crew Cab 4X4</t>
  </si>
  <si>
    <t>CK10936</t>
  </si>
  <si>
    <t>Avalanche UUV 4X4</t>
  </si>
  <si>
    <t>1LD26</t>
  </si>
  <si>
    <t>Captiva Sport SUV</t>
  </si>
  <si>
    <t>1LE26</t>
  </si>
  <si>
    <t>1LW26</t>
  </si>
  <si>
    <t>CR14526</t>
  </si>
  <si>
    <t>Traverse SUV</t>
  </si>
  <si>
    <t>CC10706</t>
  </si>
  <si>
    <t>Tahoe SUV</t>
  </si>
  <si>
    <t>CK10706</t>
  </si>
  <si>
    <t>Tahoe SUV 4X4</t>
  </si>
  <si>
    <t>CC10906</t>
  </si>
  <si>
    <t>Suburban SUV</t>
  </si>
  <si>
    <t>CK10906</t>
  </si>
  <si>
    <t>Suburban SUV 4X4</t>
  </si>
  <si>
    <t>CK20906</t>
  </si>
  <si>
    <t>Suburban 3/4 SUV 4X4</t>
  </si>
  <si>
    <t>CG13405</t>
  </si>
  <si>
    <t>Express Cargo Van</t>
  </si>
  <si>
    <t>CG33405</t>
  </si>
  <si>
    <t>CG13406</t>
  </si>
  <si>
    <t>Express Pas. Van</t>
  </si>
  <si>
    <t>L</t>
  </si>
  <si>
    <t>CG33706</t>
  </si>
  <si>
    <t>CG33503</t>
  </si>
  <si>
    <t>Express Cutaway</t>
  </si>
  <si>
    <t>CG33803</t>
  </si>
  <si>
    <t>CG33903</t>
  </si>
  <si>
    <t>CC31003</t>
  </si>
  <si>
    <t>Silverado 3500 Chasis Cabina</t>
  </si>
  <si>
    <t>Guía de Precios al Público</t>
  </si>
  <si>
    <t>Acond.</t>
  </si>
  <si>
    <t>Sub-Total</t>
  </si>
  <si>
    <t>I.S.A.N.</t>
  </si>
  <si>
    <t>Precio de Lista Sugerido</t>
  </si>
  <si>
    <t>Precio de Contado Sugerido</t>
  </si>
  <si>
    <t>Aveo 4 ptas.A</t>
  </si>
  <si>
    <t>Aveo 4 ptas.M</t>
  </si>
  <si>
    <t>Aveo 4 ptas.B</t>
  </si>
  <si>
    <t>Aveo 4 ptas.C</t>
  </si>
  <si>
    <t>Aveo 4 ptas.D</t>
  </si>
  <si>
    <t>Aveo 4 ptas.E</t>
  </si>
  <si>
    <t>Silverado 1500 Cabina RegularD</t>
  </si>
  <si>
    <t>Silverado 1500 Cabina RegularE</t>
  </si>
  <si>
    <t>Silverado 1500 Cabina RegularF</t>
  </si>
  <si>
    <t>Silverado 1500 Cabina RegularG</t>
  </si>
  <si>
    <t>Silverado 2500 Cabina RegularJ</t>
  </si>
  <si>
    <t>Silverado 2500 Cabina Reg. 4X4K</t>
  </si>
  <si>
    <t>Silverado 2500 Cabina ExtendidaA</t>
  </si>
  <si>
    <t>Silverado 2500 Doble Cabina 4x2E</t>
  </si>
  <si>
    <t>Silverado 2500 Doble Cabina 4x4F</t>
  </si>
  <si>
    <t>Cheyenne 2500 Cabina RegularN</t>
  </si>
  <si>
    <t>Cheyenne 2500 Cabina Reg. 4X4P</t>
  </si>
  <si>
    <t>Cheyenne 2500 Cabina ExtendidaB</t>
  </si>
  <si>
    <t>Cheyenne 2500 Crew Cab 4X4B</t>
  </si>
  <si>
    <t>Cheyenne 2500 Crew Cab 4X4C</t>
  </si>
  <si>
    <t>Avalanche UUV 4X4B</t>
  </si>
  <si>
    <t>Avalanche UUV 4X4C</t>
  </si>
  <si>
    <t>Tahoe SUVA</t>
  </si>
  <si>
    <t>Tahoe SUVC</t>
  </si>
  <si>
    <t>Tahoe SUVD</t>
  </si>
  <si>
    <t>Tahoe SUV 4X4E</t>
  </si>
  <si>
    <t>Suburban SUVA</t>
  </si>
  <si>
    <t>Suburban SUVB</t>
  </si>
  <si>
    <t>Suburban SUVC</t>
  </si>
  <si>
    <t>Suburban SUV 4X4D</t>
  </si>
  <si>
    <t>Suburban 3/4 SUV 4X4G</t>
  </si>
  <si>
    <t>Silverado 3500 Chasis CabinaA</t>
  </si>
  <si>
    <t>Silverado 3500 Chasis CabinaC</t>
  </si>
  <si>
    <t>Guía de Precios para Empleados</t>
  </si>
  <si>
    <t>PRECIO</t>
  </si>
  <si>
    <t>Incentivo</t>
  </si>
  <si>
    <t>Cruze 4 ptas.F</t>
  </si>
  <si>
    <t>Traverse SUVC</t>
  </si>
  <si>
    <t>Traverse SUVB</t>
  </si>
  <si>
    <t>1SF08</t>
  </si>
  <si>
    <t>Chevy 3 ptas.</t>
  </si>
  <si>
    <t>Chevy 3 ptas.B</t>
  </si>
  <si>
    <t>H</t>
  </si>
  <si>
    <t>Chevy 3 ptas.H</t>
  </si>
  <si>
    <t>Chevy 3 ptas.J</t>
  </si>
  <si>
    <t>U</t>
  </si>
  <si>
    <t>Chevy Cargo 3 ptas.</t>
  </si>
  <si>
    <t>R</t>
  </si>
  <si>
    <t>Chevy Cargo 3 ptas.R</t>
  </si>
  <si>
    <t>Chevy Cargo 3 ptas.G</t>
  </si>
  <si>
    <t>1SE19</t>
  </si>
  <si>
    <t>Chevy 4 ptas.</t>
  </si>
  <si>
    <t>Chevy 4 ptas.B</t>
  </si>
  <si>
    <t>Chevy 4 ptas.H</t>
  </si>
  <si>
    <t>Chevy 4 ptas.J</t>
  </si>
  <si>
    <t>Chevy 4 ptas.Q</t>
  </si>
  <si>
    <t>Chevy 4 ptas.P</t>
  </si>
  <si>
    <t>Matiz 5 ptas.A</t>
  </si>
  <si>
    <t>Matiz 5 ptas.B</t>
  </si>
  <si>
    <t>Spark 5 ptas.A</t>
  </si>
  <si>
    <t>Spark 5 ptas.B</t>
  </si>
  <si>
    <t>Spark 5 ptas.C</t>
  </si>
  <si>
    <t>Aveo 4 ptas.G</t>
  </si>
  <si>
    <t>Sonic 4 ptas.</t>
  </si>
  <si>
    <t>Sonic 4 ptas.A</t>
  </si>
  <si>
    <t>Sonic 4 ptas.B</t>
  </si>
  <si>
    <t>Sonic 4 ptas.C</t>
  </si>
  <si>
    <t>1JR69Sonic 4 ptas.A</t>
  </si>
  <si>
    <t>Sonic 4 ptas.D</t>
  </si>
  <si>
    <t>Sonic 4 ptas.E</t>
  </si>
  <si>
    <t>Sonic 4 ptas.F</t>
  </si>
  <si>
    <t>Cruze 4 ptas.M</t>
  </si>
  <si>
    <t>Cruze 4 ptas.A</t>
  </si>
  <si>
    <t>Cruze 4 ptas.C</t>
  </si>
  <si>
    <t>1ZG69</t>
  </si>
  <si>
    <t>Malibu 4 ptas.B</t>
  </si>
  <si>
    <t>1ZJ69</t>
  </si>
  <si>
    <t>1ZK69</t>
  </si>
  <si>
    <t>Malibu 4 ptas.G</t>
  </si>
  <si>
    <t>Camaro 2 ptas.A</t>
  </si>
  <si>
    <t>Camaro 2 ptas.B</t>
  </si>
  <si>
    <t>Camaro 2 ptas.C</t>
  </si>
  <si>
    <t>Camaro 2 ptas. 45 Aniversario</t>
  </si>
  <si>
    <t>Camaro 2 ptas. 45 AniversarioE</t>
  </si>
  <si>
    <t>Camaro 2 ptas. Convertible</t>
  </si>
  <si>
    <t>Camaro 2 ptas. ConvertibleD</t>
  </si>
  <si>
    <t>Tornado Pick UpA</t>
  </si>
  <si>
    <t>Tornado Pick UpB</t>
  </si>
  <si>
    <t>Tornado Pick UpC</t>
  </si>
  <si>
    <t>CS15643</t>
  </si>
  <si>
    <t>Colorado Doble CabinaA</t>
  </si>
  <si>
    <t>Colorado Doble CabinaC</t>
  </si>
  <si>
    <t>CT15643</t>
  </si>
  <si>
    <t>Colorado Doble Cabina 4X4</t>
  </si>
  <si>
    <t>Colorado Doble Cabina 4X4B</t>
  </si>
  <si>
    <t>Captiva Sport SUVA</t>
  </si>
  <si>
    <t>Captiva Sport SUVB</t>
  </si>
  <si>
    <t>Captiva Sport SUVC</t>
  </si>
  <si>
    <t>Captiva Sport SUVD</t>
  </si>
  <si>
    <t>Captiva Sport SUVG</t>
  </si>
  <si>
    <t>Express Cargo VanC</t>
  </si>
  <si>
    <t>Express Cargo VanB</t>
  </si>
  <si>
    <t>Express Pas. VanD</t>
  </si>
  <si>
    <t>Express Pas. VanL</t>
  </si>
  <si>
    <t>Express Pas. VanC</t>
  </si>
  <si>
    <t>Express CutawayA</t>
  </si>
  <si>
    <t>Express CutawayB</t>
  </si>
  <si>
    <t>Express CutawayC</t>
  </si>
  <si>
    <t>Vigentes a partir del 01 de Mayo de 2013</t>
  </si>
  <si>
    <t>Paquete A  $7,958</t>
  </si>
  <si>
    <t>Paquete A  $167,100</t>
  </si>
  <si>
    <t>Paquete B  $8,186</t>
  </si>
  <si>
    <t>Paquete B  $180,700</t>
  </si>
  <si>
    <t>Paquete C  $8,612</t>
  </si>
  <si>
    <t>Paquete C  $204,200</t>
  </si>
  <si>
    <t>Paquete A  $179,900</t>
  </si>
  <si>
    <t>Paquete B  $193,800</t>
  </si>
  <si>
    <t>Paquete C  $215,300</t>
  </si>
  <si>
    <t>Paquete J  $11,064</t>
  </si>
  <si>
    <t>Paquete J  $292,200</t>
  </si>
  <si>
    <t>Paquete K  $11,084</t>
  </si>
  <si>
    <t>Paquete K  $327,400</t>
  </si>
  <si>
    <t>Paquete A  $11,084</t>
  </si>
  <si>
    <t>Paquete A  $328,300</t>
  </si>
  <si>
    <t>Paquete E  $11,084</t>
  </si>
  <si>
    <t>Paquete F  $11,084</t>
  </si>
  <si>
    <t>Paquete N  $15,172</t>
  </si>
  <si>
    <t>Paquete N  $396,000</t>
  </si>
  <si>
    <t>Paquete P  $16,545</t>
  </si>
  <si>
    <t>Paquete P  $420,500</t>
  </si>
  <si>
    <t>Paquete N  $417,000</t>
  </si>
  <si>
    <t>Paquete P  $443,400</t>
  </si>
  <si>
    <t>Paquete Ext B  $18,351</t>
  </si>
  <si>
    <t>Paquete B  $468,600</t>
  </si>
  <si>
    <t>Paquete B  $494,000</t>
  </si>
  <si>
    <t>Paquete Crew Cab B $22,325</t>
  </si>
  <si>
    <t>Paquete B Crew Cab  $521,300</t>
  </si>
  <si>
    <t>Paquete Crew Cab C $23,409</t>
  </si>
  <si>
    <t>Paquete C Crew Cab  $582,200</t>
  </si>
  <si>
    <t>Paquete B Crew Cab  $552,200</t>
  </si>
  <si>
    <t>Paquete C Crew Cab  $614,600</t>
  </si>
  <si>
    <t>Paquete A  $20,566</t>
  </si>
  <si>
    <t>Paquete A  $285,900</t>
  </si>
  <si>
    <t>Paquete B  $20,666</t>
  </si>
  <si>
    <t>Paquete B  $327,100</t>
  </si>
  <si>
    <t>Paquete C  $20,566</t>
  </si>
  <si>
    <t>Paquete C  $329,300</t>
  </si>
  <si>
    <t>Paquete D  $20,223</t>
  </si>
  <si>
    <t>Paquete D  $349,800</t>
  </si>
  <si>
    <t>Paquete G  $19,748</t>
  </si>
  <si>
    <t>Paquete G  $369,800</t>
  </si>
  <si>
    <t>Paquete C  $12,911</t>
  </si>
  <si>
    <t>Paquete C  $480,700</t>
  </si>
  <si>
    <t>Paquete B  $12,926</t>
  </si>
  <si>
    <t>Paquete B  $510,500</t>
  </si>
  <si>
    <t>Paquete A  $18,803</t>
  </si>
  <si>
    <t>Paquete A  $562,800</t>
  </si>
  <si>
    <t>Paquete C  $20,424</t>
  </si>
  <si>
    <t>Paquete C  $613,200</t>
  </si>
  <si>
    <t>Paquete D  $21,073</t>
  </si>
  <si>
    <t>Paquete D  $631,500</t>
  </si>
  <si>
    <t>Paquete E  $22,499</t>
  </si>
  <si>
    <t>Paquete E  $651,600</t>
  </si>
  <si>
    <t>Paquete A  $591,800</t>
  </si>
  <si>
    <t>Paquete C  $644,700</t>
  </si>
  <si>
    <t>Paquete D  $664,000</t>
  </si>
  <si>
    <t>Paquete E  $686,300</t>
  </si>
  <si>
    <t>Paquete A  $18,933</t>
  </si>
  <si>
    <t>Paquete A  $598,900</t>
  </si>
  <si>
    <t>Paquete B  $20,684</t>
  </si>
  <si>
    <t>Paquete B  $663,000</t>
  </si>
  <si>
    <t>Paquete C  $20,684</t>
  </si>
  <si>
    <t>Paquete C  $663,000</t>
  </si>
  <si>
    <t>Paquete D  $20,943</t>
  </si>
  <si>
    <t>Paquete D  $697,900</t>
  </si>
  <si>
    <t>Paquete A  $628,100</t>
  </si>
  <si>
    <t>Paquete B  $694,900</t>
  </si>
  <si>
    <t>Paquete C  $694,900</t>
  </si>
  <si>
    <t>Paquete D  $730,200</t>
  </si>
  <si>
    <t>Paquete A  $4,097</t>
  </si>
  <si>
    <t>Paquete A  $95,400</t>
  </si>
  <si>
    <t>Paquete B  $3,103</t>
  </si>
  <si>
    <t>Paquete B  $111,200</t>
  </si>
  <si>
    <t>Paquete A  $11,568</t>
  </si>
  <si>
    <t>Paquete A  $109,200</t>
  </si>
  <si>
    <t>Paquete B  $14,013</t>
  </si>
  <si>
    <t>Paquete B $121,400</t>
  </si>
  <si>
    <t>Paquete C  $10,066</t>
  </si>
  <si>
    <t>Paquete C $143,200</t>
  </si>
  <si>
    <t>Paquete D  $3,836</t>
  </si>
  <si>
    <t>Paquete D  $173,400</t>
  </si>
  <si>
    <t>Paquete E  $3,836</t>
  </si>
  <si>
    <t>Paquete E  $186,700</t>
  </si>
  <si>
    <t>Paquete A  $5,906</t>
  </si>
  <si>
    <t>Paquete A  $162,600</t>
  </si>
  <si>
    <t>Paquete B  $5,819</t>
  </si>
  <si>
    <t>Paquete B  $193,400</t>
  </si>
  <si>
    <t>Paquete C  $5,819</t>
  </si>
  <si>
    <t>Paquete C  $210,000</t>
  </si>
  <si>
    <t>Paquete D  $5,896</t>
  </si>
  <si>
    <t>Paquete D  $185,000</t>
  </si>
  <si>
    <t>Paquete E  $5,891</t>
  </si>
  <si>
    <t>Paquete E  $200,200</t>
  </si>
  <si>
    <t>Paquete F  $7,687</t>
  </si>
  <si>
    <t>Paquete F  $219,200</t>
  </si>
  <si>
    <t>Paquete M  $11,849</t>
  </si>
  <si>
    <t>Paquete M  $209,100</t>
  </si>
  <si>
    <t>Paquete A  $10,874</t>
  </si>
  <si>
    <t>Paquete A  $224,100</t>
  </si>
  <si>
    <t>Paquete C  $11,681</t>
  </si>
  <si>
    <t>Paquete C  $244,400</t>
  </si>
  <si>
    <t>Paquete F  $17,901</t>
  </si>
  <si>
    <t>Paquete F  $267,500</t>
  </si>
  <si>
    <t>Paquete B  $12,327</t>
  </si>
  <si>
    <t>Paquete B  $286,700</t>
  </si>
  <si>
    <t>Paquete C  $14,107</t>
  </si>
  <si>
    <t>Paquete C  $319,300</t>
  </si>
  <si>
    <t>Paquete G  $13,675</t>
  </si>
  <si>
    <t>Paquete G  $358,200</t>
  </si>
  <si>
    <t xml:space="preserve">     PLANES Y BONIFICACIONES APLICABLES DEL 01 AL 31 DE MAYO DE 2013</t>
  </si>
  <si>
    <t>(CÓDIGO:  LRG )</t>
  </si>
  <si>
    <t>(CÓDIGO:  LRH )</t>
  </si>
  <si>
    <t>KKI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</si>
</sst>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00000"/>
    <numFmt numFmtId="166" formatCode="0_);\(0\)"/>
    <numFmt numFmtId="167" formatCode="_(* #,##0_);_(* \(#,##0\);_(* &quot;-&quot;??_);_(@_)"/>
    <numFmt numFmtId="168" formatCode="0.0_);\(0.0\)"/>
  </numFmts>
  <fonts count="71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6"/>
      <name val="Arial"/>
      <family val="2"/>
    </font>
    <font>
      <b/>
      <sz val="10"/>
      <name val="GM Sans Regular"/>
    </font>
    <font>
      <sz val="10"/>
      <name val="GM Sans Regula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2"/>
      <name val="GM Sans Regular"/>
    </font>
    <font>
      <b/>
      <sz val="9"/>
      <name val="GM Sans Regular"/>
    </font>
    <font>
      <b/>
      <sz val="16"/>
      <color indexed="9"/>
      <name val="GM Sans Regular"/>
    </font>
    <font>
      <b/>
      <sz val="12"/>
      <color rgb="FFFF0000"/>
      <name val="GM Sans Regular"/>
    </font>
    <font>
      <sz val="12"/>
      <name val="GM Sans Regular"/>
    </font>
    <font>
      <b/>
      <sz val="16"/>
      <color rgb="FFFF0000"/>
      <name val="GM Sans Regular"/>
    </font>
    <font>
      <b/>
      <sz val="16"/>
      <color theme="0"/>
      <name val="GM Sans Regular"/>
    </font>
    <font>
      <sz val="12"/>
      <color theme="0" tint="-0.14999847407452621"/>
      <name val="GM Sans Regular"/>
    </font>
    <font>
      <b/>
      <sz val="12"/>
      <color theme="0" tint="-0.14999847407452621"/>
      <name val="GM Sans Regular"/>
    </font>
    <font>
      <b/>
      <sz val="10"/>
      <color rgb="FFFF0000"/>
      <name val="GM Sans Regular"/>
    </font>
    <font>
      <sz val="10"/>
      <color rgb="FFFFFF00"/>
      <name val="GM Sans Regular"/>
    </font>
    <font>
      <sz val="10"/>
      <color rgb="FFFF0000"/>
      <name val="GM Sans Regular"/>
    </font>
    <font>
      <b/>
      <sz val="14"/>
      <name val="GM Sans Regular"/>
    </font>
    <font>
      <sz val="12"/>
      <color rgb="FFFF0000"/>
      <name val="GM Sans Regular"/>
    </font>
    <font>
      <sz val="12"/>
      <color theme="1" tint="4.9989318521683403E-2"/>
      <name val="GM Sans Regular"/>
    </font>
    <font>
      <b/>
      <sz val="12"/>
      <color theme="1" tint="4.9989318521683403E-2"/>
      <name val="GM Sans Regular"/>
    </font>
    <font>
      <sz val="12"/>
      <color theme="1"/>
      <name val="GM Sans Regular"/>
    </font>
    <font>
      <b/>
      <sz val="12"/>
      <color theme="1"/>
      <name val="GM Sans Regular"/>
    </font>
    <font>
      <b/>
      <sz val="16"/>
      <color theme="1"/>
      <name val="GM Sans Regular"/>
    </font>
    <font>
      <b/>
      <sz val="16"/>
      <name val="GM Sans Regular"/>
    </font>
    <font>
      <b/>
      <sz val="18"/>
      <name val="GM Sans Regular"/>
    </font>
    <font>
      <sz val="9"/>
      <color indexed="62"/>
      <name val="GM Sans Regular"/>
    </font>
    <font>
      <b/>
      <i/>
      <sz val="20"/>
      <color indexed="59"/>
      <name val="GM Sans Regular"/>
    </font>
    <font>
      <sz val="9"/>
      <name val="GM Sans Regular"/>
    </font>
    <font>
      <b/>
      <sz val="9"/>
      <color indexed="62"/>
      <name val="GM Sans Regular"/>
    </font>
    <font>
      <b/>
      <i/>
      <sz val="14"/>
      <color indexed="52"/>
      <name val="GM Sans Regular"/>
    </font>
    <font>
      <b/>
      <i/>
      <sz val="12"/>
      <color indexed="23"/>
      <name val="GM Sans Regular"/>
    </font>
    <font>
      <b/>
      <sz val="11"/>
      <color indexed="56"/>
      <name val="GM Sans Regular"/>
    </font>
    <font>
      <sz val="11"/>
      <color indexed="62"/>
      <name val="GM Sans Regular"/>
    </font>
    <font>
      <b/>
      <sz val="11"/>
      <color indexed="62"/>
      <name val="GM Sans Regular"/>
    </font>
    <font>
      <b/>
      <i/>
      <sz val="12"/>
      <color indexed="9"/>
      <name val="GM Sans Regular"/>
    </font>
    <font>
      <b/>
      <i/>
      <sz val="11"/>
      <color indexed="9"/>
      <name val="GM Sans Regular"/>
    </font>
    <font>
      <b/>
      <i/>
      <sz val="10"/>
      <color indexed="9"/>
      <name val="GM Sans Regular"/>
    </font>
    <font>
      <u/>
      <sz val="9"/>
      <color indexed="62"/>
      <name val="GM Sans Regular"/>
    </font>
    <font>
      <u/>
      <sz val="9"/>
      <name val="GM Sans Regular"/>
    </font>
    <font>
      <sz val="9"/>
      <color indexed="59"/>
      <name val="GM Sans Regular"/>
    </font>
    <font>
      <sz val="10"/>
      <color indexed="62"/>
      <name val="GM Sans Regular"/>
    </font>
    <font>
      <b/>
      <sz val="12"/>
      <color indexed="10"/>
      <name val="GM Sans Regular"/>
    </font>
    <font>
      <b/>
      <sz val="12"/>
      <color indexed="48"/>
      <name val="GM Sans Regular"/>
    </font>
    <font>
      <b/>
      <u/>
      <sz val="9"/>
      <color indexed="62"/>
      <name val="GM Sans Regular"/>
    </font>
    <font>
      <u/>
      <sz val="9"/>
      <color indexed="9"/>
      <name val="GM Sans Regular"/>
    </font>
    <font>
      <sz val="10"/>
      <color indexed="59"/>
      <name val="GM Sans Regular"/>
    </font>
    <font>
      <sz val="9"/>
      <color indexed="9"/>
      <name val="GM Sans Regular"/>
    </font>
    <font>
      <b/>
      <sz val="12"/>
      <color indexed="9"/>
      <name val="GM Sans Regular"/>
    </font>
    <font>
      <b/>
      <sz val="11"/>
      <color indexed="9"/>
      <name val="GM Sans Regular"/>
    </font>
    <font>
      <sz val="11"/>
      <color indexed="9"/>
      <name val="GM Sans Regular"/>
    </font>
    <font>
      <sz val="7.5"/>
      <name val="Verdana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3"/>
      </right>
      <top/>
      <bottom/>
      <diagonal/>
    </border>
    <border>
      <left/>
      <right/>
      <top/>
      <bottom style="hair">
        <color indexed="63"/>
      </bottom>
      <diagonal/>
    </border>
    <border>
      <left/>
      <right style="hair">
        <color indexed="63"/>
      </right>
      <top/>
      <bottom style="hair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50">
    <xf numFmtId="37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4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3" applyNumberFormat="0" applyFill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3" fillId="7" borderId="1" applyNumberFormat="0" applyAlignment="0" applyProtection="0"/>
    <xf numFmtId="0" fontId="14" fillId="3" borderId="0" applyNumberFormat="0" applyBorder="0" applyAlignment="0" applyProtection="0"/>
    <xf numFmtId="0" fontId="3" fillId="0" borderId="0" applyNumberFormat="0" applyFill="0" applyBorder="0" applyProtection="0">
      <alignment horizontal="left"/>
    </xf>
    <xf numFmtId="0" fontId="15" fillId="22" borderId="0" applyNumberFormat="0" applyBorder="0" applyAlignment="0" applyProtection="0"/>
    <xf numFmtId="37" fontId="16" fillId="0" borderId="0"/>
    <xf numFmtId="0" fontId="2" fillId="0" borderId="0"/>
    <xf numFmtId="0" fontId="16" fillId="23" borderId="7" applyNumberFormat="0" applyFont="0" applyAlignment="0" applyProtection="0"/>
    <xf numFmtId="9" fontId="2" fillId="0" borderId="0" applyFont="0" applyFill="0" applyBorder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12" fillId="0" borderId="6" applyNumberFormat="0" applyFill="0" applyAlignment="0" applyProtection="0"/>
    <xf numFmtId="0" fontId="23" fillId="0" borderId="9" applyNumberFormat="0" applyFill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567">
    <xf numFmtId="37" fontId="0" fillId="0" borderId="0" xfId="0"/>
    <xf numFmtId="37" fontId="5" fillId="0" borderId="0" xfId="0" applyFont="1" applyFill="1" applyProtection="1"/>
    <xf numFmtId="43" fontId="5" fillId="0" borderId="0" xfId="23" applyFont="1" applyFill="1" applyProtection="1"/>
    <xf numFmtId="37" fontId="5" fillId="0" borderId="0" xfId="0" applyFont="1" applyFill="1" applyBorder="1" applyAlignment="1" applyProtection="1">
      <alignment horizontal="center" vertical="center"/>
    </xf>
    <xf numFmtId="43" fontId="5" fillId="0" borderId="0" xfId="23" applyFont="1" applyFill="1" applyBorder="1" applyAlignment="1" applyProtection="1">
      <alignment horizontal="center" vertical="center"/>
    </xf>
    <xf numFmtId="37" fontId="24" fillId="0" borderId="0" xfId="0" applyFont="1" applyFill="1" applyBorder="1" applyAlignment="1" applyProtection="1">
      <alignment horizontal="center" vertical="center"/>
    </xf>
    <xf numFmtId="37" fontId="25" fillId="0" borderId="11" xfId="0" applyFont="1" applyFill="1" applyBorder="1" applyAlignment="1" applyProtection="1">
      <alignment horizontal="center" vertical="center" wrapText="1"/>
    </xf>
    <xf numFmtId="37" fontId="25" fillId="0" borderId="11" xfId="0" applyNumberFormat="1" applyFont="1" applyFill="1" applyBorder="1" applyAlignment="1" applyProtection="1">
      <alignment horizontal="center" vertical="center" wrapText="1"/>
    </xf>
    <xf numFmtId="39" fontId="25" fillId="0" borderId="11" xfId="0" applyNumberFormat="1" applyFont="1" applyFill="1" applyBorder="1" applyAlignment="1" applyProtection="1">
      <alignment horizontal="center" vertical="center" wrapText="1"/>
    </xf>
    <xf numFmtId="37" fontId="28" fillId="25" borderId="0" xfId="0" applyFont="1" applyFill="1" applyBorder="1" applyAlignment="1" applyProtection="1">
      <alignment horizontal="center" vertical="center" wrapText="1"/>
    </xf>
    <xf numFmtId="37" fontId="27" fillId="25" borderId="0" xfId="0" applyFont="1" applyFill="1" applyBorder="1" applyAlignment="1" applyProtection="1">
      <alignment horizontal="center" vertical="center" wrapText="1"/>
    </xf>
    <xf numFmtId="1" fontId="28" fillId="25" borderId="0" xfId="39" applyNumberFormat="1" applyFont="1" applyFill="1" applyBorder="1" applyAlignment="1" applyProtection="1">
      <alignment horizontal="center" wrapText="1"/>
    </xf>
    <xf numFmtId="37" fontId="28" fillId="0" borderId="0" xfId="0" applyFont="1" applyFill="1" applyBorder="1" applyAlignment="1" applyProtection="1">
      <alignment horizontal="center" vertical="center" wrapText="1"/>
    </xf>
    <xf numFmtId="1" fontId="28" fillId="0" borderId="0" xfId="39" applyNumberFormat="1" applyFont="1" applyFill="1" applyBorder="1" applyAlignment="1" applyProtection="1">
      <alignment horizontal="center" wrapText="1"/>
    </xf>
    <xf numFmtId="37" fontId="28" fillId="0" borderId="0" xfId="0" applyNumberFormat="1" applyFont="1" applyFill="1" applyBorder="1" applyAlignment="1" applyProtection="1">
      <alignment horizontal="center"/>
    </xf>
    <xf numFmtId="4" fontId="28" fillId="0" borderId="0" xfId="0" applyNumberFormat="1" applyFont="1" applyFill="1" applyBorder="1" applyAlignment="1" applyProtection="1">
      <alignment horizontal="center"/>
    </xf>
    <xf numFmtId="164" fontId="28" fillId="0" borderId="0" xfId="0" applyNumberFormat="1" applyFont="1" applyFill="1" applyBorder="1" applyAlignment="1" applyProtection="1">
      <alignment horizontal="center"/>
    </xf>
    <xf numFmtId="37" fontId="31" fillId="25" borderId="0" xfId="0" applyFont="1" applyFill="1" applyBorder="1" applyAlignment="1" applyProtection="1">
      <alignment horizontal="center" vertical="center" wrapText="1"/>
    </xf>
    <xf numFmtId="37" fontId="32" fillId="25" borderId="0" xfId="0" applyFont="1" applyFill="1" applyBorder="1" applyAlignment="1" applyProtection="1">
      <alignment horizontal="center" vertical="center" wrapText="1"/>
    </xf>
    <xf numFmtId="37" fontId="31" fillId="25" borderId="0" xfId="0" applyNumberFormat="1" applyFont="1" applyFill="1" applyBorder="1" applyAlignment="1" applyProtection="1">
      <alignment horizontal="center"/>
    </xf>
    <xf numFmtId="39" fontId="31" fillId="25" borderId="0" xfId="0" applyNumberFormat="1" applyFont="1" applyFill="1" applyBorder="1" applyAlignment="1" applyProtection="1">
      <alignment horizontal="center"/>
    </xf>
    <xf numFmtId="40" fontId="31" fillId="25" borderId="0" xfId="0" applyNumberFormat="1" applyFont="1" applyFill="1" applyBorder="1" applyAlignment="1" applyProtection="1">
      <alignment horizontal="center"/>
    </xf>
    <xf numFmtId="4" fontId="31" fillId="25" borderId="0" xfId="0" applyNumberFormat="1" applyFont="1" applyFill="1" applyBorder="1" applyAlignment="1" applyProtection="1">
      <alignment horizontal="center"/>
    </xf>
    <xf numFmtId="37" fontId="27" fillId="0" borderId="35" xfId="0" applyFont="1" applyFill="1" applyBorder="1" applyAlignment="1" applyProtection="1">
      <alignment horizontal="center" vertical="center" wrapText="1"/>
    </xf>
    <xf numFmtId="37" fontId="27" fillId="0" borderId="24" xfId="0" applyFont="1" applyFill="1" applyBorder="1" applyAlignment="1" applyProtection="1">
      <alignment horizontal="center" vertical="center" wrapText="1"/>
    </xf>
    <xf numFmtId="1" fontId="27" fillId="0" borderId="24" xfId="39" applyNumberFormat="1" applyFont="1" applyFill="1" applyBorder="1" applyAlignment="1" applyProtection="1">
      <alignment horizontal="center" wrapText="1"/>
    </xf>
    <xf numFmtId="37" fontId="27" fillId="0" borderId="24" xfId="0" applyNumberFormat="1" applyFont="1" applyFill="1" applyBorder="1" applyAlignment="1" applyProtection="1">
      <alignment horizontal="center"/>
    </xf>
    <xf numFmtId="39" fontId="27" fillId="0" borderId="24" xfId="0" applyNumberFormat="1" applyFont="1" applyFill="1" applyBorder="1" applyAlignment="1" applyProtection="1">
      <alignment horizontal="center"/>
    </xf>
    <xf numFmtId="40" fontId="27" fillId="0" borderId="24" xfId="0" applyNumberFormat="1" applyFont="1" applyFill="1" applyBorder="1" applyAlignment="1" applyProtection="1">
      <alignment horizontal="center"/>
    </xf>
    <xf numFmtId="40" fontId="27" fillId="0" borderId="28" xfId="0" applyNumberFormat="1" applyFont="1" applyFill="1" applyBorder="1" applyAlignment="1" applyProtection="1">
      <alignment horizontal="center"/>
    </xf>
    <xf numFmtId="37" fontId="31" fillId="0" borderId="0" xfId="0" applyFont="1" applyFill="1" applyBorder="1" applyAlignment="1" applyProtection="1">
      <alignment horizontal="center" vertical="center" wrapText="1"/>
    </xf>
    <xf numFmtId="1" fontId="31" fillId="0" borderId="0" xfId="39" applyNumberFormat="1" applyFont="1" applyFill="1" applyBorder="1" applyAlignment="1" applyProtection="1">
      <alignment horizontal="center" wrapText="1"/>
    </xf>
    <xf numFmtId="37" fontId="31" fillId="0" borderId="0" xfId="0" applyNumberFormat="1" applyFont="1" applyFill="1" applyBorder="1" applyAlignment="1" applyProtection="1">
      <alignment horizontal="center"/>
    </xf>
    <xf numFmtId="164" fontId="31" fillId="0" borderId="0" xfId="0" applyNumberFormat="1" applyFont="1" applyFill="1" applyBorder="1" applyAlignment="1" applyProtection="1">
      <alignment horizontal="center"/>
    </xf>
    <xf numFmtId="4" fontId="31" fillId="0" borderId="0" xfId="0" applyNumberFormat="1" applyFont="1" applyFill="1" applyBorder="1" applyAlignment="1" applyProtection="1">
      <alignment horizontal="center"/>
    </xf>
    <xf numFmtId="37" fontId="5" fillId="26" borderId="0" xfId="0" applyFont="1" applyFill="1" applyBorder="1" applyAlignment="1" applyProtection="1">
      <alignment horizontal="center" vertical="center"/>
    </xf>
    <xf numFmtId="43" fontId="5" fillId="26" borderId="0" xfId="23" applyFont="1" applyFill="1" applyBorder="1" applyAlignment="1" applyProtection="1">
      <alignment horizontal="center" vertical="center"/>
    </xf>
    <xf numFmtId="43" fontId="34" fillId="0" borderId="0" xfId="23" applyFont="1" applyFill="1" applyBorder="1" applyAlignment="1" applyProtection="1">
      <alignment horizontal="center" vertical="center"/>
    </xf>
    <xf numFmtId="37" fontId="28" fillId="25" borderId="0" xfId="39" applyNumberFormat="1" applyFont="1" applyFill="1" applyBorder="1" applyAlignment="1" applyProtection="1">
      <alignment horizontal="center" wrapText="1"/>
    </xf>
    <xf numFmtId="39" fontId="28" fillId="25" borderId="0" xfId="39" applyNumberFormat="1" applyFont="1" applyFill="1" applyBorder="1" applyAlignment="1" applyProtection="1">
      <alignment horizontal="center" wrapText="1"/>
    </xf>
    <xf numFmtId="2" fontId="28" fillId="25" borderId="0" xfId="0" applyNumberFormat="1" applyFont="1" applyFill="1" applyBorder="1" applyAlignment="1" applyProtection="1">
      <alignment horizontal="center" wrapText="1"/>
    </xf>
    <xf numFmtId="37" fontId="28" fillId="0" borderId="0" xfId="0" quotePrefix="1" applyFont="1" applyFill="1" applyBorder="1" applyAlignment="1" applyProtection="1">
      <alignment horizontal="center" vertical="center" wrapText="1"/>
    </xf>
    <xf numFmtId="37" fontId="36" fillId="0" borderId="0" xfId="0" applyFont="1" applyFill="1" applyAlignment="1" applyProtection="1">
      <alignment horizontal="left"/>
    </xf>
    <xf numFmtId="39" fontId="28" fillId="0" borderId="0" xfId="0" applyNumberFormat="1" applyFont="1" applyFill="1" applyProtection="1"/>
    <xf numFmtId="37" fontId="28" fillId="0" borderId="0" xfId="0" applyFont="1" applyFill="1" applyProtection="1"/>
    <xf numFmtId="37" fontId="28" fillId="0" borderId="0" xfId="0" applyNumberFormat="1" applyFont="1" applyFill="1" applyProtection="1"/>
    <xf numFmtId="37" fontId="4" fillId="0" borderId="12" xfId="0" applyFont="1" applyFill="1" applyBorder="1" applyAlignment="1" applyProtection="1">
      <alignment horizontal="center" vertical="center" wrapText="1"/>
    </xf>
    <xf numFmtId="37" fontId="4" fillId="0" borderId="13" xfId="0" applyNumberFormat="1" applyFont="1" applyFill="1" applyBorder="1" applyAlignment="1" applyProtection="1">
      <alignment horizontal="center" vertical="center" wrapText="1"/>
    </xf>
    <xf numFmtId="37" fontId="4" fillId="0" borderId="12" xfId="0" applyNumberFormat="1" applyFont="1" applyFill="1" applyBorder="1" applyAlignment="1" applyProtection="1">
      <alignment horizontal="center" vertical="center" wrapText="1"/>
    </xf>
    <xf numFmtId="39" fontId="4" fillId="0" borderId="14" xfId="0" applyNumberFormat="1" applyFont="1" applyFill="1" applyBorder="1" applyAlignment="1" applyProtection="1">
      <alignment horizontal="center" vertical="center" wrapText="1"/>
    </xf>
    <xf numFmtId="37" fontId="24" fillId="0" borderId="35" xfId="0" applyFont="1" applyFill="1" applyBorder="1" applyAlignment="1" applyProtection="1">
      <alignment horizontal="center" vertical="center" wrapText="1"/>
    </xf>
    <xf numFmtId="37" fontId="24" fillId="0" borderId="24" xfId="0" applyNumberFormat="1" applyFont="1" applyFill="1" applyBorder="1" applyAlignment="1" applyProtection="1">
      <alignment horizontal="center"/>
    </xf>
    <xf numFmtId="39" fontId="24" fillId="0" borderId="24" xfId="0" applyNumberFormat="1" applyFont="1" applyFill="1" applyBorder="1" applyAlignment="1" applyProtection="1">
      <alignment horizontal="center"/>
    </xf>
    <xf numFmtId="40" fontId="24" fillId="0" borderId="24" xfId="0" applyNumberFormat="1" applyFont="1" applyFill="1" applyBorder="1" applyAlignment="1" applyProtection="1">
      <alignment horizontal="center"/>
    </xf>
    <xf numFmtId="4" fontId="24" fillId="0" borderId="28" xfId="0" applyNumberFormat="1" applyFont="1" applyFill="1" applyBorder="1" applyAlignment="1" applyProtection="1">
      <alignment horizontal="center"/>
    </xf>
    <xf numFmtId="37" fontId="24" fillId="0" borderId="0" xfId="0" applyFont="1" applyFill="1" applyBorder="1" applyAlignment="1" applyProtection="1">
      <alignment horizontal="center" vertical="center" wrapText="1"/>
    </xf>
    <xf numFmtId="37" fontId="24" fillId="0" borderId="24" xfId="0" applyFont="1" applyFill="1" applyBorder="1" applyAlignment="1" applyProtection="1">
      <alignment horizontal="center" vertical="center" wrapText="1"/>
    </xf>
    <xf numFmtId="37" fontId="24" fillId="0" borderId="10" xfId="0" applyFont="1" applyFill="1" applyBorder="1" applyAlignment="1" applyProtection="1">
      <alignment horizontal="center" vertical="center"/>
    </xf>
    <xf numFmtId="37" fontId="24" fillId="0" borderId="11" xfId="0" applyFont="1" applyFill="1" applyBorder="1" applyAlignment="1" applyProtection="1">
      <alignment horizontal="center" vertical="center"/>
    </xf>
    <xf numFmtId="37" fontId="5" fillId="28" borderId="0" xfId="0" applyFont="1" applyFill="1" applyBorder="1" applyAlignment="1" applyProtection="1">
      <alignment horizontal="center" vertical="center"/>
    </xf>
    <xf numFmtId="43" fontId="5" fillId="28" borderId="0" xfId="23" applyFont="1" applyFill="1" applyBorder="1" applyAlignment="1" applyProtection="1">
      <alignment horizontal="center" vertical="center"/>
    </xf>
    <xf numFmtId="43" fontId="34" fillId="26" borderId="0" xfId="23" applyFont="1" applyFill="1" applyBorder="1" applyAlignment="1" applyProtection="1">
      <alignment horizontal="center" vertical="center"/>
    </xf>
    <xf numFmtId="37" fontId="4" fillId="26" borderId="0" xfId="0" applyFont="1" applyFill="1" applyBorder="1" applyAlignment="1" applyProtection="1">
      <alignment horizontal="center" vertical="center"/>
    </xf>
    <xf numFmtId="43" fontId="4" fillId="26" borderId="0" xfId="23" applyFont="1" applyFill="1" applyBorder="1" applyAlignment="1" applyProtection="1">
      <alignment horizontal="center" vertical="center"/>
    </xf>
    <xf numFmtId="37" fontId="33" fillId="26" borderId="0" xfId="0" applyFont="1" applyFill="1" applyBorder="1" applyAlignment="1" applyProtection="1">
      <alignment horizontal="center" vertical="center"/>
    </xf>
    <xf numFmtId="43" fontId="33" fillId="26" borderId="0" xfId="23" applyFont="1" applyFill="1" applyBorder="1" applyAlignment="1" applyProtection="1">
      <alignment horizontal="center" vertical="center"/>
    </xf>
    <xf numFmtId="37" fontId="24" fillId="0" borderId="0" xfId="0" applyFont="1" applyFill="1" applyBorder="1" applyAlignment="1" applyProtection="1">
      <alignment horizontal="center" vertical="center"/>
    </xf>
    <xf numFmtId="37" fontId="28" fillId="0" borderId="0" xfId="0" applyFont="1" applyFill="1" applyBorder="1" applyAlignment="1" applyProtection="1">
      <alignment horizontal="center" vertical="center" wrapText="1"/>
    </xf>
    <xf numFmtId="1" fontId="28" fillId="0" borderId="0" xfId="39" applyNumberFormat="1" applyFont="1" applyFill="1" applyBorder="1" applyAlignment="1" applyProtection="1">
      <alignment horizontal="center" wrapText="1"/>
    </xf>
    <xf numFmtId="1" fontId="24" fillId="0" borderId="15" xfId="39" applyNumberFormat="1" applyFont="1" applyFill="1" applyBorder="1" applyAlignment="1" applyProtection="1">
      <alignment horizontal="center" vertical="center" wrapText="1"/>
    </xf>
    <xf numFmtId="37" fontId="24" fillId="0" borderId="15" xfId="39" applyNumberFormat="1" applyFont="1" applyFill="1" applyBorder="1" applyAlignment="1" applyProtection="1">
      <alignment horizontal="center" vertical="center" wrapText="1"/>
    </xf>
    <xf numFmtId="2" fontId="28" fillId="0" borderId="0" xfId="0" applyNumberFormat="1" applyFont="1" applyFill="1" applyBorder="1" applyAlignment="1" applyProtection="1">
      <alignment horizontal="center" wrapText="1"/>
    </xf>
    <xf numFmtId="1" fontId="24" fillId="0" borderId="19" xfId="39" applyNumberFormat="1" applyFont="1" applyFill="1" applyBorder="1" applyAlignment="1" applyProtection="1">
      <alignment horizontal="center" vertical="center" wrapText="1"/>
    </xf>
    <xf numFmtId="37" fontId="24" fillId="0" borderId="19" xfId="39" applyNumberFormat="1" applyFont="1" applyFill="1" applyBorder="1" applyAlignment="1" applyProtection="1">
      <alignment horizontal="center" vertical="center" wrapText="1"/>
    </xf>
    <xf numFmtId="37" fontId="28" fillId="0" borderId="0" xfId="0" quotePrefix="1" applyFont="1" applyFill="1" applyBorder="1" applyAlignment="1" applyProtection="1">
      <alignment horizontal="center" vertical="center" wrapText="1"/>
    </xf>
    <xf numFmtId="37" fontId="28" fillId="0" borderId="0" xfId="39" applyNumberFormat="1" applyFont="1" applyFill="1" applyBorder="1" applyAlignment="1" applyProtection="1">
      <alignment horizontal="center" wrapText="1"/>
    </xf>
    <xf numFmtId="164" fontId="28" fillId="0" borderId="0" xfId="39" applyNumberFormat="1" applyFont="1" applyFill="1" applyBorder="1" applyAlignment="1" applyProtection="1">
      <alignment horizontal="center" wrapText="1"/>
    </xf>
    <xf numFmtId="2" fontId="28" fillId="0" borderId="34" xfId="39" applyNumberFormat="1" applyFont="1" applyFill="1" applyBorder="1" applyAlignment="1" applyProtection="1">
      <alignment horizontal="center" wrapText="1"/>
    </xf>
    <xf numFmtId="2" fontId="28" fillId="0" borderId="25" xfId="39" applyNumberFormat="1" applyFont="1" applyFill="1" applyBorder="1" applyAlignment="1" applyProtection="1">
      <alignment horizontal="center" wrapText="1"/>
    </xf>
    <xf numFmtId="37" fontId="28" fillId="29" borderId="40" xfId="0" applyFont="1" applyFill="1" applyBorder="1" applyAlignment="1">
      <alignment horizontal="center" wrapText="1"/>
    </xf>
    <xf numFmtId="39" fontId="28" fillId="0" borderId="41" xfId="0" applyNumberFormat="1" applyFont="1" applyBorder="1" applyAlignment="1">
      <alignment horizontal="center" wrapText="1"/>
    </xf>
    <xf numFmtId="39" fontId="28" fillId="0" borderId="42" xfId="0" applyNumberFormat="1" applyFont="1" applyBorder="1" applyAlignment="1">
      <alignment horizontal="center" wrapText="1"/>
    </xf>
    <xf numFmtId="37" fontId="28" fillId="29" borderId="43" xfId="0" applyFont="1" applyFill="1" applyBorder="1" applyAlignment="1">
      <alignment horizontal="center" wrapText="1"/>
    </xf>
    <xf numFmtId="39" fontId="28" fillId="0" borderId="44" xfId="0" applyNumberFormat="1" applyFont="1" applyBorder="1" applyAlignment="1">
      <alignment horizontal="center" wrapText="1"/>
    </xf>
    <xf numFmtId="39" fontId="28" fillId="0" borderId="45" xfId="0" applyNumberFormat="1" applyFont="1" applyBorder="1" applyAlignment="1">
      <alignment horizontal="center" wrapText="1"/>
    </xf>
    <xf numFmtId="37" fontId="28" fillId="29" borderId="46" xfId="0" applyFont="1" applyFill="1" applyBorder="1" applyAlignment="1">
      <alignment horizontal="center" wrapText="1"/>
    </xf>
    <xf numFmtId="39" fontId="28" fillId="0" borderId="47" xfId="0" applyNumberFormat="1" applyFont="1" applyBorder="1" applyAlignment="1">
      <alignment horizontal="center" wrapText="1"/>
    </xf>
    <xf numFmtId="39" fontId="28" fillId="0" borderId="48" xfId="0" applyNumberFormat="1" applyFont="1" applyBorder="1" applyAlignment="1">
      <alignment horizontal="center" wrapText="1"/>
    </xf>
    <xf numFmtId="37" fontId="24" fillId="0" borderId="0" xfId="0" quotePrefix="1" applyFont="1" applyFill="1" applyBorder="1" applyAlignment="1" applyProtection="1">
      <alignment horizontal="center" vertical="center"/>
    </xf>
    <xf numFmtId="1" fontId="28" fillId="0" borderId="0" xfId="39" quotePrefix="1" applyNumberFormat="1" applyFont="1" applyFill="1" applyBorder="1" applyAlignment="1" applyProtection="1">
      <alignment horizontal="center"/>
    </xf>
    <xf numFmtId="39" fontId="28" fillId="0" borderId="0" xfId="39" applyNumberFormat="1" applyFont="1" applyFill="1" applyBorder="1" applyAlignment="1" applyProtection="1">
      <alignment horizontal="center"/>
    </xf>
    <xf numFmtId="2" fontId="28" fillId="0" borderId="0" xfId="39" applyNumberFormat="1" applyFont="1" applyFill="1" applyBorder="1" applyAlignment="1" applyProtection="1">
      <alignment horizontal="center"/>
    </xf>
    <xf numFmtId="3" fontId="28" fillId="0" borderId="16" xfId="23" applyNumberFormat="1" applyFont="1" applyFill="1" applyBorder="1" applyAlignment="1" applyProtection="1">
      <alignment horizontal="center" vertical="center" wrapText="1"/>
    </xf>
    <xf numFmtId="37" fontId="27" fillId="0" borderId="16" xfId="37" applyNumberFormat="1" applyFont="1" applyFill="1" applyBorder="1" applyAlignment="1" applyProtection="1">
      <alignment horizontal="center" vertical="center" wrapText="1"/>
    </xf>
    <xf numFmtId="4" fontId="24" fillId="0" borderId="34" xfId="0" applyNumberFormat="1" applyFont="1" applyFill="1" applyBorder="1" applyAlignment="1" applyProtection="1">
      <alignment horizontal="center"/>
    </xf>
    <xf numFmtId="4" fontId="24" fillId="0" borderId="25" xfId="0" applyNumberFormat="1" applyFont="1" applyFill="1" applyBorder="1" applyAlignment="1" applyProtection="1">
      <alignment horizontal="center"/>
    </xf>
    <xf numFmtId="37" fontId="24" fillId="0" borderId="19" xfId="37" applyNumberFormat="1" applyFont="1" applyFill="1" applyBorder="1" applyAlignment="1" applyProtection="1">
      <alignment horizontal="center" vertical="center" wrapText="1"/>
    </xf>
    <xf numFmtId="4" fontId="24" fillId="0" borderId="35" xfId="0" applyNumberFormat="1" applyFont="1" applyFill="1" applyBorder="1" applyAlignment="1" applyProtection="1">
      <alignment horizontal="center"/>
    </xf>
    <xf numFmtId="37" fontId="24" fillId="0" borderId="24" xfId="0" applyFont="1" applyFill="1" applyBorder="1" applyAlignment="1" applyProtection="1">
      <alignment horizontal="center" vertical="center" wrapText="1"/>
    </xf>
    <xf numFmtId="3" fontId="27" fillId="25" borderId="16" xfId="23" applyNumberFormat="1" applyFont="1" applyFill="1" applyBorder="1" applyAlignment="1" applyProtection="1">
      <alignment horizontal="center" vertical="center" wrapText="1"/>
    </xf>
    <xf numFmtId="3" fontId="28" fillId="25" borderId="16" xfId="23" applyNumberFormat="1" applyFont="1" applyFill="1" applyBorder="1" applyAlignment="1" applyProtection="1">
      <alignment horizontal="center" vertical="center" wrapText="1"/>
    </xf>
    <xf numFmtId="37" fontId="5" fillId="25" borderId="0" xfId="0" applyFont="1" applyFill="1" applyBorder="1" applyAlignment="1" applyProtection="1">
      <alignment horizontal="center" vertical="center"/>
    </xf>
    <xf numFmtId="43" fontId="5" fillId="25" borderId="0" xfId="23" applyFont="1" applyFill="1" applyBorder="1" applyAlignment="1" applyProtection="1">
      <alignment horizontal="center" vertical="center"/>
    </xf>
    <xf numFmtId="1" fontId="28" fillId="25" borderId="17" xfId="39" applyNumberFormat="1" applyFont="1" applyFill="1" applyBorder="1" applyAlignment="1" applyProtection="1">
      <alignment horizontal="center" wrapText="1"/>
    </xf>
    <xf numFmtId="37" fontId="28" fillId="25" borderId="20" xfId="0" applyNumberFormat="1" applyFont="1" applyFill="1" applyBorder="1" applyAlignment="1" applyProtection="1">
      <alignment horizontal="center"/>
    </xf>
    <xf numFmtId="39" fontId="28" fillId="25" borderId="17" xfId="0" applyNumberFormat="1" applyFont="1" applyFill="1" applyBorder="1" applyAlignment="1" applyProtection="1">
      <alignment horizontal="center"/>
    </xf>
    <xf numFmtId="39" fontId="28" fillId="25" borderId="32" xfId="0" applyNumberFormat="1" applyFont="1" applyFill="1" applyBorder="1" applyAlignment="1" applyProtection="1">
      <alignment horizontal="center"/>
    </xf>
    <xf numFmtId="37" fontId="24" fillId="25" borderId="10" xfId="0" applyFont="1" applyFill="1" applyBorder="1" applyAlignment="1" applyProtection="1">
      <alignment horizontal="center" vertical="center"/>
    </xf>
    <xf numFmtId="37" fontId="24" fillId="25" borderId="27" xfId="0" applyFont="1" applyFill="1" applyBorder="1" applyAlignment="1" applyProtection="1">
      <alignment horizontal="center" vertical="center"/>
    </xf>
    <xf numFmtId="1" fontId="28" fillId="25" borderId="18" xfId="39" applyNumberFormat="1" applyFont="1" applyFill="1" applyBorder="1" applyAlignment="1" applyProtection="1">
      <alignment horizontal="center" wrapText="1"/>
    </xf>
    <xf numFmtId="37" fontId="28" fillId="25" borderId="21" xfId="0" applyNumberFormat="1" applyFont="1" applyFill="1" applyBorder="1" applyAlignment="1" applyProtection="1">
      <alignment horizontal="center"/>
    </xf>
    <xf numFmtId="39" fontId="28" fillId="25" borderId="18" xfId="0" applyNumberFormat="1" applyFont="1" applyFill="1" applyBorder="1" applyAlignment="1" applyProtection="1">
      <alignment horizontal="center"/>
    </xf>
    <xf numFmtId="39" fontId="28" fillId="25" borderId="33" xfId="0" applyNumberFormat="1" applyFont="1" applyFill="1" applyBorder="1" applyAlignment="1" applyProtection="1">
      <alignment horizontal="center"/>
    </xf>
    <xf numFmtId="37" fontId="24" fillId="25" borderId="34" xfId="0" applyFont="1" applyFill="1" applyBorder="1" applyAlignment="1" applyProtection="1">
      <alignment horizontal="center" vertical="center"/>
    </xf>
    <xf numFmtId="37" fontId="24" fillId="25" borderId="25" xfId="0" applyFont="1" applyFill="1" applyBorder="1" applyAlignment="1" applyProtection="1">
      <alignment horizontal="center" vertical="center"/>
    </xf>
    <xf numFmtId="8" fontId="24" fillId="25" borderId="34" xfId="24" applyNumberFormat="1" applyFont="1" applyFill="1" applyBorder="1" applyAlignment="1" applyProtection="1">
      <alignment horizontal="center" vertical="center"/>
    </xf>
    <xf numFmtId="8" fontId="24" fillId="25" borderId="25" xfId="24" applyNumberFormat="1" applyFont="1" applyFill="1" applyBorder="1" applyAlignment="1" applyProtection="1">
      <alignment horizontal="center" vertical="center"/>
    </xf>
    <xf numFmtId="1" fontId="28" fillId="25" borderId="18" xfId="39" quotePrefix="1" applyNumberFormat="1" applyFont="1" applyFill="1" applyBorder="1" applyAlignment="1" applyProtection="1">
      <alignment horizontal="center" wrapText="1"/>
    </xf>
    <xf numFmtId="1" fontId="28" fillId="25" borderId="19" xfId="39" applyNumberFormat="1" applyFont="1" applyFill="1" applyBorder="1" applyAlignment="1" applyProtection="1">
      <alignment horizontal="center" wrapText="1"/>
    </xf>
    <xf numFmtId="37" fontId="28" fillId="25" borderId="24" xfId="0" applyNumberFormat="1" applyFont="1" applyFill="1" applyBorder="1" applyAlignment="1" applyProtection="1">
      <alignment horizontal="center"/>
    </xf>
    <xf numFmtId="39" fontId="28" fillId="25" borderId="19" xfId="0" applyNumberFormat="1" applyFont="1" applyFill="1" applyBorder="1" applyAlignment="1" applyProtection="1">
      <alignment horizontal="center"/>
    </xf>
    <xf numFmtId="39" fontId="28" fillId="25" borderId="28" xfId="0" applyNumberFormat="1" applyFont="1" applyFill="1" applyBorder="1" applyAlignment="1" applyProtection="1">
      <alignment horizontal="center"/>
    </xf>
    <xf numFmtId="37" fontId="24" fillId="25" borderId="35" xfId="0" applyFont="1" applyFill="1" applyBorder="1" applyAlignment="1" applyProtection="1">
      <alignment horizontal="center" vertical="center"/>
    </xf>
    <xf numFmtId="37" fontId="24" fillId="25" borderId="28" xfId="0" applyFont="1" applyFill="1" applyBorder="1" applyAlignment="1" applyProtection="1">
      <alignment horizontal="center" vertical="center"/>
    </xf>
    <xf numFmtId="37" fontId="28" fillId="25" borderId="17" xfId="0" applyNumberFormat="1" applyFont="1" applyFill="1" applyBorder="1" applyAlignment="1" applyProtection="1">
      <alignment horizontal="center"/>
    </xf>
    <xf numFmtId="37" fontId="28" fillId="25" borderId="22" xfId="0" applyNumberFormat="1" applyFont="1" applyFill="1" applyBorder="1" applyAlignment="1" applyProtection="1">
      <alignment horizontal="center"/>
    </xf>
    <xf numFmtId="39" fontId="28" fillId="25" borderId="22" xfId="0" applyNumberFormat="1" applyFont="1" applyFill="1" applyBorder="1" applyAlignment="1" applyProtection="1">
      <alignment horizontal="center"/>
    </xf>
    <xf numFmtId="37" fontId="28" fillId="25" borderId="18" xfId="0" applyNumberFormat="1" applyFont="1" applyFill="1" applyBorder="1" applyAlignment="1" applyProtection="1">
      <alignment horizontal="center"/>
    </xf>
    <xf numFmtId="37" fontId="28" fillId="25" borderId="26" xfId="0" applyNumberFormat="1" applyFont="1" applyFill="1" applyBorder="1" applyAlignment="1" applyProtection="1">
      <alignment horizontal="center"/>
    </xf>
    <xf numFmtId="39" fontId="28" fillId="25" borderId="26" xfId="0" applyNumberFormat="1" applyFont="1" applyFill="1" applyBorder="1" applyAlignment="1" applyProtection="1">
      <alignment horizontal="center"/>
    </xf>
    <xf numFmtId="0" fontId="27" fillId="25" borderId="15" xfId="37" applyFont="1" applyFill="1" applyBorder="1" applyAlignment="1" applyProtection="1">
      <alignment horizontal="center" vertical="center" wrapText="1"/>
    </xf>
    <xf numFmtId="37" fontId="29" fillId="25" borderId="10" xfId="0" applyFont="1" applyFill="1" applyBorder="1" applyAlignment="1" applyProtection="1">
      <alignment horizontal="center" vertical="center"/>
    </xf>
    <xf numFmtId="37" fontId="29" fillId="25" borderId="27" xfId="0" applyFont="1" applyFill="1" applyBorder="1" applyAlignment="1" applyProtection="1">
      <alignment horizontal="center" vertical="center"/>
    </xf>
    <xf numFmtId="37" fontId="29" fillId="25" borderId="34" xfId="0" applyFont="1" applyFill="1" applyBorder="1" applyAlignment="1" applyProtection="1">
      <alignment horizontal="center" vertical="center"/>
    </xf>
    <xf numFmtId="37" fontId="29" fillId="25" borderId="25" xfId="0" applyFont="1" applyFill="1" applyBorder="1" applyAlignment="1" applyProtection="1">
      <alignment horizontal="center" vertical="center"/>
    </xf>
    <xf numFmtId="37" fontId="37" fillId="25" borderId="0" xfId="0" applyFont="1" applyFill="1" applyBorder="1" applyAlignment="1" applyProtection="1">
      <alignment horizontal="center" vertical="center" wrapText="1"/>
    </xf>
    <xf numFmtId="1" fontId="37" fillId="25" borderId="0" xfId="39" applyNumberFormat="1" applyFont="1" applyFill="1" applyBorder="1" applyAlignment="1" applyProtection="1">
      <alignment horizontal="center" wrapText="1"/>
    </xf>
    <xf numFmtId="37" fontId="37" fillId="25" borderId="0" xfId="0" applyNumberFormat="1" applyFont="1" applyFill="1" applyBorder="1" applyAlignment="1" applyProtection="1">
      <alignment horizontal="center"/>
    </xf>
    <xf numFmtId="164" fontId="37" fillId="25" borderId="0" xfId="0" applyNumberFormat="1" applyFont="1" applyFill="1" applyBorder="1" applyAlignment="1" applyProtection="1">
      <alignment horizontal="center"/>
    </xf>
    <xf numFmtId="4" fontId="37" fillId="25" borderId="0" xfId="0" applyNumberFormat="1" applyFont="1" applyFill="1" applyBorder="1" applyAlignment="1" applyProtection="1">
      <alignment horizontal="center"/>
    </xf>
    <xf numFmtId="37" fontId="35" fillId="25" borderId="0" xfId="0" applyFont="1" applyFill="1" applyBorder="1" applyAlignment="1" applyProtection="1">
      <alignment horizontal="center" vertical="center"/>
    </xf>
    <xf numFmtId="43" fontId="35" fillId="25" borderId="0" xfId="23" applyFont="1" applyFill="1" applyBorder="1" applyAlignment="1" applyProtection="1">
      <alignment horizontal="center" vertical="center"/>
    </xf>
    <xf numFmtId="37" fontId="30" fillId="0" borderId="10" xfId="0" applyFont="1" applyFill="1" applyBorder="1" applyAlignment="1" applyProtection="1">
      <alignment horizontal="center" vertical="center"/>
    </xf>
    <xf numFmtId="37" fontId="30" fillId="0" borderId="11" xfId="0" applyFont="1" applyFill="1" applyBorder="1" applyAlignment="1" applyProtection="1">
      <alignment horizontal="center" vertical="center"/>
    </xf>
    <xf numFmtId="37" fontId="30" fillId="0" borderId="27" xfId="0" applyFont="1" applyFill="1" applyBorder="1" applyAlignment="1" applyProtection="1">
      <alignment horizontal="center" vertical="center"/>
    </xf>
    <xf numFmtId="37" fontId="30" fillId="0" borderId="15" xfId="0" applyFont="1" applyFill="1" applyBorder="1" applyAlignment="1" applyProtection="1">
      <alignment horizontal="center" vertical="center"/>
    </xf>
    <xf numFmtId="37" fontId="24" fillId="0" borderId="24" xfId="0" applyFont="1" applyFill="1" applyBorder="1" applyAlignment="1" applyProtection="1">
      <alignment horizontal="center" vertical="center" wrapText="1"/>
    </xf>
    <xf numFmtId="3" fontId="27" fillId="0" borderId="16" xfId="23" applyNumberFormat="1" applyFont="1" applyFill="1" applyBorder="1" applyAlignment="1" applyProtection="1">
      <alignment horizontal="center" vertical="center" wrapText="1"/>
    </xf>
    <xf numFmtId="3" fontId="24" fillId="0" borderId="19" xfId="23" applyNumberFormat="1" applyFont="1" applyFill="1" applyBorder="1" applyAlignment="1" applyProtection="1">
      <alignment horizontal="center" vertical="center" wrapText="1"/>
    </xf>
    <xf numFmtId="39" fontId="28" fillId="0" borderId="17" xfId="0" applyNumberFormat="1" applyFont="1" applyFill="1" applyBorder="1" applyAlignment="1" applyProtection="1">
      <alignment horizontal="center"/>
    </xf>
    <xf numFmtId="39" fontId="28" fillId="0" borderId="32" xfId="0" applyNumberFormat="1" applyFont="1" applyFill="1" applyBorder="1" applyAlignment="1" applyProtection="1">
      <alignment horizontal="center"/>
    </xf>
    <xf numFmtId="39" fontId="28" fillId="0" borderId="18" xfId="0" applyNumberFormat="1" applyFont="1" applyFill="1" applyBorder="1" applyAlignment="1" applyProtection="1">
      <alignment horizontal="center"/>
    </xf>
    <xf numFmtId="39" fontId="28" fillId="0" borderId="33" xfId="0" applyNumberFormat="1" applyFont="1" applyFill="1" applyBorder="1" applyAlignment="1" applyProtection="1">
      <alignment horizontal="center"/>
    </xf>
    <xf numFmtId="39" fontId="28" fillId="0" borderId="19" xfId="0" applyNumberFormat="1" applyFont="1" applyFill="1" applyBorder="1" applyAlignment="1" applyProtection="1">
      <alignment horizontal="center"/>
    </xf>
    <xf numFmtId="39" fontId="28" fillId="0" borderId="28" xfId="0" applyNumberFormat="1" applyFont="1" applyFill="1" applyBorder="1" applyAlignment="1" applyProtection="1">
      <alignment horizontal="center"/>
    </xf>
    <xf numFmtId="37" fontId="28" fillId="0" borderId="17" xfId="0" applyNumberFormat="1" applyFont="1" applyFill="1" applyBorder="1" applyAlignment="1" applyProtection="1">
      <alignment horizontal="center"/>
    </xf>
    <xf numFmtId="37" fontId="28" fillId="0" borderId="22" xfId="0" applyNumberFormat="1" applyFont="1" applyFill="1" applyBorder="1" applyAlignment="1" applyProtection="1">
      <alignment horizontal="center"/>
    </xf>
    <xf numFmtId="39" fontId="28" fillId="0" borderId="22" xfId="0" applyNumberFormat="1" applyFont="1" applyFill="1" applyBorder="1" applyAlignment="1" applyProtection="1">
      <alignment horizontal="center"/>
    </xf>
    <xf numFmtId="4" fontId="28" fillId="0" borderId="18" xfId="0" applyNumberFormat="1" applyFont="1" applyFill="1" applyBorder="1" applyAlignment="1" applyProtection="1">
      <alignment horizontal="center"/>
    </xf>
    <xf numFmtId="37" fontId="28" fillId="0" borderId="18" xfId="0" applyNumberFormat="1" applyFont="1" applyFill="1" applyBorder="1" applyAlignment="1" applyProtection="1">
      <alignment horizontal="center"/>
    </xf>
    <xf numFmtId="2" fontId="24" fillId="0" borderId="25" xfId="0" applyNumberFormat="1" applyFont="1" applyFill="1" applyBorder="1" applyAlignment="1" applyProtection="1">
      <alignment horizontal="center" wrapText="1"/>
    </xf>
    <xf numFmtId="2" fontId="24" fillId="0" borderId="28" xfId="0" applyNumberFormat="1" applyFont="1" applyFill="1" applyBorder="1" applyAlignment="1" applyProtection="1">
      <alignment horizontal="center" wrapText="1"/>
    </xf>
    <xf numFmtId="2" fontId="28" fillId="0" borderId="34" xfId="0" applyNumberFormat="1" applyFont="1" applyFill="1" applyBorder="1" applyAlignment="1" applyProtection="1">
      <alignment horizontal="center" wrapText="1"/>
    </xf>
    <xf numFmtId="2" fontId="28" fillId="0" borderId="25" xfId="0" applyNumberFormat="1" applyFont="1" applyFill="1" applyBorder="1" applyAlignment="1" applyProtection="1">
      <alignment horizontal="center" wrapText="1"/>
    </xf>
    <xf numFmtId="2" fontId="28" fillId="0" borderId="35" xfId="0" applyNumberFormat="1" applyFont="1" applyFill="1" applyBorder="1" applyAlignment="1" applyProtection="1">
      <alignment horizontal="center" wrapText="1"/>
    </xf>
    <xf numFmtId="2" fontId="28" fillId="0" borderId="28" xfId="0" applyNumberFormat="1" applyFont="1" applyFill="1" applyBorder="1" applyAlignment="1" applyProtection="1">
      <alignment horizontal="center" wrapText="1"/>
    </xf>
    <xf numFmtId="37" fontId="27" fillId="0" borderId="15" xfId="37" applyNumberFormat="1" applyFont="1" applyFill="1" applyBorder="1" applyAlignment="1" applyProtection="1">
      <alignment horizontal="center" vertical="center" wrapText="1"/>
    </xf>
    <xf numFmtId="4" fontId="24" fillId="0" borderId="10" xfId="0" applyNumberFormat="1" applyFont="1" applyFill="1" applyBorder="1" applyAlignment="1" applyProtection="1">
      <alignment horizontal="center"/>
    </xf>
    <xf numFmtId="4" fontId="24" fillId="0" borderId="27" xfId="0" applyNumberFormat="1" applyFont="1" applyFill="1" applyBorder="1" applyAlignment="1" applyProtection="1">
      <alignment horizontal="center"/>
    </xf>
    <xf numFmtId="1" fontId="28" fillId="0" borderId="20" xfId="39" applyNumberFormat="1" applyFont="1" applyFill="1" applyBorder="1" applyAlignment="1" applyProtection="1">
      <alignment horizontal="center" wrapText="1"/>
    </xf>
    <xf numFmtId="2" fontId="28" fillId="0" borderId="10" xfId="0" applyNumberFormat="1" applyFont="1" applyFill="1" applyBorder="1" applyAlignment="1" applyProtection="1">
      <alignment horizontal="center" wrapText="1"/>
    </xf>
    <xf numFmtId="2" fontId="28" fillId="0" borderId="27" xfId="0" applyNumberFormat="1" applyFont="1" applyFill="1" applyBorder="1" applyAlignment="1" applyProtection="1">
      <alignment horizontal="center" wrapText="1"/>
    </xf>
    <xf numFmtId="1" fontId="28" fillId="0" borderId="21" xfId="39" applyNumberFormat="1" applyFont="1" applyFill="1" applyBorder="1" applyAlignment="1" applyProtection="1">
      <alignment horizontal="center" wrapText="1"/>
    </xf>
    <xf numFmtId="1" fontId="28" fillId="0" borderId="21" xfId="39" quotePrefix="1" applyNumberFormat="1" applyFont="1" applyFill="1" applyBorder="1" applyAlignment="1" applyProtection="1">
      <alignment horizontal="center" wrapText="1"/>
    </xf>
    <xf numFmtId="1" fontId="28" fillId="0" borderId="39" xfId="39" applyNumberFormat="1" applyFont="1" applyFill="1" applyBorder="1" applyAlignment="1" applyProtection="1">
      <alignment horizontal="center" wrapText="1"/>
    </xf>
    <xf numFmtId="37" fontId="28" fillId="0" borderId="19" xfId="0" applyNumberFormat="1" applyFont="1" applyFill="1" applyBorder="1" applyAlignment="1" applyProtection="1">
      <alignment horizontal="center"/>
    </xf>
    <xf numFmtId="2" fontId="24" fillId="0" borderId="35" xfId="0" applyNumberFormat="1" applyFont="1" applyFill="1" applyBorder="1" applyAlignment="1" applyProtection="1">
      <alignment horizontal="center" wrapText="1"/>
    </xf>
    <xf numFmtId="4" fontId="28" fillId="0" borderId="33" xfId="0" applyNumberFormat="1" applyFont="1" applyFill="1" applyBorder="1" applyAlignment="1" applyProtection="1">
      <alignment horizontal="center"/>
    </xf>
    <xf numFmtId="4" fontId="28" fillId="0" borderId="28" xfId="0" applyNumberFormat="1" applyFont="1" applyFill="1" applyBorder="1" applyAlignment="1" applyProtection="1">
      <alignment horizontal="center"/>
    </xf>
    <xf numFmtId="2" fontId="24" fillId="0" borderId="10" xfId="0" applyNumberFormat="1" applyFont="1" applyFill="1" applyBorder="1" applyAlignment="1" applyProtection="1">
      <alignment horizontal="center" wrapText="1"/>
    </xf>
    <xf numFmtId="2" fontId="24" fillId="0" borderId="27" xfId="0" applyNumberFormat="1" applyFont="1" applyFill="1" applyBorder="1" applyAlignment="1" applyProtection="1">
      <alignment horizontal="center" wrapText="1"/>
    </xf>
    <xf numFmtId="2" fontId="24" fillId="0" borderId="34" xfId="0" applyNumberFormat="1" applyFont="1" applyFill="1" applyBorder="1" applyAlignment="1" applyProtection="1">
      <alignment horizontal="center" wrapText="1"/>
    </xf>
    <xf numFmtId="0" fontId="27" fillId="0" borderId="15" xfId="37" applyFont="1" applyFill="1" applyBorder="1" applyAlignment="1" applyProtection="1">
      <alignment horizontal="center" vertical="center" wrapText="1"/>
    </xf>
    <xf numFmtId="2" fontId="39" fillId="0" borderId="10" xfId="0" applyNumberFormat="1" applyFont="1" applyFill="1" applyBorder="1" applyAlignment="1" applyProtection="1">
      <alignment horizontal="center" wrapText="1"/>
    </xf>
    <xf numFmtId="2" fontId="39" fillId="0" borderId="34" xfId="0" applyNumberFormat="1" applyFont="1" applyFill="1" applyBorder="1" applyAlignment="1" applyProtection="1">
      <alignment horizontal="center" wrapText="1"/>
    </xf>
    <xf numFmtId="3" fontId="38" fillId="0" borderId="16" xfId="23" applyNumberFormat="1" applyFont="1" applyFill="1" applyBorder="1" applyAlignment="1" applyProtection="1">
      <alignment horizontal="center" vertical="center" wrapText="1"/>
    </xf>
    <xf numFmtId="2" fontId="39" fillId="0" borderId="35" xfId="0" applyNumberFormat="1" applyFont="1" applyFill="1" applyBorder="1" applyAlignment="1" applyProtection="1">
      <alignment horizontal="center" wrapText="1"/>
    </xf>
    <xf numFmtId="1" fontId="28" fillId="0" borderId="23" xfId="39" applyNumberFormat="1" applyFont="1" applyFill="1" applyBorder="1" applyAlignment="1" applyProtection="1">
      <alignment horizontal="center" wrapText="1"/>
    </xf>
    <xf numFmtId="3" fontId="38" fillId="0" borderId="19" xfId="23" applyNumberFormat="1" applyFont="1" applyFill="1" applyBorder="1" applyAlignment="1" applyProtection="1">
      <alignment horizontal="center" vertical="center" wrapText="1"/>
    </xf>
    <xf numFmtId="2" fontId="27" fillId="0" borderId="25" xfId="0" applyNumberFormat="1" applyFont="1" applyFill="1" applyBorder="1" applyAlignment="1" applyProtection="1">
      <alignment horizontal="center" wrapText="1"/>
    </xf>
    <xf numFmtId="165" fontId="38" fillId="0" borderId="35" xfId="0" applyNumberFormat="1" applyFont="1" applyFill="1" applyBorder="1" applyAlignment="1" applyProtection="1">
      <alignment horizontal="center"/>
    </xf>
    <xf numFmtId="165" fontId="38" fillId="0" borderId="24" xfId="0" applyNumberFormat="1" applyFont="1" applyFill="1" applyBorder="1" applyAlignment="1" applyProtection="1">
      <alignment horizontal="center"/>
    </xf>
    <xf numFmtId="2" fontId="27" fillId="0" borderId="28" xfId="0" applyNumberFormat="1" applyFont="1" applyFill="1" applyBorder="1" applyAlignment="1" applyProtection="1">
      <alignment horizontal="center" wrapText="1"/>
    </xf>
    <xf numFmtId="1" fontId="28" fillId="0" borderId="24" xfId="39" applyNumberFormat="1" applyFont="1" applyFill="1" applyBorder="1" applyAlignment="1" applyProtection="1">
      <alignment horizontal="center" wrapText="1"/>
    </xf>
    <xf numFmtId="0" fontId="24" fillId="0" borderId="15" xfId="37" applyFont="1" applyFill="1" applyBorder="1" applyAlignment="1" applyProtection="1">
      <alignment horizontal="center" vertical="center" wrapText="1"/>
    </xf>
    <xf numFmtId="37" fontId="43" fillId="0" borderId="10" xfId="0" applyFont="1" applyFill="1" applyBorder="1" applyAlignment="1" applyProtection="1">
      <alignment horizontal="center" vertical="center"/>
    </xf>
    <xf numFmtId="37" fontId="43" fillId="0" borderId="27" xfId="0" applyFont="1" applyFill="1" applyBorder="1" applyAlignment="1" applyProtection="1">
      <alignment horizontal="center" vertical="center"/>
    </xf>
    <xf numFmtId="37" fontId="43" fillId="0" borderId="34" xfId="0" applyFont="1" applyFill="1" applyBorder="1" applyAlignment="1" applyProtection="1">
      <alignment horizontal="center" vertical="center"/>
    </xf>
    <xf numFmtId="37" fontId="43" fillId="0" borderId="25" xfId="0" applyFont="1" applyFill="1" applyBorder="1" applyAlignment="1" applyProtection="1">
      <alignment horizontal="center" vertical="center"/>
    </xf>
    <xf numFmtId="37" fontId="43" fillId="0" borderId="35" xfId="0" applyFont="1" applyFill="1" applyBorder="1" applyAlignment="1" applyProtection="1">
      <alignment horizontal="center" vertical="center"/>
    </xf>
    <xf numFmtId="37" fontId="43" fillId="0" borderId="28" xfId="0" applyFont="1" applyFill="1" applyBorder="1" applyAlignment="1" applyProtection="1">
      <alignment horizontal="center" vertical="center"/>
    </xf>
    <xf numFmtId="3" fontId="27" fillId="25" borderId="19" xfId="23" applyNumberFormat="1" applyFont="1" applyFill="1" applyBorder="1" applyAlignment="1" applyProtection="1">
      <alignment horizontal="center" vertical="center" wrapText="1"/>
    </xf>
    <xf numFmtId="8" fontId="27" fillId="25" borderId="35" xfId="24" applyNumberFormat="1" applyFont="1" applyFill="1" applyBorder="1" applyAlignment="1" applyProtection="1">
      <alignment horizontal="center" vertical="center"/>
    </xf>
    <xf numFmtId="8" fontId="27" fillId="25" borderId="28" xfId="24" applyNumberFormat="1" applyFont="1" applyFill="1" applyBorder="1" applyAlignment="1" applyProtection="1">
      <alignment horizontal="center" vertical="center"/>
    </xf>
    <xf numFmtId="37" fontId="24" fillId="0" borderId="24" xfId="0" applyFont="1" applyFill="1" applyBorder="1" applyAlignment="1" applyProtection="1">
      <alignment horizontal="center" vertical="center" wrapText="1"/>
    </xf>
    <xf numFmtId="1" fontId="28" fillId="0" borderId="17" xfId="39" applyNumberFormat="1" applyFont="1" applyFill="1" applyBorder="1" applyAlignment="1" applyProtection="1">
      <alignment horizontal="center" wrapText="1"/>
    </xf>
    <xf numFmtId="37" fontId="28" fillId="0" borderId="20" xfId="0" applyNumberFormat="1" applyFont="1" applyFill="1" applyBorder="1" applyAlignment="1" applyProtection="1">
      <alignment horizontal="center"/>
    </xf>
    <xf numFmtId="1" fontId="28" fillId="0" borderId="18" xfId="39" applyNumberFormat="1" applyFont="1" applyFill="1" applyBorder="1" applyAlignment="1" applyProtection="1">
      <alignment horizontal="center" wrapText="1"/>
    </xf>
    <xf numFmtId="37" fontId="28" fillId="0" borderId="21" xfId="0" applyNumberFormat="1" applyFont="1" applyFill="1" applyBorder="1" applyAlignment="1" applyProtection="1">
      <alignment horizontal="center"/>
    </xf>
    <xf numFmtId="1" fontId="28" fillId="0" borderId="18" xfId="39" quotePrefix="1" applyNumberFormat="1" applyFont="1" applyFill="1" applyBorder="1" applyAlignment="1" applyProtection="1">
      <alignment horizontal="center" wrapText="1"/>
    </xf>
    <xf numFmtId="1" fontId="28" fillId="0" borderId="19" xfId="39" applyNumberFormat="1" applyFont="1" applyFill="1" applyBorder="1" applyAlignment="1" applyProtection="1">
      <alignment horizontal="center" wrapText="1"/>
    </xf>
    <xf numFmtId="37" fontId="28" fillId="0" borderId="24" xfId="0" applyNumberFormat="1" applyFont="1" applyFill="1" applyBorder="1" applyAlignment="1" applyProtection="1">
      <alignment horizontal="center"/>
    </xf>
    <xf numFmtId="37" fontId="28" fillId="0" borderId="26" xfId="0" applyNumberFormat="1" applyFont="1" applyFill="1" applyBorder="1" applyAlignment="1" applyProtection="1">
      <alignment horizontal="center"/>
    </xf>
    <xf numFmtId="39" fontId="28" fillId="0" borderId="26" xfId="0" applyNumberFormat="1" applyFont="1" applyFill="1" applyBorder="1" applyAlignment="1" applyProtection="1">
      <alignment horizontal="center"/>
    </xf>
    <xf numFmtId="40" fontId="28" fillId="0" borderId="26" xfId="0" applyNumberFormat="1" applyFont="1" applyFill="1" applyBorder="1" applyAlignment="1" applyProtection="1">
      <alignment horizontal="center"/>
    </xf>
    <xf numFmtId="1" fontId="28" fillId="0" borderId="31" xfId="39" applyNumberFormat="1" applyFont="1" applyFill="1" applyBorder="1" applyAlignment="1" applyProtection="1">
      <alignment horizontal="center" wrapText="1"/>
    </xf>
    <xf numFmtId="2" fontId="39" fillId="0" borderId="27" xfId="0" applyNumberFormat="1" applyFont="1" applyFill="1" applyBorder="1" applyAlignment="1" applyProtection="1">
      <alignment horizontal="center" wrapText="1"/>
    </xf>
    <xf numFmtId="2" fontId="39" fillId="0" borderId="25" xfId="0" applyNumberFormat="1" applyFont="1" applyFill="1" applyBorder="1" applyAlignment="1" applyProtection="1">
      <alignment horizontal="center" wrapText="1"/>
    </xf>
    <xf numFmtId="3" fontId="39" fillId="0" borderId="19" xfId="23" applyNumberFormat="1" applyFont="1" applyFill="1" applyBorder="1" applyAlignment="1" applyProtection="1">
      <alignment horizontal="center" vertical="center" wrapText="1"/>
    </xf>
    <xf numFmtId="2" fontId="39" fillId="0" borderId="28" xfId="0" applyNumberFormat="1" applyFont="1" applyFill="1" applyBorder="1" applyAlignment="1" applyProtection="1">
      <alignment horizontal="center" wrapText="1"/>
    </xf>
    <xf numFmtId="37" fontId="38" fillId="0" borderId="16" xfId="0" applyFont="1" applyFill="1" applyBorder="1" applyAlignment="1" applyProtection="1">
      <alignment horizontal="center" vertical="center" wrapText="1"/>
    </xf>
    <xf numFmtId="0" fontId="38" fillId="0" borderId="34" xfId="0" applyNumberFormat="1" applyFont="1" applyFill="1" applyBorder="1" applyAlignment="1" applyProtection="1">
      <alignment horizontal="center"/>
    </xf>
    <xf numFmtId="0" fontId="38" fillId="0" borderId="0" xfId="0" applyNumberFormat="1" applyFont="1" applyFill="1" applyBorder="1" applyAlignment="1" applyProtection="1">
      <alignment horizontal="center"/>
    </xf>
    <xf numFmtId="0" fontId="38" fillId="0" borderId="25" xfId="0" applyNumberFormat="1" applyFont="1" applyFill="1" applyBorder="1" applyAlignment="1" applyProtection="1">
      <alignment horizontal="center"/>
    </xf>
    <xf numFmtId="37" fontId="38" fillId="0" borderId="19" xfId="0" quotePrefix="1" applyFont="1" applyFill="1" applyBorder="1" applyAlignment="1" applyProtection="1">
      <alignment horizontal="center" vertical="center" wrapText="1"/>
    </xf>
    <xf numFmtId="0" fontId="28" fillId="0" borderId="35" xfId="0" applyNumberFormat="1" applyFont="1" applyFill="1" applyBorder="1" applyAlignment="1" applyProtection="1">
      <alignment horizontal="center"/>
    </xf>
    <xf numFmtId="0" fontId="28" fillId="0" borderId="24" xfId="0" applyNumberFormat="1" applyFont="1" applyFill="1" applyBorder="1" applyAlignment="1" applyProtection="1">
      <alignment horizontal="center"/>
    </xf>
    <xf numFmtId="1" fontId="28" fillId="0" borderId="30" xfId="39" applyNumberFormat="1" applyFont="1" applyFill="1" applyBorder="1" applyAlignment="1" applyProtection="1">
      <alignment horizontal="center" wrapText="1"/>
    </xf>
    <xf numFmtId="1" fontId="28" fillId="0" borderId="23" xfId="39" quotePrefix="1" applyNumberFormat="1" applyFont="1" applyFill="1" applyBorder="1" applyAlignment="1" applyProtection="1">
      <alignment horizontal="center" wrapText="1"/>
    </xf>
    <xf numFmtId="40" fontId="28" fillId="0" borderId="17" xfId="0" applyNumberFormat="1" applyFont="1" applyFill="1" applyBorder="1" applyAlignment="1" applyProtection="1">
      <alignment horizontal="center"/>
    </xf>
    <xf numFmtId="40" fontId="28" fillId="0" borderId="18" xfId="0" applyNumberFormat="1" applyFont="1" applyFill="1" applyBorder="1" applyAlignment="1" applyProtection="1">
      <alignment horizontal="center"/>
    </xf>
    <xf numFmtId="3" fontId="27" fillId="0" borderId="16" xfId="37" applyNumberFormat="1" applyFont="1" applyFill="1" applyBorder="1" applyAlignment="1" applyProtection="1">
      <alignment horizontal="center" vertical="center" wrapText="1"/>
    </xf>
    <xf numFmtId="3" fontId="28" fillId="0" borderId="19" xfId="23" applyNumberFormat="1" applyFont="1" applyFill="1" applyBorder="1" applyAlignment="1" applyProtection="1">
      <alignment horizontal="center" vertical="center" wrapText="1"/>
    </xf>
    <xf numFmtId="0" fontId="28" fillId="0" borderId="28" xfId="0" applyNumberFormat="1" applyFont="1" applyFill="1" applyBorder="1" applyAlignment="1" applyProtection="1">
      <alignment horizontal="center"/>
    </xf>
    <xf numFmtId="37" fontId="28" fillId="0" borderId="10" xfId="0" applyFont="1" applyFill="1" applyBorder="1" applyAlignment="1" applyProtection="1">
      <alignment horizontal="center" vertical="center"/>
    </xf>
    <xf numFmtId="37" fontId="28" fillId="0" borderId="27" xfId="0" applyFont="1" applyFill="1" applyBorder="1" applyAlignment="1" applyProtection="1">
      <alignment horizontal="center" vertical="center"/>
    </xf>
    <xf numFmtId="37" fontId="28" fillId="0" borderId="34" xfId="0" applyFont="1" applyFill="1" applyBorder="1" applyAlignment="1" applyProtection="1">
      <alignment horizontal="center" vertical="center"/>
    </xf>
    <xf numFmtId="37" fontId="28" fillId="0" borderId="25" xfId="0" applyFont="1" applyFill="1" applyBorder="1" applyAlignment="1" applyProtection="1">
      <alignment horizontal="center" vertical="center"/>
    </xf>
    <xf numFmtId="8" fontId="28" fillId="0" borderId="34" xfId="24" applyNumberFormat="1" applyFont="1" applyFill="1" applyBorder="1" applyAlignment="1" applyProtection="1">
      <alignment horizontal="center" vertical="center"/>
    </xf>
    <xf numFmtId="8" fontId="28" fillId="0" borderId="25" xfId="24" applyNumberFormat="1" applyFont="1" applyFill="1" applyBorder="1" applyAlignment="1" applyProtection="1">
      <alignment horizontal="center" vertical="center"/>
    </xf>
    <xf numFmtId="0" fontId="28" fillId="0" borderId="35" xfId="0" applyNumberFormat="1" applyFont="1" applyFill="1" applyBorder="1" applyAlignment="1" applyProtection="1">
      <alignment horizontal="center"/>
    </xf>
    <xf numFmtId="0" fontId="28" fillId="0" borderId="24" xfId="0" applyNumberFormat="1" applyFont="1" applyFill="1" applyBorder="1" applyAlignment="1" applyProtection="1">
      <alignment horizontal="center"/>
    </xf>
    <xf numFmtId="37" fontId="26" fillId="0" borderId="10" xfId="0" applyFont="1" applyFill="1" applyBorder="1" applyAlignment="1" applyProtection="1">
      <alignment horizontal="center" vertical="center"/>
    </xf>
    <xf numFmtId="37" fontId="26" fillId="0" borderId="15" xfId="0" applyFont="1" applyFill="1" applyBorder="1" applyAlignment="1" applyProtection="1">
      <alignment horizontal="center" vertical="center"/>
    </xf>
    <xf numFmtId="37" fontId="26" fillId="0" borderId="11" xfId="0" applyFont="1" applyFill="1" applyBorder="1" applyAlignment="1" applyProtection="1">
      <alignment horizontal="center" vertical="center"/>
    </xf>
    <xf numFmtId="37" fontId="26" fillId="0" borderId="27" xfId="0" applyFont="1" applyFill="1" applyBorder="1" applyAlignment="1" applyProtection="1">
      <alignment horizontal="center" vertical="center"/>
    </xf>
    <xf numFmtId="2" fontId="24" fillId="0" borderId="0" xfId="0" applyNumberFormat="1" applyFont="1" applyFill="1" applyBorder="1" applyAlignment="1" applyProtection="1">
      <alignment horizontal="center" wrapText="1"/>
    </xf>
    <xf numFmtId="2" fontId="24" fillId="0" borderId="24" xfId="0" applyNumberFormat="1" applyFont="1" applyFill="1" applyBorder="1" applyAlignment="1" applyProtection="1">
      <alignment horizontal="center" wrapText="1"/>
    </xf>
    <xf numFmtId="37" fontId="28" fillId="0" borderId="29" xfId="0" applyNumberFormat="1" applyFont="1" applyFill="1" applyBorder="1" applyAlignment="1" applyProtection="1">
      <alignment horizontal="center"/>
    </xf>
    <xf numFmtId="39" fontId="28" fillId="0" borderId="36" xfId="0" applyNumberFormat="1" applyFont="1" applyFill="1" applyBorder="1" applyAlignment="1" applyProtection="1">
      <alignment horizontal="center"/>
    </xf>
    <xf numFmtId="1" fontId="28" fillId="0" borderId="26" xfId="39" applyNumberFormat="1" applyFont="1" applyFill="1" applyBorder="1" applyAlignment="1" applyProtection="1">
      <alignment horizontal="center" wrapText="1"/>
    </xf>
    <xf numFmtId="39" fontId="28" fillId="0" borderId="37" xfId="0" applyNumberFormat="1" applyFont="1" applyFill="1" applyBorder="1" applyAlignment="1" applyProtection="1">
      <alignment horizontal="center"/>
    </xf>
    <xf numFmtId="37" fontId="24" fillId="0" borderId="10" xfId="0" applyFont="1" applyFill="1" applyBorder="1" applyAlignment="1" applyProtection="1">
      <alignment horizontal="center" vertical="center"/>
    </xf>
    <xf numFmtId="37" fontId="24" fillId="0" borderId="34" xfId="0" applyFont="1" applyFill="1" applyBorder="1" applyAlignment="1" applyProtection="1">
      <alignment horizontal="center" vertical="center"/>
    </xf>
    <xf numFmtId="37" fontId="24" fillId="0" borderId="25" xfId="0" applyFont="1" applyFill="1" applyBorder="1" applyAlignment="1" applyProtection="1">
      <alignment horizontal="center" vertical="center"/>
    </xf>
    <xf numFmtId="37" fontId="24" fillId="0" borderId="27" xfId="0" applyFont="1" applyFill="1" applyBorder="1" applyAlignment="1" applyProtection="1">
      <alignment horizontal="center" vertical="center"/>
    </xf>
    <xf numFmtId="8" fontId="24" fillId="0" borderId="34" xfId="24" applyNumberFormat="1" applyFont="1" applyFill="1" applyBorder="1" applyAlignment="1" applyProtection="1">
      <alignment horizontal="center" vertical="center"/>
    </xf>
    <xf numFmtId="8" fontId="24" fillId="0" borderId="25" xfId="24" applyNumberFormat="1" applyFont="1" applyFill="1" applyBorder="1" applyAlignment="1" applyProtection="1">
      <alignment horizontal="center" vertical="center"/>
    </xf>
    <xf numFmtId="4" fontId="28" fillId="0" borderId="17" xfId="0" applyNumberFormat="1" applyFont="1" applyFill="1" applyBorder="1" applyAlignment="1" applyProtection="1">
      <alignment horizontal="center"/>
    </xf>
    <xf numFmtId="4" fontId="28" fillId="0" borderId="26" xfId="0" applyNumberFormat="1" applyFont="1" applyFill="1" applyBorder="1" applyAlignment="1" applyProtection="1">
      <alignment horizontal="center"/>
    </xf>
    <xf numFmtId="37" fontId="45" fillId="0" borderId="0" xfId="36" applyFont="1" applyFill="1" applyBorder="1"/>
    <xf numFmtId="37" fontId="46" fillId="0" borderId="0" xfId="36" applyFont="1" applyFill="1" applyBorder="1" applyAlignment="1">
      <alignment horizontal="left"/>
    </xf>
    <xf numFmtId="37" fontId="47" fillId="0" borderId="0" xfId="36" applyFont="1" applyFill="1" applyBorder="1"/>
    <xf numFmtId="3" fontId="45" fillId="0" borderId="0" xfId="23" applyNumberFormat="1" applyFont="1" applyFill="1" applyBorder="1" applyAlignment="1">
      <alignment horizontal="center"/>
    </xf>
    <xf numFmtId="37" fontId="45" fillId="0" borderId="0" xfId="36" applyFont="1" applyFill="1" applyBorder="1" applyAlignment="1">
      <alignment horizontal="center"/>
    </xf>
    <xf numFmtId="37" fontId="48" fillId="0" borderId="0" xfId="36" applyFont="1" applyFill="1" applyBorder="1"/>
    <xf numFmtId="37" fontId="49" fillId="0" borderId="0" xfId="36" applyFont="1" applyFill="1" applyBorder="1" applyAlignment="1"/>
    <xf numFmtId="37" fontId="50" fillId="0" borderId="0" xfId="36" applyFont="1" applyFill="1" applyBorder="1" applyAlignment="1"/>
    <xf numFmtId="37" fontId="51" fillId="0" borderId="0" xfId="36" applyFont="1" applyFill="1" applyBorder="1" applyAlignment="1">
      <alignment horizontal="center"/>
    </xf>
    <xf numFmtId="3" fontId="51" fillId="0" borderId="0" xfId="23" applyNumberFormat="1" applyFont="1" applyFill="1" applyBorder="1" applyAlignment="1">
      <alignment horizontal="center"/>
    </xf>
    <xf numFmtId="37" fontId="51" fillId="30" borderId="0" xfId="36" applyFont="1" applyFill="1" applyBorder="1" applyAlignment="1">
      <alignment horizontal="center"/>
    </xf>
    <xf numFmtId="3" fontId="51" fillId="30" borderId="0" xfId="23" applyNumberFormat="1" applyFont="1" applyFill="1" applyBorder="1" applyAlignment="1">
      <alignment horizontal="center"/>
    </xf>
    <xf numFmtId="37" fontId="52" fillId="0" borderId="0" xfId="36" applyFont="1" applyFill="1" applyBorder="1" applyAlignment="1">
      <alignment horizontal="center"/>
    </xf>
    <xf numFmtId="3" fontId="52" fillId="0" borderId="0" xfId="23" applyNumberFormat="1" applyFont="1" applyFill="1" applyBorder="1" applyAlignment="1">
      <alignment horizontal="center"/>
    </xf>
    <xf numFmtId="37" fontId="53" fillId="0" borderId="0" xfId="36" applyFont="1" applyFill="1" applyBorder="1" applyAlignment="1">
      <alignment horizontal="center"/>
    </xf>
    <xf numFmtId="37" fontId="54" fillId="31" borderId="49" xfId="36" applyFont="1" applyFill="1" applyBorder="1" applyAlignment="1">
      <alignment horizontal="center"/>
    </xf>
    <xf numFmtId="37" fontId="55" fillId="31" borderId="50" xfId="36" applyFont="1" applyFill="1" applyBorder="1" applyAlignment="1">
      <alignment horizontal="center"/>
    </xf>
    <xf numFmtId="37" fontId="54" fillId="31" borderId="50" xfId="36" applyFont="1" applyFill="1" applyBorder="1" applyAlignment="1">
      <alignment horizontal="center"/>
    </xf>
    <xf numFmtId="3" fontId="55" fillId="31" borderId="50" xfId="23" applyNumberFormat="1" applyFont="1" applyFill="1" applyBorder="1" applyAlignment="1">
      <alignment horizontal="center"/>
    </xf>
    <xf numFmtId="37" fontId="56" fillId="31" borderId="50" xfId="36" applyFont="1" applyFill="1" applyBorder="1" applyAlignment="1">
      <alignment horizontal="center"/>
    </xf>
    <xf numFmtId="37" fontId="56" fillId="31" borderId="50" xfId="36" applyFont="1" applyFill="1" applyBorder="1" applyAlignment="1">
      <alignment horizontal="center" wrapText="1"/>
    </xf>
    <xf numFmtId="37" fontId="54" fillId="31" borderId="51" xfId="36" applyFont="1" applyFill="1" applyBorder="1" applyAlignment="1">
      <alignment horizontal="center"/>
    </xf>
    <xf numFmtId="37" fontId="52" fillId="0" borderId="0" xfId="36" applyFont="1" applyFill="1" applyBorder="1"/>
    <xf numFmtId="37" fontId="57" fillId="0" borderId="0" xfId="36" applyNumberFormat="1" applyFont="1" applyFill="1" applyBorder="1" applyAlignment="1" applyProtection="1">
      <alignment horizontal="center"/>
    </xf>
    <xf numFmtId="3" fontId="57" fillId="0" borderId="0" xfId="23" applyNumberFormat="1" applyFont="1" applyFill="1" applyBorder="1" applyAlignment="1">
      <alignment horizontal="center"/>
    </xf>
    <xf numFmtId="37" fontId="57" fillId="0" borderId="0" xfId="36" applyFont="1" applyFill="1" applyBorder="1" applyAlignment="1">
      <alignment horizontal="center"/>
    </xf>
    <xf numFmtId="166" fontId="4" fillId="0" borderId="0" xfId="36" quotePrefix="1" applyNumberFormat="1" applyFont="1" applyFill="1" applyBorder="1" applyAlignment="1">
      <alignment horizontal="center" vertical="center"/>
    </xf>
    <xf numFmtId="37" fontId="5" fillId="0" borderId="0" xfId="36" applyFont="1" applyFill="1" applyBorder="1"/>
    <xf numFmtId="37" fontId="4" fillId="0" borderId="0" xfId="36" applyFont="1" applyFill="1" applyBorder="1" applyAlignment="1">
      <alignment horizontal="left"/>
    </xf>
    <xf numFmtId="37" fontId="4" fillId="0" borderId="0" xfId="36" applyFont="1" applyFill="1" applyBorder="1" applyAlignment="1">
      <alignment horizontal="left" vertical="center"/>
    </xf>
    <xf numFmtId="37" fontId="4" fillId="0" borderId="0" xfId="36" applyFont="1" applyFill="1" applyBorder="1" applyAlignment="1">
      <alignment horizontal="center"/>
    </xf>
    <xf numFmtId="3" fontId="4" fillId="0" borderId="0" xfId="23" applyNumberFormat="1" applyFont="1" applyFill="1" applyBorder="1" applyAlignment="1">
      <alignment horizontal="right"/>
    </xf>
    <xf numFmtId="167" fontId="47" fillId="0" borderId="0" xfId="23" applyNumberFormat="1" applyFont="1" applyFill="1" applyBorder="1" applyAlignment="1">
      <alignment horizontal="center"/>
    </xf>
    <xf numFmtId="167" fontId="47" fillId="0" borderId="0" xfId="23" applyNumberFormat="1" applyFont="1" applyFill="1" applyBorder="1"/>
    <xf numFmtId="167" fontId="4" fillId="0" borderId="52" xfId="23" applyNumberFormat="1" applyFont="1" applyFill="1" applyBorder="1" applyProtection="1"/>
    <xf numFmtId="166" fontId="4" fillId="0" borderId="53" xfId="36" quotePrefix="1" applyNumberFormat="1" applyFont="1" applyFill="1" applyBorder="1" applyAlignment="1">
      <alignment horizontal="center" vertical="center"/>
    </xf>
    <xf numFmtId="37" fontId="5" fillId="0" borderId="53" xfId="36" applyFont="1" applyFill="1" applyBorder="1"/>
    <xf numFmtId="37" fontId="4" fillId="0" borderId="53" xfId="36" applyFont="1" applyFill="1" applyBorder="1" applyAlignment="1">
      <alignment horizontal="left"/>
    </xf>
    <xf numFmtId="37" fontId="4" fillId="0" borderId="53" xfId="36" applyFont="1" applyFill="1" applyBorder="1" applyAlignment="1">
      <alignment horizontal="left" vertical="center"/>
    </xf>
    <xf numFmtId="37" fontId="4" fillId="0" borderId="53" xfId="36" applyFont="1" applyFill="1" applyBorder="1" applyAlignment="1">
      <alignment horizontal="center"/>
    </xf>
    <xf numFmtId="3" fontId="4" fillId="0" borderId="53" xfId="23" applyNumberFormat="1" applyFont="1" applyFill="1" applyBorder="1" applyAlignment="1">
      <alignment horizontal="right"/>
    </xf>
    <xf numFmtId="167" fontId="47" fillId="0" borderId="53" xfId="23" applyNumberFormat="1" applyFont="1" applyFill="1" applyBorder="1" applyAlignment="1">
      <alignment horizontal="center"/>
    </xf>
    <xf numFmtId="37" fontId="47" fillId="0" borderId="53" xfId="36" applyFont="1" applyFill="1" applyBorder="1"/>
    <xf numFmtId="167" fontId="4" fillId="0" borderId="54" xfId="23" applyNumberFormat="1" applyFont="1" applyFill="1" applyBorder="1" applyProtection="1"/>
    <xf numFmtId="166" fontId="4" fillId="26" borderId="0" xfId="36" quotePrefix="1" applyNumberFormat="1" applyFont="1" applyFill="1" applyBorder="1" applyAlignment="1">
      <alignment horizontal="center" vertical="center"/>
    </xf>
    <xf numFmtId="37" fontId="5" fillId="26" borderId="0" xfId="36" applyFont="1" applyFill="1" applyBorder="1"/>
    <xf numFmtId="37" fontId="4" fillId="26" borderId="0" xfId="36" applyFont="1" applyFill="1" applyBorder="1" applyAlignment="1">
      <alignment horizontal="left"/>
    </xf>
    <xf numFmtId="37" fontId="4" fillId="26" borderId="0" xfId="36" applyFont="1" applyFill="1" applyBorder="1" applyAlignment="1">
      <alignment horizontal="left" vertical="center"/>
    </xf>
    <xf numFmtId="37" fontId="4" fillId="26" borderId="0" xfId="36" applyFont="1" applyFill="1" applyBorder="1" applyAlignment="1">
      <alignment horizontal="center"/>
    </xf>
    <xf numFmtId="167" fontId="47" fillId="26" borderId="0" xfId="48" applyNumberFormat="1" applyFont="1" applyFill="1" applyBorder="1"/>
    <xf numFmtId="37" fontId="47" fillId="26" borderId="0" xfId="36" applyFont="1" applyFill="1" applyBorder="1"/>
    <xf numFmtId="167" fontId="4" fillId="26" borderId="55" xfId="48" applyNumberFormat="1" applyFont="1" applyFill="1" applyBorder="1" applyProtection="1"/>
    <xf numFmtId="166" fontId="4" fillId="26" borderId="56" xfId="36" quotePrefix="1" applyNumberFormat="1" applyFont="1" applyFill="1" applyBorder="1" applyAlignment="1">
      <alignment horizontal="center" vertical="center"/>
    </xf>
    <xf numFmtId="37" fontId="5" fillId="26" borderId="56" xfId="36" applyFont="1" applyFill="1" applyBorder="1"/>
    <xf numFmtId="37" fontId="4" fillId="26" borderId="56" xfId="36" applyFont="1" applyFill="1" applyBorder="1" applyAlignment="1">
      <alignment horizontal="left"/>
    </xf>
    <xf numFmtId="37" fontId="4" fillId="26" borderId="56" xfId="36" applyFont="1" applyFill="1" applyBorder="1" applyAlignment="1">
      <alignment horizontal="left" vertical="center"/>
    </xf>
    <xf numFmtId="37" fontId="4" fillId="26" borderId="56" xfId="36" applyFont="1" applyFill="1" applyBorder="1" applyAlignment="1">
      <alignment horizontal="center"/>
    </xf>
    <xf numFmtId="37" fontId="47" fillId="26" borderId="56" xfId="36" applyFont="1" applyFill="1" applyBorder="1"/>
    <xf numFmtId="167" fontId="4" fillId="26" borderId="57" xfId="48" applyNumberFormat="1" applyFont="1" applyFill="1" applyBorder="1" applyProtection="1"/>
    <xf numFmtId="167" fontId="47" fillId="0" borderId="0" xfId="48" applyNumberFormat="1" applyFont="1" applyFill="1" applyBorder="1"/>
    <xf numFmtId="167" fontId="4" fillId="0" borderId="55" xfId="48" applyNumberFormat="1" applyFont="1" applyFill="1" applyBorder="1" applyProtection="1"/>
    <xf numFmtId="37" fontId="59" fillId="0" borderId="0" xfId="36" applyFont="1" applyFill="1" applyBorder="1"/>
    <xf numFmtId="166" fontId="4" fillId="0" borderId="56" xfId="36" quotePrefix="1" applyNumberFormat="1" applyFont="1" applyFill="1" applyBorder="1" applyAlignment="1">
      <alignment horizontal="center" vertical="center"/>
    </xf>
    <xf numFmtId="37" fontId="5" fillId="0" borderId="56" xfId="36" applyFont="1" applyFill="1" applyBorder="1"/>
    <xf numFmtId="37" fontId="4" fillId="0" borderId="56" xfId="36" applyFont="1" applyFill="1" applyBorder="1" applyAlignment="1">
      <alignment horizontal="left"/>
    </xf>
    <xf numFmtId="37" fontId="4" fillId="0" borderId="56" xfId="36" applyFont="1" applyFill="1" applyBorder="1" applyAlignment="1">
      <alignment horizontal="left" vertical="center"/>
    </xf>
    <xf numFmtId="37" fontId="4" fillId="0" borderId="56" xfId="36" applyFont="1" applyFill="1" applyBorder="1" applyAlignment="1">
      <alignment horizontal="center"/>
    </xf>
    <xf numFmtId="37" fontId="47" fillId="0" borderId="56" xfId="36" applyFont="1" applyFill="1" applyBorder="1"/>
    <xf numFmtId="167" fontId="4" fillId="0" borderId="57" xfId="48" applyNumberFormat="1" applyFont="1" applyFill="1" applyBorder="1" applyProtection="1"/>
    <xf numFmtId="167" fontId="4" fillId="0" borderId="0" xfId="23" applyNumberFormat="1" applyFont="1" applyFill="1" applyBorder="1" applyProtection="1"/>
    <xf numFmtId="37" fontId="60" fillId="0" borderId="0" xfId="36" applyFont="1" applyFill="1" applyBorder="1"/>
    <xf numFmtId="167" fontId="48" fillId="0" borderId="0" xfId="48" applyNumberFormat="1" applyFont="1" applyFill="1" applyBorder="1"/>
    <xf numFmtId="37" fontId="61" fillId="0" borderId="0" xfId="36" applyFont="1" applyFill="1" applyBorder="1" applyAlignment="1">
      <alignment horizontal="center"/>
    </xf>
    <xf numFmtId="167" fontId="55" fillId="31" borderId="58" xfId="48" applyNumberFormat="1" applyFont="1" applyFill="1" applyBorder="1" applyAlignment="1">
      <alignment horizontal="center" wrapText="1"/>
    </xf>
    <xf numFmtId="37" fontId="57" fillId="0" borderId="0" xfId="36" applyFont="1" applyFill="1" applyBorder="1"/>
    <xf numFmtId="167" fontId="63" fillId="0" borderId="0" xfId="48" applyNumberFormat="1" applyFont="1" applyFill="1" applyBorder="1" applyAlignment="1">
      <alignment horizontal="center"/>
    </xf>
    <xf numFmtId="167" fontId="47" fillId="26" borderId="0" xfId="23" applyNumberFormat="1" applyFont="1" applyFill="1" applyBorder="1"/>
    <xf numFmtId="167" fontId="47" fillId="26" borderId="56" xfId="23" applyNumberFormat="1" applyFont="1" applyFill="1" applyBorder="1"/>
    <xf numFmtId="167" fontId="47" fillId="0" borderId="56" xfId="23" applyNumberFormat="1" applyFont="1" applyFill="1" applyBorder="1"/>
    <xf numFmtId="37" fontId="58" fillId="0" borderId="0" xfId="36" applyFont="1" applyFill="1" applyBorder="1"/>
    <xf numFmtId="37" fontId="64" fillId="0" borderId="0" xfId="36" applyFont="1" applyFill="1" applyBorder="1" applyAlignment="1">
      <alignment horizontal="center"/>
    </xf>
    <xf numFmtId="167" fontId="4" fillId="0" borderId="55" xfId="23" applyNumberFormat="1" applyFont="1" applyFill="1" applyBorder="1" applyProtection="1"/>
    <xf numFmtId="167" fontId="4" fillId="0" borderId="57" xfId="23" applyNumberFormat="1" applyFont="1" applyFill="1" applyBorder="1" applyProtection="1"/>
    <xf numFmtId="37" fontId="65" fillId="0" borderId="0" xfId="36" applyFont="1" applyFill="1" applyBorder="1"/>
    <xf numFmtId="37" fontId="4" fillId="26" borderId="53" xfId="36" applyFont="1" applyFill="1" applyBorder="1" applyAlignment="1">
      <alignment horizontal="center"/>
    </xf>
    <xf numFmtId="167" fontId="4" fillId="0" borderId="0" xfId="23" applyNumberFormat="1" applyFont="1" applyFill="1" applyBorder="1" applyAlignment="1" applyProtection="1">
      <alignment horizontal="center"/>
    </xf>
    <xf numFmtId="37" fontId="66" fillId="0" borderId="0" xfId="36" applyFont="1" applyFill="1" applyBorder="1"/>
    <xf numFmtId="37" fontId="67" fillId="0" borderId="0" xfId="36" applyFont="1" applyFill="1" applyBorder="1" applyAlignment="1">
      <alignment horizontal="center"/>
    </xf>
    <xf numFmtId="37" fontId="68" fillId="0" borderId="0" xfId="36" applyFont="1" applyFill="1" applyBorder="1" applyAlignment="1">
      <alignment horizontal="center"/>
    </xf>
    <xf numFmtId="37" fontId="69" fillId="0" borderId="0" xfId="36" applyFont="1" applyFill="1" applyBorder="1" applyAlignment="1">
      <alignment horizontal="center"/>
    </xf>
    <xf numFmtId="37" fontId="54" fillId="0" borderId="50" xfId="36" applyFont="1" applyFill="1" applyBorder="1" applyAlignment="1">
      <alignment horizontal="center"/>
    </xf>
    <xf numFmtId="3" fontId="4" fillId="26" borderId="0" xfId="23" applyNumberFormat="1" applyFont="1" applyFill="1" applyBorder="1" applyAlignment="1">
      <alignment horizontal="right"/>
    </xf>
    <xf numFmtId="167" fontId="47" fillId="26" borderId="0" xfId="23" applyNumberFormat="1" applyFont="1" applyFill="1" applyBorder="1" applyAlignment="1">
      <alignment horizontal="center"/>
    </xf>
    <xf numFmtId="167" fontId="4" fillId="26" borderId="52" xfId="23" applyNumberFormat="1" applyFont="1" applyFill="1" applyBorder="1" applyProtection="1"/>
    <xf numFmtId="166" fontId="4" fillId="26" borderId="53" xfId="36" quotePrefix="1" applyNumberFormat="1" applyFont="1" applyFill="1" applyBorder="1" applyAlignment="1">
      <alignment horizontal="center" vertical="center"/>
    </xf>
    <xf numFmtId="37" fontId="5" fillId="26" borderId="53" xfId="36" applyFont="1" applyFill="1" applyBorder="1"/>
    <xf numFmtId="37" fontId="4" fillId="26" borderId="53" xfId="36" applyFont="1" applyFill="1" applyBorder="1" applyAlignment="1">
      <alignment horizontal="left"/>
    </xf>
    <xf numFmtId="37" fontId="4" fillId="26" borderId="53" xfId="36" applyFont="1" applyFill="1" applyBorder="1" applyAlignment="1">
      <alignment horizontal="left" vertical="center"/>
    </xf>
    <xf numFmtId="3" fontId="4" fillId="26" borderId="53" xfId="23" applyNumberFormat="1" applyFont="1" applyFill="1" applyBorder="1" applyAlignment="1">
      <alignment horizontal="right"/>
    </xf>
    <xf numFmtId="167" fontId="47" fillId="26" borderId="53" xfId="23" applyNumberFormat="1" applyFont="1" applyFill="1" applyBorder="1" applyAlignment="1">
      <alignment horizontal="center"/>
    </xf>
    <xf numFmtId="37" fontId="47" fillId="26" borderId="53" xfId="36" applyFont="1" applyFill="1" applyBorder="1"/>
    <xf numFmtId="167" fontId="4" fillId="26" borderId="54" xfId="23" applyNumberFormat="1" applyFont="1" applyFill="1" applyBorder="1" applyProtection="1"/>
    <xf numFmtId="0" fontId="4" fillId="26" borderId="0" xfId="36" quotePrefix="1" applyNumberFormat="1" applyFont="1" applyFill="1" applyBorder="1" applyAlignment="1">
      <alignment horizontal="center" vertical="center"/>
    </xf>
    <xf numFmtId="37" fontId="4" fillId="26" borderId="0" xfId="36" applyNumberFormat="1" applyFont="1" applyFill="1" applyBorder="1" applyAlignment="1" applyProtection="1">
      <alignment horizontal="left"/>
    </xf>
    <xf numFmtId="167" fontId="4" fillId="26" borderId="55" xfId="23" applyNumberFormat="1" applyFont="1" applyFill="1" applyBorder="1" applyProtection="1"/>
    <xf numFmtId="0" fontId="4" fillId="26" borderId="56" xfId="36" quotePrefix="1" applyNumberFormat="1" applyFont="1" applyFill="1" applyBorder="1" applyAlignment="1">
      <alignment horizontal="center" vertical="center"/>
    </xf>
    <xf numFmtId="37" fontId="4" fillId="26" borderId="56" xfId="36" applyNumberFormat="1" applyFont="1" applyFill="1" applyBorder="1" applyAlignment="1" applyProtection="1">
      <alignment horizontal="left"/>
    </xf>
    <xf numFmtId="3" fontId="4" fillId="26" borderId="56" xfId="23" applyNumberFormat="1" applyFont="1" applyFill="1" applyBorder="1" applyAlignment="1">
      <alignment horizontal="right"/>
    </xf>
    <xf numFmtId="167" fontId="47" fillId="26" borderId="56" xfId="23" applyNumberFormat="1" applyFont="1" applyFill="1" applyBorder="1" applyAlignment="1">
      <alignment horizontal="center"/>
    </xf>
    <xf numFmtId="167" fontId="4" fillId="26" borderId="57" xfId="23" applyNumberFormat="1" applyFont="1" applyFill="1" applyBorder="1" applyProtection="1"/>
    <xf numFmtId="0" fontId="4" fillId="0" borderId="0" xfId="36" quotePrefix="1" applyNumberFormat="1" applyFont="1" applyFill="1" applyBorder="1" applyAlignment="1">
      <alignment horizontal="center" vertical="center"/>
    </xf>
    <xf numFmtId="0" fontId="4" fillId="0" borderId="56" xfId="36" quotePrefix="1" applyNumberFormat="1" applyFont="1" applyFill="1" applyBorder="1" applyAlignment="1">
      <alignment horizontal="center" vertical="center"/>
    </xf>
    <xf numFmtId="3" fontId="4" fillId="0" borderId="56" xfId="23" applyNumberFormat="1" applyFont="1" applyFill="1" applyBorder="1" applyAlignment="1">
      <alignment horizontal="right"/>
    </xf>
    <xf numFmtId="167" fontId="47" fillId="0" borderId="56" xfId="23" applyNumberFormat="1" applyFont="1" applyFill="1" applyBorder="1" applyAlignment="1">
      <alignment horizontal="center"/>
    </xf>
    <xf numFmtId="168" fontId="4" fillId="26" borderId="0" xfId="36" quotePrefix="1" applyNumberFormat="1" applyFont="1" applyFill="1" applyBorder="1" applyAlignment="1">
      <alignment horizontal="center" vertical="center"/>
    </xf>
    <xf numFmtId="168" fontId="4" fillId="26" borderId="53" xfId="36" quotePrefix="1" applyNumberFormat="1" applyFont="1" applyFill="1" applyBorder="1" applyAlignment="1">
      <alignment horizontal="center" vertical="center"/>
    </xf>
    <xf numFmtId="37" fontId="4" fillId="0" borderId="0" xfId="36" applyNumberFormat="1" applyFont="1" applyFill="1" applyBorder="1" applyAlignment="1" applyProtection="1">
      <alignment horizontal="left"/>
    </xf>
    <xf numFmtId="37" fontId="4" fillId="0" borderId="56" xfId="36" applyNumberFormat="1" applyFont="1" applyFill="1" applyBorder="1" applyAlignment="1" applyProtection="1">
      <alignment horizontal="left"/>
    </xf>
    <xf numFmtId="167" fontId="47" fillId="26" borderId="53" xfId="23" applyNumberFormat="1" applyFont="1" applyFill="1" applyBorder="1"/>
    <xf numFmtId="37" fontId="45" fillId="0" borderId="0" xfId="36" applyFont="1" applyFill="1" applyBorder="1" applyAlignment="1">
      <alignment horizontal="left"/>
    </xf>
    <xf numFmtId="37" fontId="45" fillId="0" borderId="0" xfId="36" applyNumberFormat="1" applyFont="1" applyFill="1" applyBorder="1" applyAlignment="1">
      <alignment horizontal="center"/>
    </xf>
    <xf numFmtId="37" fontId="70" fillId="0" borderId="0" xfId="36" applyFont="1"/>
    <xf numFmtId="37" fontId="61" fillId="0" borderId="0" xfId="36" applyFont="1" applyFill="1" applyBorder="1" applyAlignment="1">
      <alignment horizontal="left"/>
    </xf>
    <xf numFmtId="37" fontId="61" fillId="0" borderId="0" xfId="36" applyNumberFormat="1" applyFont="1" applyFill="1" applyBorder="1" applyAlignment="1">
      <alignment horizontal="center"/>
    </xf>
    <xf numFmtId="37" fontId="51" fillId="0" borderId="0" xfId="36" applyFont="1" applyFill="1" applyBorder="1" applyAlignment="1">
      <alignment horizontal="left"/>
    </xf>
    <xf numFmtId="37" fontId="51" fillId="0" borderId="0" xfId="36" applyNumberFormat="1" applyFont="1" applyFill="1" applyBorder="1" applyAlignment="1">
      <alignment horizontal="center"/>
    </xf>
    <xf numFmtId="37" fontId="51" fillId="30" borderId="0" xfId="36" applyFont="1" applyFill="1" applyBorder="1" applyAlignment="1">
      <alignment horizontal="left"/>
    </xf>
    <xf numFmtId="37" fontId="51" fillId="30" borderId="0" xfId="36" applyNumberFormat="1" applyFont="1" applyFill="1" applyBorder="1" applyAlignment="1">
      <alignment horizontal="center"/>
    </xf>
    <xf numFmtId="37" fontId="52" fillId="0" borderId="0" xfId="36" applyNumberFormat="1" applyFont="1" applyFill="1" applyBorder="1" applyAlignment="1">
      <alignment horizontal="center"/>
    </xf>
    <xf numFmtId="37" fontId="54" fillId="31" borderId="50" xfId="36" applyNumberFormat="1" applyFont="1" applyFill="1" applyBorder="1" applyAlignment="1">
      <alignment horizontal="center"/>
    </xf>
    <xf numFmtId="167" fontId="55" fillId="31" borderId="51" xfId="48" applyNumberFormat="1" applyFont="1" applyFill="1" applyBorder="1" applyAlignment="1">
      <alignment horizontal="center" wrapText="1"/>
    </xf>
    <xf numFmtId="37" fontId="57" fillId="0" borderId="0" xfId="36" applyFont="1" applyFill="1" applyBorder="1" applyAlignment="1">
      <alignment horizontal="left"/>
    </xf>
    <xf numFmtId="37" fontId="57" fillId="0" borderId="0" xfId="36" applyNumberFormat="1" applyFont="1" applyFill="1" applyBorder="1" applyAlignment="1">
      <alignment horizontal="center"/>
    </xf>
    <xf numFmtId="37" fontId="4" fillId="0" borderId="0" xfId="48" applyNumberFormat="1" applyFont="1" applyFill="1" applyBorder="1" applyAlignment="1" applyProtection="1">
      <alignment horizontal="right"/>
    </xf>
    <xf numFmtId="167" fontId="47" fillId="0" borderId="0" xfId="48" applyNumberFormat="1" applyFont="1" applyFill="1" applyBorder="1" applyProtection="1"/>
    <xf numFmtId="167" fontId="4" fillId="0" borderId="52" xfId="48" applyNumberFormat="1" applyFont="1" applyFill="1" applyBorder="1" applyProtection="1"/>
    <xf numFmtId="37" fontId="4" fillId="0" borderId="53" xfId="36" applyNumberFormat="1" applyFont="1" applyFill="1" applyBorder="1" applyAlignment="1" applyProtection="1">
      <alignment horizontal="left"/>
    </xf>
    <xf numFmtId="37" fontId="4" fillId="0" borderId="53" xfId="48" applyNumberFormat="1" applyFont="1" applyFill="1" applyBorder="1" applyAlignment="1" applyProtection="1">
      <alignment horizontal="right"/>
    </xf>
    <xf numFmtId="167" fontId="47" fillId="0" borderId="53" xfId="48" applyNumberFormat="1" applyFont="1" applyFill="1" applyBorder="1" applyProtection="1"/>
    <xf numFmtId="167" fontId="47" fillId="0" borderId="53" xfId="48" applyNumberFormat="1" applyFont="1" applyFill="1" applyBorder="1"/>
    <xf numFmtId="167" fontId="4" fillId="0" borderId="54" xfId="48" applyNumberFormat="1" applyFont="1" applyFill="1" applyBorder="1" applyProtection="1"/>
    <xf numFmtId="37" fontId="4" fillId="26" borderId="0" xfId="48" applyNumberFormat="1" applyFont="1" applyFill="1" applyBorder="1" applyAlignment="1" applyProtection="1">
      <alignment horizontal="right"/>
    </xf>
    <xf numFmtId="167" fontId="47" fillId="26" borderId="0" xfId="48" applyNumberFormat="1" applyFont="1" applyFill="1" applyBorder="1" applyProtection="1"/>
    <xf numFmtId="167" fontId="4" fillId="26" borderId="52" xfId="48" applyNumberFormat="1" applyFont="1" applyFill="1" applyBorder="1" applyProtection="1"/>
    <xf numFmtId="37" fontId="4" fillId="26" borderId="53" xfId="36" applyNumberFormat="1" applyFont="1" applyFill="1" applyBorder="1" applyAlignment="1" applyProtection="1">
      <alignment horizontal="left"/>
    </xf>
    <xf numFmtId="37" fontId="4" fillId="26" borderId="53" xfId="48" applyNumberFormat="1" applyFont="1" applyFill="1" applyBorder="1" applyAlignment="1" applyProtection="1">
      <alignment horizontal="right"/>
    </xf>
    <xf numFmtId="167" fontId="47" fillId="26" borderId="53" xfId="48" applyNumberFormat="1" applyFont="1" applyFill="1" applyBorder="1" applyProtection="1"/>
    <xf numFmtId="167" fontId="47" fillId="26" borderId="53" xfId="48" applyNumberFormat="1" applyFont="1" applyFill="1" applyBorder="1"/>
    <xf numFmtId="167" fontId="4" fillId="26" borderId="54" xfId="48" applyNumberFormat="1" applyFont="1" applyFill="1" applyBorder="1" applyProtection="1"/>
    <xf numFmtId="37" fontId="4" fillId="26" borderId="56" xfId="48" applyNumberFormat="1" applyFont="1" applyFill="1" applyBorder="1" applyAlignment="1" applyProtection="1">
      <alignment horizontal="right"/>
    </xf>
    <xf numFmtId="167" fontId="47" fillId="26" borderId="56" xfId="48" applyNumberFormat="1" applyFont="1" applyFill="1" applyBorder="1" applyProtection="1"/>
    <xf numFmtId="167" fontId="47" fillId="26" borderId="56" xfId="48" applyNumberFormat="1" applyFont="1" applyFill="1" applyBorder="1"/>
    <xf numFmtId="37" fontId="4" fillId="0" borderId="56" xfId="48" applyNumberFormat="1" applyFont="1" applyFill="1" applyBorder="1" applyAlignment="1" applyProtection="1">
      <alignment horizontal="right"/>
    </xf>
    <xf numFmtId="167" fontId="47" fillId="0" borderId="56" xfId="48" applyNumberFormat="1" applyFont="1" applyFill="1" applyBorder="1" applyProtection="1"/>
    <xf numFmtId="167" fontId="47" fillId="0" borderId="56" xfId="48" applyNumberFormat="1" applyFont="1" applyFill="1" applyBorder="1"/>
    <xf numFmtId="37" fontId="47" fillId="0" borderId="0" xfId="36" applyFont="1" applyFill="1" applyBorder="1" applyAlignment="1">
      <alignment horizontal="left"/>
    </xf>
    <xf numFmtId="37" fontId="47" fillId="0" borderId="0" xfId="36" applyNumberFormat="1" applyFont="1" applyFill="1" applyBorder="1" applyAlignment="1">
      <alignment horizontal="center"/>
    </xf>
    <xf numFmtId="167" fontId="25" fillId="0" borderId="0" xfId="48" applyNumberFormat="1" applyFont="1" applyFill="1" applyBorder="1"/>
    <xf numFmtId="37" fontId="47" fillId="0" borderId="0" xfId="36" applyNumberFormat="1" applyFont="1" applyFill="1" applyBorder="1" applyAlignment="1">
      <alignment horizontal="right"/>
    </xf>
    <xf numFmtId="1" fontId="4" fillId="0" borderId="0" xfId="36" quotePrefix="1" applyNumberFormat="1" applyFont="1" applyFill="1" applyBorder="1" applyAlignment="1">
      <alignment horizontal="center" vertical="center"/>
    </xf>
    <xf numFmtId="167" fontId="4" fillId="0" borderId="55" xfId="23" applyNumberFormat="1" applyFont="1" applyFill="1" applyBorder="1" applyAlignment="1" applyProtection="1">
      <alignment horizontal="center"/>
    </xf>
    <xf numFmtId="1" fontId="4" fillId="0" borderId="0" xfId="36" applyNumberFormat="1" applyFont="1" applyFill="1" applyBorder="1" applyAlignment="1">
      <alignment horizontal="center" vertical="center"/>
    </xf>
    <xf numFmtId="1" fontId="4" fillId="0" borderId="56" xfId="36" quotePrefix="1" applyNumberFormat="1" applyFont="1" applyFill="1" applyBorder="1" applyAlignment="1">
      <alignment horizontal="center" vertical="center"/>
    </xf>
    <xf numFmtId="167" fontId="4" fillId="0" borderId="57" xfId="23" applyNumberFormat="1" applyFont="1" applyFill="1" applyBorder="1" applyAlignment="1" applyProtection="1">
      <alignment horizontal="center"/>
    </xf>
    <xf numFmtId="37" fontId="48" fillId="0" borderId="0" xfId="36" applyFont="1" applyFill="1" applyBorder="1" applyAlignment="1">
      <alignment horizontal="center"/>
    </xf>
    <xf numFmtId="1" fontId="4" fillId="26" borderId="0" xfId="36" applyNumberFormat="1" applyFont="1" applyFill="1" applyBorder="1" applyAlignment="1">
      <alignment horizontal="center" vertical="center"/>
    </xf>
    <xf numFmtId="167" fontId="4" fillId="26" borderId="55" xfId="23" applyNumberFormat="1" applyFont="1" applyFill="1" applyBorder="1" applyAlignment="1" applyProtection="1">
      <alignment horizontal="center"/>
    </xf>
    <xf numFmtId="1" fontId="4" fillId="26" borderId="56" xfId="36" quotePrefix="1" applyNumberFormat="1" applyFont="1" applyFill="1" applyBorder="1" applyAlignment="1">
      <alignment horizontal="center" vertical="center"/>
    </xf>
    <xf numFmtId="167" fontId="4" fillId="26" borderId="57" xfId="23" applyNumberFormat="1" applyFont="1" applyFill="1" applyBorder="1" applyAlignment="1" applyProtection="1">
      <alignment horizontal="center"/>
    </xf>
    <xf numFmtId="0" fontId="4" fillId="0" borderId="0" xfId="36" applyNumberFormat="1" applyFont="1" applyFill="1" applyBorder="1" applyAlignment="1">
      <alignment horizontal="center" vertical="center"/>
    </xf>
    <xf numFmtId="0" fontId="4" fillId="26" borderId="0" xfId="36" applyNumberFormat="1" applyFont="1" applyFill="1" applyBorder="1" applyAlignment="1">
      <alignment horizontal="center" vertical="center"/>
    </xf>
    <xf numFmtId="1" fontId="4" fillId="26" borderId="0" xfId="36" quotePrefix="1" applyNumberFormat="1" applyFont="1" applyFill="1" applyBorder="1" applyAlignment="1">
      <alignment horizontal="center" vertical="center"/>
    </xf>
    <xf numFmtId="37" fontId="4" fillId="0" borderId="0" xfId="36" quotePrefix="1" applyFont="1" applyFill="1" applyBorder="1" applyAlignment="1">
      <alignment horizontal="center" vertical="center"/>
    </xf>
    <xf numFmtId="167" fontId="4" fillId="26" borderId="52" xfId="23" applyNumberFormat="1" applyFont="1" applyFill="1" applyBorder="1" applyAlignment="1" applyProtection="1">
      <alignment horizontal="center"/>
    </xf>
    <xf numFmtId="167" fontId="4" fillId="26" borderId="54" xfId="23" applyNumberFormat="1" applyFont="1" applyFill="1" applyBorder="1" applyAlignment="1" applyProtection="1">
      <alignment horizontal="center"/>
    </xf>
    <xf numFmtId="167" fontId="4" fillId="0" borderId="52" xfId="23" applyNumberFormat="1" applyFont="1" applyFill="1" applyBorder="1" applyAlignment="1" applyProtection="1">
      <alignment horizontal="center"/>
    </xf>
    <xf numFmtId="167" fontId="4" fillId="0" borderId="54" xfId="23" applyNumberFormat="1" applyFont="1" applyFill="1" applyBorder="1" applyAlignment="1" applyProtection="1">
      <alignment horizontal="center"/>
    </xf>
    <xf numFmtId="0" fontId="41" fillId="0" borderId="15" xfId="37" applyFont="1" applyFill="1" applyBorder="1" applyAlignment="1" applyProtection="1">
      <alignment horizontal="center" vertical="center" wrapText="1"/>
    </xf>
    <xf numFmtId="37" fontId="42" fillId="0" borderId="10" xfId="0" applyFont="1" applyFill="1" applyBorder="1" applyAlignment="1" applyProtection="1">
      <alignment horizontal="center" vertical="center"/>
    </xf>
    <xf numFmtId="37" fontId="42" fillId="0" borderId="27" xfId="0" applyFont="1" applyFill="1" applyBorder="1" applyAlignment="1" applyProtection="1">
      <alignment horizontal="center" vertical="center"/>
    </xf>
    <xf numFmtId="37" fontId="42" fillId="0" borderId="34" xfId="0" applyFont="1" applyFill="1" applyBorder="1" applyAlignment="1" applyProtection="1">
      <alignment horizontal="center" vertical="center"/>
    </xf>
    <xf numFmtId="37" fontId="42" fillId="0" borderId="25" xfId="0" applyFont="1" applyFill="1" applyBorder="1" applyAlignment="1" applyProtection="1">
      <alignment horizontal="center" vertical="center"/>
    </xf>
    <xf numFmtId="3" fontId="40" fillId="0" borderId="16" xfId="23" applyNumberFormat="1" applyFont="1" applyFill="1" applyBorder="1" applyAlignment="1" applyProtection="1">
      <alignment horizontal="center" vertical="center" wrapText="1"/>
    </xf>
    <xf numFmtId="37" fontId="24" fillId="0" borderId="15" xfId="0" applyFont="1" applyFill="1" applyBorder="1" applyAlignment="1" applyProtection="1">
      <alignment horizontal="center" vertical="center" wrapText="1"/>
    </xf>
    <xf numFmtId="37" fontId="24" fillId="0" borderId="16" xfId="0" quotePrefix="1" applyFont="1" applyFill="1" applyBorder="1" applyAlignment="1" applyProtection="1">
      <alignment horizontal="center" vertical="center" wrapText="1"/>
    </xf>
    <xf numFmtId="37" fontId="24" fillId="0" borderId="19" xfId="0" quotePrefix="1" applyFont="1" applyFill="1" applyBorder="1" applyAlignment="1" applyProtection="1">
      <alignment horizontal="center" vertical="center" wrapText="1"/>
    </xf>
    <xf numFmtId="37" fontId="24" fillId="0" borderId="11" xfId="0" applyFont="1" applyFill="1" applyBorder="1" applyAlignment="1" applyProtection="1">
      <alignment horizontal="center" vertical="center" wrapText="1"/>
    </xf>
    <xf numFmtId="37" fontId="24" fillId="0" borderId="0" xfId="0" applyFont="1" applyFill="1" applyBorder="1" applyAlignment="1" applyProtection="1">
      <alignment horizontal="center" vertical="center" wrapText="1"/>
    </xf>
    <xf numFmtId="37" fontId="24" fillId="0" borderId="24" xfId="0" applyFont="1" applyFill="1" applyBorder="1" applyAlignment="1" applyProtection="1">
      <alignment horizontal="center" vertical="center" wrapText="1"/>
    </xf>
    <xf numFmtId="37" fontId="28" fillId="0" borderId="15" xfId="0" applyFont="1" applyFill="1" applyBorder="1" applyAlignment="1" applyProtection="1">
      <alignment horizontal="center" vertical="center" wrapText="1"/>
    </xf>
    <xf numFmtId="37" fontId="28" fillId="0" borderId="16" xfId="0" applyFont="1" applyFill="1" applyBorder="1" applyAlignment="1" applyProtection="1">
      <alignment horizontal="center" vertical="center" wrapText="1"/>
    </xf>
    <xf numFmtId="37" fontId="28" fillId="0" borderId="19" xfId="0" applyFont="1" applyFill="1" applyBorder="1" applyAlignment="1" applyProtection="1">
      <alignment horizontal="center" vertical="center" wrapText="1"/>
    </xf>
    <xf numFmtId="37" fontId="27" fillId="0" borderId="15" xfId="0" applyFont="1" applyFill="1" applyBorder="1" applyAlignment="1" applyProtection="1">
      <alignment horizontal="center" vertical="center" wrapText="1"/>
    </xf>
    <xf numFmtId="37" fontId="27" fillId="0" borderId="16" xfId="0" applyFont="1" applyFill="1" applyBorder="1" applyAlignment="1" applyProtection="1">
      <alignment horizontal="center" vertical="center" wrapText="1"/>
    </xf>
    <xf numFmtId="37" fontId="27" fillId="0" borderId="19" xfId="0" applyFont="1" applyFill="1" applyBorder="1" applyAlignment="1" applyProtection="1">
      <alignment horizontal="center" vertical="center" wrapText="1"/>
    </xf>
    <xf numFmtId="37" fontId="26" fillId="24" borderId="38" xfId="0" applyFont="1" applyFill="1" applyBorder="1" applyAlignment="1" applyProtection="1">
      <alignment horizontal="center" vertical="center"/>
    </xf>
    <xf numFmtId="37" fontId="26" fillId="24" borderId="13" xfId="0" applyFont="1" applyFill="1" applyBorder="1" applyAlignment="1" applyProtection="1">
      <alignment horizontal="center" vertical="center"/>
    </xf>
    <xf numFmtId="37" fontId="26" fillId="24" borderId="14" xfId="0" applyFont="1" applyFill="1" applyBorder="1" applyAlignment="1" applyProtection="1">
      <alignment horizontal="center" vertical="center"/>
    </xf>
    <xf numFmtId="37" fontId="38" fillId="0" borderId="15" xfId="0" quotePrefix="1" applyFont="1" applyFill="1" applyBorder="1" applyAlignment="1" applyProtection="1">
      <alignment horizontal="center" vertical="center" wrapText="1"/>
    </xf>
    <xf numFmtId="37" fontId="38" fillId="0" borderId="16" xfId="0" quotePrefix="1" applyFont="1" applyFill="1" applyBorder="1" applyAlignment="1" applyProtection="1">
      <alignment horizontal="center" vertical="center" wrapText="1"/>
    </xf>
    <xf numFmtId="37" fontId="38" fillId="0" borderId="16" xfId="0" applyFont="1" applyFill="1" applyBorder="1" applyAlignment="1" applyProtection="1">
      <alignment horizontal="center" vertical="center" wrapText="1"/>
    </xf>
    <xf numFmtId="0" fontId="38" fillId="0" borderId="34" xfId="0" applyNumberFormat="1" applyFont="1" applyFill="1" applyBorder="1" applyAlignment="1" applyProtection="1">
      <alignment horizontal="center"/>
    </xf>
    <xf numFmtId="0" fontId="38" fillId="0" borderId="0" xfId="0" applyNumberFormat="1" applyFont="1" applyFill="1" applyBorder="1" applyAlignment="1" applyProtection="1">
      <alignment horizontal="center"/>
    </xf>
    <xf numFmtId="0" fontId="38" fillId="0" borderId="25" xfId="0" applyNumberFormat="1" applyFont="1" applyFill="1" applyBorder="1" applyAlignment="1" applyProtection="1">
      <alignment horizontal="center"/>
    </xf>
    <xf numFmtId="0" fontId="39" fillId="0" borderId="35" xfId="0" applyNumberFormat="1" applyFont="1" applyFill="1" applyBorder="1" applyAlignment="1" applyProtection="1">
      <alignment horizontal="center"/>
    </xf>
    <xf numFmtId="0" fontId="39" fillId="0" borderId="24" xfId="0" applyNumberFormat="1" applyFont="1" applyFill="1" applyBorder="1" applyAlignment="1" applyProtection="1">
      <alignment horizontal="center"/>
    </xf>
    <xf numFmtId="0" fontId="39" fillId="0" borderId="28" xfId="0" applyNumberFormat="1" applyFont="1" applyFill="1" applyBorder="1" applyAlignment="1" applyProtection="1">
      <alignment horizontal="center"/>
    </xf>
    <xf numFmtId="37" fontId="30" fillId="27" borderId="38" xfId="0" applyFont="1" applyFill="1" applyBorder="1" applyAlignment="1" applyProtection="1">
      <alignment horizontal="center" vertical="center"/>
    </xf>
    <xf numFmtId="37" fontId="30" fillId="27" borderId="13" xfId="0" applyFont="1" applyFill="1" applyBorder="1" applyAlignment="1" applyProtection="1">
      <alignment horizontal="center" vertical="center"/>
    </xf>
    <xf numFmtId="37" fontId="30" fillId="27" borderId="11" xfId="0" applyFont="1" applyFill="1" applyBorder="1" applyAlignment="1" applyProtection="1">
      <alignment horizontal="center" vertical="center"/>
    </xf>
    <xf numFmtId="37" fontId="30" fillId="27" borderId="27" xfId="0" applyFont="1" applyFill="1" applyBorder="1" applyAlignment="1" applyProtection="1">
      <alignment horizontal="center" vertical="center"/>
    </xf>
    <xf numFmtId="37" fontId="39" fillId="0" borderId="34" xfId="0" applyFont="1" applyFill="1" applyBorder="1" applyAlignment="1" applyProtection="1">
      <alignment horizontal="center" vertical="center"/>
    </xf>
    <xf numFmtId="37" fontId="39" fillId="0" borderId="0" xfId="0" applyFont="1" applyFill="1" applyBorder="1" applyAlignment="1" applyProtection="1">
      <alignment horizontal="center" vertical="center"/>
    </xf>
    <xf numFmtId="37" fontId="39" fillId="0" borderId="25" xfId="0" applyFont="1" applyFill="1" applyBorder="1" applyAlignment="1" applyProtection="1">
      <alignment horizontal="center" vertical="center"/>
    </xf>
    <xf numFmtId="37" fontId="24" fillId="0" borderId="34" xfId="0" applyFont="1" applyFill="1" applyBorder="1" applyAlignment="1" applyProtection="1">
      <alignment horizontal="center" vertical="center"/>
    </xf>
    <xf numFmtId="37" fontId="24" fillId="0" borderId="0" xfId="0" applyFont="1" applyFill="1" applyBorder="1" applyAlignment="1" applyProtection="1">
      <alignment horizontal="center" vertical="center"/>
    </xf>
    <xf numFmtId="37" fontId="24" fillId="0" borderId="25" xfId="0" applyFont="1" applyFill="1" applyBorder="1" applyAlignment="1" applyProtection="1">
      <alignment horizontal="center" vertical="center"/>
    </xf>
    <xf numFmtId="37" fontId="28" fillId="0" borderId="34" xfId="0" applyFont="1" applyFill="1" applyBorder="1" applyAlignment="1" applyProtection="1">
      <alignment horizontal="center" vertical="center" wrapText="1"/>
    </xf>
    <xf numFmtId="37" fontId="28" fillId="0" borderId="0" xfId="0" applyFont="1" applyFill="1" applyBorder="1" applyAlignment="1" applyProtection="1">
      <alignment horizontal="center" vertical="center" wrapText="1"/>
    </xf>
    <xf numFmtId="37" fontId="28" fillId="0" borderId="25" xfId="0" applyFont="1" applyFill="1" applyBorder="1" applyAlignment="1" applyProtection="1">
      <alignment horizontal="center" vertical="center" wrapText="1"/>
    </xf>
    <xf numFmtId="37" fontId="24" fillId="0" borderId="34" xfId="0" applyFont="1" applyFill="1" applyBorder="1" applyAlignment="1" applyProtection="1">
      <alignment horizontal="center" vertical="center" wrapText="1"/>
    </xf>
    <xf numFmtId="37" fontId="24" fillId="0" borderId="25" xfId="0" applyFont="1" applyFill="1" applyBorder="1" applyAlignment="1" applyProtection="1">
      <alignment horizontal="center" vertical="center" wrapText="1"/>
    </xf>
    <xf numFmtId="37" fontId="39" fillId="0" borderId="34" xfId="0" applyFont="1" applyFill="1" applyBorder="1" applyAlignment="1" applyProtection="1">
      <alignment horizontal="center" vertical="center" wrapText="1"/>
    </xf>
    <xf numFmtId="37" fontId="39" fillId="0" borderId="0" xfId="0" applyFont="1" applyFill="1" applyBorder="1" applyAlignment="1" applyProtection="1">
      <alignment horizontal="center" vertical="center" wrapText="1"/>
    </xf>
    <xf numFmtId="37" fontId="39" fillId="0" borderId="25" xfId="0" applyFont="1" applyFill="1" applyBorder="1" applyAlignment="1" applyProtection="1">
      <alignment horizontal="center" vertical="center" wrapText="1"/>
    </xf>
    <xf numFmtId="37" fontId="39" fillId="0" borderId="10" xfId="0" applyFont="1" applyFill="1" applyBorder="1" applyAlignment="1" applyProtection="1">
      <alignment horizontal="center" vertical="center" wrapText="1"/>
    </xf>
    <xf numFmtId="37" fontId="39" fillId="0" borderId="11" xfId="0" applyFont="1" applyFill="1" applyBorder="1" applyAlignment="1" applyProtection="1">
      <alignment horizontal="center" vertical="center" wrapText="1"/>
    </xf>
    <xf numFmtId="37" fontId="39" fillId="0" borderId="27" xfId="0" applyFont="1" applyFill="1" applyBorder="1" applyAlignment="1" applyProtection="1">
      <alignment horizontal="center" vertical="center" wrapText="1"/>
    </xf>
    <xf numFmtId="37" fontId="28" fillId="0" borderId="34" xfId="0" quotePrefix="1" applyFont="1" applyFill="1" applyBorder="1" applyAlignment="1" applyProtection="1">
      <alignment horizontal="center" vertical="center" wrapText="1"/>
    </xf>
    <xf numFmtId="37" fontId="28" fillId="0" borderId="35" xfId="0" quotePrefix="1" applyFont="1" applyFill="1" applyBorder="1" applyAlignment="1" applyProtection="1">
      <alignment horizontal="center" vertical="center" wrapText="1"/>
    </xf>
    <xf numFmtId="0" fontId="28" fillId="0" borderId="34" xfId="0" applyNumberFormat="1" applyFont="1" applyFill="1" applyBorder="1" applyAlignment="1" applyProtection="1">
      <alignment horizontal="center"/>
    </xf>
    <xf numFmtId="0" fontId="28" fillId="0" borderId="0" xfId="0" applyNumberFormat="1" applyFont="1" applyFill="1" applyBorder="1" applyAlignment="1" applyProtection="1">
      <alignment horizontal="center"/>
    </xf>
    <xf numFmtId="0" fontId="28" fillId="0" borderId="25" xfId="0" applyNumberFormat="1" applyFont="1" applyFill="1" applyBorder="1" applyAlignment="1" applyProtection="1">
      <alignment horizontal="center"/>
    </xf>
    <xf numFmtId="37" fontId="26" fillId="24" borderId="10" xfId="0" applyFont="1" applyFill="1" applyBorder="1" applyAlignment="1" applyProtection="1">
      <alignment horizontal="center" vertical="center"/>
    </xf>
    <xf numFmtId="37" fontId="26" fillId="24" borderId="11" xfId="0" applyFont="1" applyFill="1" applyBorder="1" applyAlignment="1" applyProtection="1">
      <alignment horizontal="center" vertical="center"/>
    </xf>
    <xf numFmtId="37" fontId="26" fillId="24" borderId="27" xfId="0" applyFont="1" applyFill="1" applyBorder="1" applyAlignment="1" applyProtection="1">
      <alignment horizontal="center" vertical="center"/>
    </xf>
    <xf numFmtId="37" fontId="30" fillId="27" borderId="14" xfId="0" applyFont="1" applyFill="1" applyBorder="1" applyAlignment="1" applyProtection="1">
      <alignment horizontal="center" vertical="center"/>
    </xf>
    <xf numFmtId="37" fontId="28" fillId="25" borderId="15" xfId="0" applyFont="1" applyFill="1" applyBorder="1" applyAlignment="1" applyProtection="1">
      <alignment horizontal="center" vertical="center" wrapText="1"/>
    </xf>
    <xf numFmtId="37" fontId="28" fillId="25" borderId="16" xfId="0" applyFont="1" applyFill="1" applyBorder="1" applyAlignment="1" applyProtection="1">
      <alignment horizontal="center" vertical="center" wrapText="1"/>
    </xf>
    <xf numFmtId="37" fontId="28" fillId="25" borderId="19" xfId="0" applyFont="1" applyFill="1" applyBorder="1" applyAlignment="1" applyProtection="1">
      <alignment horizontal="center" vertical="center" wrapText="1"/>
    </xf>
    <xf numFmtId="37" fontId="27" fillId="25" borderId="10" xfId="0" applyFont="1" applyFill="1" applyBorder="1" applyAlignment="1" applyProtection="1">
      <alignment horizontal="center" vertical="center" wrapText="1"/>
    </xf>
    <xf numFmtId="37" fontId="27" fillId="25" borderId="34" xfId="0" applyFont="1" applyFill="1" applyBorder="1" applyAlignment="1" applyProtection="1">
      <alignment horizontal="center" vertical="center" wrapText="1"/>
    </xf>
    <xf numFmtId="37" fontId="27" fillId="25" borderId="35" xfId="0" applyFont="1" applyFill="1" applyBorder="1" applyAlignment="1" applyProtection="1">
      <alignment horizontal="center" vertical="center" wrapText="1"/>
    </xf>
    <xf numFmtId="37" fontId="27" fillId="0" borderId="10" xfId="0" applyFont="1" applyFill="1" applyBorder="1" applyAlignment="1" applyProtection="1">
      <alignment horizontal="center" vertical="center" wrapText="1"/>
    </xf>
    <xf numFmtId="37" fontId="27" fillId="0" borderId="34" xfId="0" applyFont="1" applyFill="1" applyBorder="1" applyAlignment="1" applyProtection="1">
      <alignment horizontal="center" vertical="center" wrapText="1"/>
    </xf>
    <xf numFmtId="37" fontId="27" fillId="0" borderId="35" xfId="0" applyFont="1" applyFill="1" applyBorder="1" applyAlignment="1" applyProtection="1">
      <alignment horizontal="center" vertical="center" wrapText="1"/>
    </xf>
    <xf numFmtId="37" fontId="24" fillId="0" borderId="10" xfId="0" applyFont="1" applyFill="1" applyBorder="1" applyAlignment="1" applyProtection="1">
      <alignment horizontal="center" vertical="center"/>
    </xf>
    <xf numFmtId="37" fontId="24" fillId="0" borderId="11" xfId="0" applyFont="1" applyFill="1" applyBorder="1" applyAlignment="1" applyProtection="1">
      <alignment horizontal="center" vertical="center"/>
    </xf>
    <xf numFmtId="0" fontId="28" fillId="0" borderId="35" xfId="0" applyNumberFormat="1" applyFont="1" applyFill="1" applyBorder="1" applyAlignment="1" applyProtection="1">
      <alignment horizontal="center"/>
    </xf>
    <xf numFmtId="0" fontId="28" fillId="0" borderId="24" xfId="0" applyNumberFormat="1" applyFont="1" applyFill="1" applyBorder="1" applyAlignment="1" applyProtection="1">
      <alignment horizontal="center"/>
    </xf>
    <xf numFmtId="0" fontId="24" fillId="0" borderId="35" xfId="0" applyNumberFormat="1" applyFont="1" applyFill="1" applyBorder="1" applyAlignment="1" applyProtection="1">
      <alignment horizontal="center"/>
    </xf>
    <xf numFmtId="0" fontId="24" fillId="0" borderId="24" xfId="0" applyNumberFormat="1" applyFont="1" applyFill="1" applyBorder="1" applyAlignment="1" applyProtection="1">
      <alignment horizontal="center"/>
    </xf>
    <xf numFmtId="0" fontId="24" fillId="0" borderId="28" xfId="0" applyNumberFormat="1" applyFont="1" applyFill="1" applyBorder="1" applyAlignment="1" applyProtection="1">
      <alignment horizontal="center"/>
    </xf>
    <xf numFmtId="37" fontId="38" fillId="0" borderId="19" xfId="0" quotePrefix="1" applyFont="1" applyFill="1" applyBorder="1" applyAlignment="1" applyProtection="1">
      <alignment horizontal="center" vertical="center" wrapText="1"/>
    </xf>
    <xf numFmtId="165" fontId="38" fillId="0" borderId="34" xfId="0" applyNumberFormat="1" applyFont="1" applyFill="1" applyBorder="1" applyAlignment="1" applyProtection="1">
      <alignment horizontal="center"/>
    </xf>
    <xf numFmtId="165" fontId="38" fillId="0" borderId="0" xfId="0" applyNumberFormat="1" applyFont="1" applyFill="1" applyBorder="1" applyAlignment="1" applyProtection="1">
      <alignment horizontal="center"/>
    </xf>
    <xf numFmtId="165" fontId="38" fillId="0" borderId="25" xfId="0" applyNumberFormat="1" applyFont="1" applyFill="1" applyBorder="1" applyAlignment="1" applyProtection="1">
      <alignment horizontal="center"/>
    </xf>
    <xf numFmtId="37" fontId="44" fillId="0" borderId="24" xfId="0" applyFont="1" applyFill="1" applyBorder="1" applyAlignment="1" applyProtection="1">
      <alignment horizontal="center" vertical="center"/>
    </xf>
    <xf numFmtId="37" fontId="24" fillId="0" borderId="15" xfId="0" applyFont="1" applyFill="1" applyBorder="1" applyAlignment="1" applyProtection="1">
      <alignment horizontal="center" vertical="center"/>
    </xf>
    <xf numFmtId="37" fontId="24" fillId="0" borderId="16" xfId="0" applyFont="1" applyFill="1" applyBorder="1" applyAlignment="1" applyProtection="1">
      <alignment horizontal="center" vertical="center"/>
    </xf>
    <xf numFmtId="37" fontId="24" fillId="0" borderId="19" xfId="0" applyFont="1" applyFill="1" applyBorder="1" applyAlignment="1" applyProtection="1">
      <alignment horizontal="center" vertical="center"/>
    </xf>
    <xf numFmtId="37" fontId="24" fillId="0" borderId="17" xfId="0" applyFont="1" applyFill="1" applyBorder="1" applyAlignment="1" applyProtection="1">
      <alignment horizontal="center" vertical="center" wrapText="1"/>
    </xf>
    <xf numFmtId="37" fontId="24" fillId="0" borderId="16" xfId="0" applyFont="1" applyFill="1" applyBorder="1" applyAlignment="1" applyProtection="1">
      <alignment horizontal="center" vertical="center" wrapText="1"/>
    </xf>
    <xf numFmtId="37" fontId="24" fillId="0" borderId="26" xfId="0" applyFont="1" applyFill="1" applyBorder="1" applyAlignment="1" applyProtection="1">
      <alignment horizontal="center" vertical="center" wrapText="1"/>
    </xf>
    <xf numFmtId="37" fontId="24" fillId="0" borderId="27" xfId="0" applyFont="1" applyFill="1" applyBorder="1" applyAlignment="1" applyProtection="1">
      <alignment horizontal="center" vertical="center"/>
    </xf>
    <xf numFmtId="37" fontId="24" fillId="0" borderId="38" xfId="0" applyFont="1" applyFill="1" applyBorder="1" applyAlignment="1" applyProtection="1">
      <alignment horizontal="center" vertical="center"/>
    </xf>
    <xf numFmtId="37" fontId="24" fillId="0" borderId="13" xfId="0" applyFont="1" applyFill="1" applyBorder="1" applyAlignment="1" applyProtection="1">
      <alignment horizontal="center" vertical="center"/>
    </xf>
    <xf numFmtId="37" fontId="24" fillId="0" borderId="14" xfId="0" applyFont="1" applyFill="1" applyBorder="1" applyAlignment="1" applyProtection="1">
      <alignment horizontal="center" vertical="center"/>
    </xf>
    <xf numFmtId="0" fontId="27" fillId="25" borderId="35" xfId="0" applyNumberFormat="1" applyFont="1" applyFill="1" applyBorder="1" applyAlignment="1" applyProtection="1">
      <alignment horizontal="center"/>
    </xf>
    <xf numFmtId="0" fontId="27" fillId="25" borderId="24" xfId="0" applyNumberFormat="1" applyFont="1" applyFill="1" applyBorder="1" applyAlignment="1" applyProtection="1">
      <alignment horizontal="center"/>
    </xf>
    <xf numFmtId="0" fontId="27" fillId="25" borderId="28" xfId="0" applyNumberFormat="1" applyFont="1" applyFill="1" applyBorder="1" applyAlignment="1" applyProtection="1">
      <alignment horizontal="center"/>
    </xf>
    <xf numFmtId="0" fontId="28" fillId="25" borderId="34" xfId="0" applyNumberFormat="1" applyFont="1" applyFill="1" applyBorder="1" applyAlignment="1" applyProtection="1">
      <alignment horizontal="center"/>
    </xf>
    <xf numFmtId="0" fontId="28" fillId="25" borderId="0" xfId="0" applyNumberFormat="1" applyFont="1" applyFill="1" applyBorder="1" applyAlignment="1" applyProtection="1">
      <alignment horizontal="center"/>
    </xf>
    <xf numFmtId="0" fontId="28" fillId="25" borderId="25" xfId="0" applyNumberFormat="1" applyFont="1" applyFill="1" applyBorder="1" applyAlignment="1" applyProtection="1">
      <alignment horizontal="center"/>
    </xf>
    <xf numFmtId="37" fontId="28" fillId="0" borderId="10" xfId="0" applyFont="1" applyFill="1" applyBorder="1" applyAlignment="1" applyProtection="1">
      <alignment horizontal="center" vertical="center" wrapText="1"/>
    </xf>
    <xf numFmtId="37" fontId="28" fillId="0" borderId="11" xfId="0" applyFont="1" applyFill="1" applyBorder="1" applyAlignment="1" applyProtection="1">
      <alignment horizontal="center" vertical="center" wrapText="1"/>
    </xf>
    <xf numFmtId="37" fontId="28" fillId="0" borderId="27" xfId="0" applyFont="1" applyFill="1" applyBorder="1" applyAlignment="1" applyProtection="1">
      <alignment horizontal="center" vertical="center" wrapText="1"/>
    </xf>
    <xf numFmtId="0" fontId="40" fillId="0" borderId="34" xfId="0" applyNumberFormat="1" applyFont="1" applyFill="1" applyBorder="1" applyAlignment="1" applyProtection="1">
      <alignment horizontal="center"/>
    </xf>
    <xf numFmtId="0" fontId="40" fillId="0" borderId="0" xfId="0" applyNumberFormat="1" applyFont="1" applyFill="1" applyBorder="1" applyAlignment="1" applyProtection="1">
      <alignment horizontal="center"/>
    </xf>
    <xf numFmtId="0" fontId="40" fillId="0" borderId="25" xfId="0" applyNumberFormat="1" applyFont="1" applyFill="1" applyBorder="1" applyAlignment="1" applyProtection="1">
      <alignment horizontal="center"/>
    </xf>
    <xf numFmtId="37" fontId="41" fillId="0" borderId="34" xfId="0" applyFont="1" applyFill="1" applyBorder="1" applyAlignment="1" applyProtection="1">
      <alignment horizontal="center" vertical="center"/>
    </xf>
    <xf numFmtId="37" fontId="41" fillId="0" borderId="0" xfId="0" applyFont="1" applyFill="1" applyBorder="1" applyAlignment="1" applyProtection="1">
      <alignment horizontal="center" vertical="center"/>
    </xf>
    <xf numFmtId="37" fontId="40" fillId="0" borderId="15" xfId="0" applyFont="1" applyFill="1" applyBorder="1" applyAlignment="1" applyProtection="1">
      <alignment horizontal="center" vertical="center" wrapText="1"/>
    </xf>
    <xf numFmtId="37" fontId="40" fillId="0" borderId="16" xfId="0" applyFont="1" applyFill="1" applyBorder="1" applyAlignment="1" applyProtection="1">
      <alignment horizontal="center" vertical="center" wrapText="1"/>
    </xf>
    <xf numFmtId="37" fontId="41" fillId="0" borderId="10" xfId="0" applyFont="1" applyFill="1" applyBorder="1" applyAlignment="1" applyProtection="1">
      <alignment horizontal="center" vertical="center"/>
    </xf>
    <xf numFmtId="37" fontId="41" fillId="0" borderId="11" xfId="0" applyFont="1" applyFill="1" applyBorder="1" applyAlignment="1" applyProtection="1">
      <alignment horizontal="center" vertical="center"/>
    </xf>
    <xf numFmtId="37" fontId="39" fillId="0" borderId="10" xfId="0" applyFont="1" applyFill="1" applyBorder="1" applyAlignment="1" applyProtection="1">
      <alignment horizontal="center" vertical="center"/>
    </xf>
    <xf numFmtId="37" fontId="39" fillId="0" borderId="11" xfId="0" applyFont="1" applyFill="1" applyBorder="1" applyAlignment="1" applyProtection="1">
      <alignment horizontal="center" vertical="center"/>
    </xf>
    <xf numFmtId="37" fontId="24" fillId="0" borderId="10" xfId="0" applyFont="1" applyFill="1" applyBorder="1" applyAlignment="1" applyProtection="1">
      <alignment horizontal="center" vertical="center" wrapText="1"/>
    </xf>
    <xf numFmtId="37" fontId="24" fillId="0" borderId="27" xfId="0" applyFont="1" applyFill="1" applyBorder="1" applyAlignment="1" applyProtection="1">
      <alignment horizontal="center" vertical="center" wrapText="1"/>
    </xf>
    <xf numFmtId="165" fontId="28" fillId="0" borderId="34" xfId="0" applyNumberFormat="1" applyFont="1" applyFill="1" applyBorder="1" applyAlignment="1" applyProtection="1">
      <alignment horizontal="center"/>
    </xf>
    <xf numFmtId="165" fontId="28" fillId="0" borderId="0" xfId="0" applyNumberFormat="1" applyFont="1" applyFill="1" applyBorder="1" applyAlignment="1" applyProtection="1">
      <alignment horizontal="center"/>
    </xf>
    <xf numFmtId="165" fontId="28" fillId="0" borderId="25" xfId="0" applyNumberFormat="1" applyFont="1" applyFill="1" applyBorder="1" applyAlignment="1" applyProtection="1">
      <alignment horizontal="center"/>
    </xf>
    <xf numFmtId="37" fontId="24" fillId="0" borderId="35" xfId="0" applyFont="1" applyFill="1" applyBorder="1" applyAlignment="1" applyProtection="1">
      <alignment horizontal="center" vertical="center"/>
    </xf>
    <xf numFmtId="37" fontId="24" fillId="0" borderId="24" xfId="0" applyFont="1" applyFill="1" applyBorder="1" applyAlignment="1" applyProtection="1">
      <alignment horizontal="center" vertical="center"/>
    </xf>
    <xf numFmtId="37" fontId="24" fillId="0" borderId="28" xfId="0" applyFont="1" applyFill="1" applyBorder="1" applyAlignment="1" applyProtection="1">
      <alignment horizontal="center" vertical="center"/>
    </xf>
    <xf numFmtId="37" fontId="30" fillId="27" borderId="10" xfId="0" applyFont="1" applyFill="1" applyBorder="1" applyAlignment="1" applyProtection="1">
      <alignment horizontal="center" vertical="center"/>
    </xf>
    <xf numFmtId="37" fontId="28" fillId="0" borderId="15" xfId="0" quotePrefix="1" applyFont="1" applyFill="1" applyBorder="1" applyAlignment="1" applyProtection="1">
      <alignment horizontal="center" vertical="center" wrapText="1"/>
    </xf>
    <xf numFmtId="37" fontId="28" fillId="0" borderId="16" xfId="0" quotePrefix="1" applyFont="1" applyFill="1" applyBorder="1" applyAlignment="1" applyProtection="1">
      <alignment horizontal="center" vertical="center" wrapText="1"/>
    </xf>
    <xf numFmtId="37" fontId="28" fillId="0" borderId="19" xfId="0" quotePrefix="1" applyFont="1" applyFill="1" applyBorder="1" applyAlignment="1" applyProtection="1">
      <alignment horizontal="center" vertical="center" wrapText="1"/>
    </xf>
    <xf numFmtId="37" fontId="27" fillId="25" borderId="10" xfId="0" applyFont="1" applyFill="1" applyBorder="1" applyAlignment="1" applyProtection="1">
      <alignment horizontal="center" vertical="center"/>
    </xf>
    <xf numFmtId="37" fontId="27" fillId="25" borderId="11" xfId="0" applyFont="1" applyFill="1" applyBorder="1" applyAlignment="1" applyProtection="1">
      <alignment horizontal="center" vertical="center"/>
    </xf>
    <xf numFmtId="37" fontId="27" fillId="25" borderId="27" xfId="0" applyFont="1" applyFill="1" applyBorder="1" applyAlignment="1" applyProtection="1">
      <alignment horizontal="center" vertical="center"/>
    </xf>
    <xf numFmtId="0" fontId="24" fillId="25" borderId="34" xfId="0" applyNumberFormat="1" applyFont="1" applyFill="1" applyBorder="1" applyAlignment="1" applyProtection="1">
      <alignment horizontal="center"/>
    </xf>
    <xf numFmtId="0" fontId="24" fillId="25" borderId="0" xfId="0" applyNumberFormat="1" applyFont="1" applyFill="1" applyBorder="1" applyAlignment="1" applyProtection="1">
      <alignment horizontal="center"/>
    </xf>
    <xf numFmtId="0" fontId="24" fillId="25" borderId="25" xfId="0" applyNumberFormat="1" applyFont="1" applyFill="1" applyBorder="1" applyAlignment="1" applyProtection="1">
      <alignment horizontal="center"/>
    </xf>
    <xf numFmtId="37" fontId="62" fillId="0" borderId="0" xfId="36" applyFont="1" applyFill="1" applyBorder="1" applyAlignment="1">
      <alignment horizontal="right"/>
    </xf>
  </cellXfs>
  <cellStyles count="50">
    <cellStyle name="20% - Énfasis1" xfId="1"/>
    <cellStyle name="20% - Énfasis2" xfId="2"/>
    <cellStyle name="20% - Énfasis3" xfId="3"/>
    <cellStyle name="20% - Énfasis4" xfId="4"/>
    <cellStyle name="20% - Énfasis5" xfId="5"/>
    <cellStyle name="20% - Énfasis6" xfId="6"/>
    <cellStyle name="40% - Énfasis1" xfId="7"/>
    <cellStyle name="40% - Énfasis2" xfId="8"/>
    <cellStyle name="40% - Énfasis3" xfId="9"/>
    <cellStyle name="40% - Énfasis4" xfId="10"/>
    <cellStyle name="40% - Énfasis5" xfId="11"/>
    <cellStyle name="40% - Énfasis6" xfId="12"/>
    <cellStyle name="60% - Énfasis1" xfId="13"/>
    <cellStyle name="60% - Énfasis2" xfId="14"/>
    <cellStyle name="60% - Énfasis3" xfId="15"/>
    <cellStyle name="60% - Énfasis4" xfId="16"/>
    <cellStyle name="60% - Énfasis5" xfId="17"/>
    <cellStyle name="60% - Énfasis6" xfId="18"/>
    <cellStyle name="Buena" xfId="19"/>
    <cellStyle name="Cálculo" xfId="20"/>
    <cellStyle name="Celda de comprobación" xfId="21"/>
    <cellStyle name="Celda vinculada" xfId="22"/>
    <cellStyle name="Comma" xfId="23" builtinId="3"/>
    <cellStyle name="Comma 2" xfId="48"/>
    <cellStyle name="Currency" xfId="24" builtinId="4"/>
    <cellStyle name="Encabezado 4" xfId="25"/>
    <cellStyle name="Énfasis1" xfId="26"/>
    <cellStyle name="Énfasis2" xfId="27"/>
    <cellStyle name="Énfasis3" xfId="28"/>
    <cellStyle name="Énfasis4" xfId="29"/>
    <cellStyle name="Énfasis5" xfId="30"/>
    <cellStyle name="Énfasis6" xfId="31"/>
    <cellStyle name="Entrada" xfId="32"/>
    <cellStyle name="Incorrecto" xfId="33"/>
    <cellStyle name="Item_Description" xfId="34"/>
    <cellStyle name="Neutral" xfId="35" builtinId="28" customBuiltin="1"/>
    <cellStyle name="Normal" xfId="0" builtinId="0"/>
    <cellStyle name="Normal 2" xfId="36"/>
    <cellStyle name="Normal 3" xfId="49"/>
    <cellStyle name="Normal_VOC 89 Planes 8 de Octubre M2004" xfId="37"/>
    <cellStyle name="Notas" xfId="38"/>
    <cellStyle name="Percent" xfId="39" builtinId="5"/>
    <cellStyle name="Salida" xfId="40"/>
    <cellStyle name="Texto de advertencia" xfId="41"/>
    <cellStyle name="Texto explicativo" xfId="42"/>
    <cellStyle name="Título" xfId="43"/>
    <cellStyle name="Título 1" xfId="44"/>
    <cellStyle name="Título 2" xfId="45"/>
    <cellStyle name="Título 3" xfId="46"/>
    <cellStyle name="Total" xfId="47" builtinId="25" customBuiltin="1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443703" name="Picture 1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443704" name="Picture 2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443705" name="Picture 3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114300</xdr:rowOff>
    </xdr:from>
    <xdr:to>
      <xdr:col>0</xdr:col>
      <xdr:colOff>647700</xdr:colOff>
      <xdr:row>0</xdr:row>
      <xdr:rowOff>666750</xdr:rowOff>
    </xdr:to>
    <xdr:pic>
      <xdr:nvPicPr>
        <xdr:cNvPr id="443707" name="Picture 5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14300"/>
          <a:ext cx="5524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114300</xdr:rowOff>
    </xdr:from>
    <xdr:to>
      <xdr:col>0</xdr:col>
      <xdr:colOff>647700</xdr:colOff>
      <xdr:row>0</xdr:row>
      <xdr:rowOff>666750</xdr:rowOff>
    </xdr:to>
    <xdr:pic>
      <xdr:nvPicPr>
        <xdr:cNvPr id="443708" name="Picture 9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14300"/>
          <a:ext cx="5524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925286</xdr:colOff>
      <xdr:row>0</xdr:row>
      <xdr:rowOff>27214</xdr:rowOff>
    </xdr:from>
    <xdr:to>
      <xdr:col>8</xdr:col>
      <xdr:colOff>3</xdr:colOff>
      <xdr:row>0</xdr:row>
      <xdr:rowOff>510566</xdr:rowOff>
    </xdr:to>
    <xdr:pic>
      <xdr:nvPicPr>
        <xdr:cNvPr id="8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3643" y="27214"/>
          <a:ext cx="1211039" cy="48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85725</xdr:colOff>
      <xdr:row>5</xdr:row>
      <xdr:rowOff>57150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809625" y="962025"/>
          <a:ext cx="85725" cy="6667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0</xdr:row>
      <xdr:rowOff>38100</xdr:rowOff>
    </xdr:from>
    <xdr:to>
      <xdr:col>2</xdr:col>
      <xdr:colOff>123825</xdr:colOff>
      <xdr:row>2</xdr:row>
      <xdr:rowOff>171450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100"/>
          <a:ext cx="6953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704850</xdr:colOff>
      <xdr:row>0</xdr:row>
      <xdr:rowOff>209550</xdr:rowOff>
    </xdr:from>
    <xdr:to>
      <xdr:col>13</xdr:col>
      <xdr:colOff>19050</xdr:colOff>
      <xdr:row>3</xdr:row>
      <xdr:rowOff>95250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5725" y="209550"/>
          <a:ext cx="1619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4</xdr:row>
      <xdr:rowOff>0</xdr:rowOff>
    </xdr:from>
    <xdr:to>
      <xdr:col>2</xdr:col>
      <xdr:colOff>85725</xdr:colOff>
      <xdr:row>5</xdr:row>
      <xdr:rowOff>57150</xdr:rowOff>
    </xdr:to>
    <xdr:sp macro="" textlink="">
      <xdr:nvSpPr>
        <xdr:cNvPr id="2" name="Rectangle 17"/>
        <xdr:cNvSpPr>
          <a:spLocks noChangeArrowheads="1"/>
        </xdr:cNvSpPr>
      </xdr:nvSpPr>
      <xdr:spPr bwMode="auto">
        <a:xfrm>
          <a:off x="752475" y="952500"/>
          <a:ext cx="85725" cy="6667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0</xdr:row>
      <xdr:rowOff>38100</xdr:rowOff>
    </xdr:from>
    <xdr:to>
      <xdr:col>2</xdr:col>
      <xdr:colOff>190500</xdr:colOff>
      <xdr:row>2</xdr:row>
      <xdr:rowOff>171450</xdr:rowOff>
    </xdr:to>
    <xdr:pic>
      <xdr:nvPicPr>
        <xdr:cNvPr id="3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100"/>
          <a:ext cx="704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66675</xdr:colOff>
      <xdr:row>0</xdr:row>
      <xdr:rowOff>142875</xdr:rowOff>
    </xdr:from>
    <xdr:to>
      <xdr:col>15</xdr:col>
      <xdr:colOff>714375</xdr:colOff>
      <xdr:row>3</xdr:row>
      <xdr:rowOff>28575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142875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85725</xdr:colOff>
      <xdr:row>5</xdr:row>
      <xdr:rowOff>57150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771525" y="962025"/>
          <a:ext cx="85725" cy="6667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247650</xdr:colOff>
      <xdr:row>0</xdr:row>
      <xdr:rowOff>38100</xdr:rowOff>
    </xdr:from>
    <xdr:to>
      <xdr:col>2</xdr:col>
      <xdr:colOff>180975</xdr:colOff>
      <xdr:row>2</xdr:row>
      <xdr:rowOff>171450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"/>
          <a:ext cx="704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247650</xdr:colOff>
      <xdr:row>0</xdr:row>
      <xdr:rowOff>200025</xdr:rowOff>
    </xdr:from>
    <xdr:to>
      <xdr:col>11</xdr:col>
      <xdr:colOff>38100</xdr:colOff>
      <xdr:row>3</xdr:row>
      <xdr:rowOff>95250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200025"/>
          <a:ext cx="1628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338"/>
  <sheetViews>
    <sheetView showGridLines="0" view="pageBreakPreview" zoomScale="70" zoomScaleNormal="70" zoomScaleSheetLayoutView="70" workbookViewId="0">
      <pane ySplit="4" topLeftCell="A5" activePane="bottomLeft" state="frozen"/>
      <selection activeCell="D33" sqref="D33"/>
      <selection pane="bottomLeft" activeCell="B20" sqref="B20:B27"/>
    </sheetView>
  </sheetViews>
  <sheetFormatPr defaultRowHeight="16.5" customHeight="1" x14ac:dyDescent="0.25"/>
  <cols>
    <col min="1" max="1" width="47.625" style="44" customWidth="1"/>
    <col min="2" max="2" width="41.875" style="44" customWidth="1"/>
    <col min="3" max="3" width="14.75" style="44" customWidth="1"/>
    <col min="4" max="5" width="14.75" style="45" customWidth="1"/>
    <col min="6" max="6" width="14.75" style="43" customWidth="1"/>
    <col min="7" max="7" width="14.875" style="44" bestFit="1" customWidth="1"/>
    <col min="8" max="8" width="13.25" style="44" customWidth="1"/>
    <col min="9" max="9" width="9" style="1"/>
    <col min="10" max="12" width="9" style="2"/>
    <col min="13" max="13" width="37.375" style="1" bestFit="1" customWidth="1"/>
    <col min="14" max="14" width="19.625" style="1" bestFit="1" customWidth="1"/>
    <col min="15" max="15" width="12.375" style="1" customWidth="1"/>
    <col min="16" max="16" width="10.625" style="1" customWidth="1"/>
    <col min="17" max="16384" width="9" style="1"/>
  </cols>
  <sheetData>
    <row r="1" spans="1:12" ht="53.25" customHeight="1" thickBot="1" x14ac:dyDescent="0.25">
      <c r="A1" s="517" t="s">
        <v>383</v>
      </c>
      <c r="B1" s="517"/>
      <c r="C1" s="517"/>
      <c r="D1" s="517"/>
      <c r="E1" s="517"/>
      <c r="F1" s="517"/>
      <c r="G1" s="517"/>
      <c r="H1" s="517"/>
    </row>
    <row r="2" spans="1:12" s="3" customFormat="1" ht="19.5" customHeight="1" thickBot="1" x14ac:dyDescent="0.2">
      <c r="A2" s="518" t="s">
        <v>18</v>
      </c>
      <c r="B2" s="521" t="s">
        <v>0</v>
      </c>
      <c r="C2" s="506" t="s">
        <v>1</v>
      </c>
      <c r="D2" s="507"/>
      <c r="E2" s="507"/>
      <c r="F2" s="507"/>
      <c r="G2" s="507"/>
      <c r="H2" s="524"/>
      <c r="J2" s="4"/>
      <c r="K2" s="4"/>
      <c r="L2" s="4"/>
    </row>
    <row r="3" spans="1:12" s="3" customFormat="1" ht="16.5" customHeight="1" thickBot="1" x14ac:dyDescent="0.2">
      <c r="A3" s="519"/>
      <c r="B3" s="522"/>
      <c r="C3" s="57"/>
      <c r="D3" s="58"/>
      <c r="E3" s="58"/>
      <c r="F3" s="525" t="s">
        <v>14</v>
      </c>
      <c r="G3" s="526"/>
      <c r="H3" s="527"/>
      <c r="J3" s="4"/>
      <c r="K3" s="4"/>
      <c r="L3" s="4"/>
    </row>
    <row r="4" spans="1:12" s="3" customFormat="1" ht="42.75" customHeight="1" thickBot="1" x14ac:dyDescent="0.2">
      <c r="A4" s="520"/>
      <c r="B4" s="523"/>
      <c r="C4" s="46" t="s">
        <v>11</v>
      </c>
      <c r="D4" s="47" t="s">
        <v>12</v>
      </c>
      <c r="E4" s="48" t="s">
        <v>15</v>
      </c>
      <c r="F4" s="49" t="s">
        <v>13</v>
      </c>
      <c r="G4" s="46" t="s">
        <v>24</v>
      </c>
      <c r="H4" s="46" t="s">
        <v>20</v>
      </c>
      <c r="J4" s="4"/>
      <c r="K4" s="4"/>
      <c r="L4" s="4"/>
    </row>
    <row r="5" spans="1:12" s="3" customFormat="1" ht="16.5" customHeight="1" thickBot="1" x14ac:dyDescent="0.2">
      <c r="A5" s="5"/>
      <c r="B5" s="55"/>
      <c r="C5" s="6"/>
      <c r="D5" s="7"/>
      <c r="E5" s="7"/>
      <c r="F5" s="8"/>
      <c r="G5" s="6"/>
      <c r="H5" s="6"/>
      <c r="J5" s="4"/>
      <c r="K5" s="4"/>
      <c r="L5" s="4"/>
    </row>
    <row r="6" spans="1:12" s="3" customFormat="1" ht="16.5" customHeight="1" thickBot="1" x14ac:dyDescent="0.2">
      <c r="A6" s="455" t="s">
        <v>34</v>
      </c>
      <c r="B6" s="456"/>
      <c r="C6" s="456"/>
      <c r="D6" s="456"/>
      <c r="E6" s="456"/>
      <c r="F6" s="456"/>
      <c r="G6" s="494"/>
      <c r="H6" s="495"/>
      <c r="J6" s="4"/>
      <c r="K6" s="4"/>
      <c r="L6" s="4"/>
    </row>
    <row r="7" spans="1:12" s="101" customFormat="1" ht="16.5" customHeight="1" x14ac:dyDescent="0.15">
      <c r="A7" s="449" t="str">
        <f>+A30</f>
        <v>Precio especial en operaciones al contado y financiamiento Plan Integral SIN seguro CON Bonificación.</v>
      </c>
      <c r="B7" s="194"/>
      <c r="C7" s="506"/>
      <c r="D7" s="507"/>
      <c r="E7" s="507"/>
      <c r="F7" s="507"/>
      <c r="G7" s="195"/>
      <c r="H7" s="196"/>
      <c r="J7" s="102"/>
      <c r="K7" s="102"/>
      <c r="L7" s="102"/>
    </row>
    <row r="8" spans="1:12" s="101" customFormat="1" ht="16.5" customHeight="1" x14ac:dyDescent="0.15">
      <c r="A8" s="450"/>
      <c r="B8" s="147" t="str">
        <f>+B31</f>
        <v>(CÓDIGO:  LRG )</v>
      </c>
      <c r="C8" s="474" t="s">
        <v>16</v>
      </c>
      <c r="D8" s="475"/>
      <c r="E8" s="475"/>
      <c r="F8" s="475"/>
      <c r="G8" s="197"/>
      <c r="H8" s="198"/>
      <c r="J8" s="102"/>
      <c r="K8" s="102"/>
      <c r="L8" s="102"/>
    </row>
    <row r="9" spans="1:12" s="101" customFormat="1" ht="16.5" customHeight="1" x14ac:dyDescent="0.25">
      <c r="A9" s="450"/>
      <c r="B9" s="92" t="s">
        <v>343</v>
      </c>
      <c r="C9" s="490" t="s">
        <v>344</v>
      </c>
      <c r="D9" s="491"/>
      <c r="E9" s="491"/>
      <c r="F9" s="491"/>
      <c r="G9" s="197"/>
      <c r="H9" s="198"/>
      <c r="J9" s="102"/>
      <c r="K9" s="102"/>
      <c r="L9" s="102"/>
    </row>
    <row r="10" spans="1:12" s="101" customFormat="1" ht="16.5" customHeight="1" x14ac:dyDescent="0.25">
      <c r="A10" s="450"/>
      <c r="B10" s="92" t="s">
        <v>345</v>
      </c>
      <c r="C10" s="490" t="s">
        <v>346</v>
      </c>
      <c r="D10" s="491"/>
      <c r="E10" s="491"/>
      <c r="F10" s="491"/>
      <c r="G10" s="197"/>
      <c r="H10" s="198"/>
      <c r="J10" s="102"/>
      <c r="K10" s="102"/>
      <c r="L10" s="102"/>
    </row>
    <row r="11" spans="1:12" s="101" customFormat="1" ht="16.5" customHeight="1" thickBot="1" x14ac:dyDescent="0.3">
      <c r="A11" s="451"/>
      <c r="B11" s="148"/>
      <c r="C11" s="508"/>
      <c r="D11" s="509"/>
      <c r="E11" s="509"/>
      <c r="F11" s="509"/>
      <c r="G11" s="199"/>
      <c r="H11" s="200"/>
      <c r="J11" s="102"/>
      <c r="K11" s="102"/>
      <c r="L11" s="102"/>
    </row>
    <row r="12" spans="1:12" s="101" customFormat="1" ht="16.5" customHeight="1" x14ac:dyDescent="0.25">
      <c r="A12" s="497" t="str">
        <f>+A36</f>
        <v>Financiamiento tasa subsidiada desde 20% enganche SIN seguro.</v>
      </c>
      <c r="B12" s="500" t="s">
        <v>19</v>
      </c>
      <c r="C12" s="103" t="s">
        <v>2</v>
      </c>
      <c r="D12" s="104">
        <v>20</v>
      </c>
      <c r="E12" s="105">
        <v>0</v>
      </c>
      <c r="F12" s="106">
        <v>0</v>
      </c>
      <c r="G12" s="107"/>
      <c r="H12" s="108"/>
      <c r="J12" s="102"/>
      <c r="K12" s="102"/>
      <c r="L12" s="102"/>
    </row>
    <row r="13" spans="1:12" s="101" customFormat="1" ht="16.5" customHeight="1" x14ac:dyDescent="0.25">
      <c r="A13" s="498"/>
      <c r="B13" s="501">
        <v>0</v>
      </c>
      <c r="C13" s="109" t="s">
        <v>3</v>
      </c>
      <c r="D13" s="110">
        <v>20</v>
      </c>
      <c r="E13" s="111">
        <v>0</v>
      </c>
      <c r="F13" s="112">
        <v>0</v>
      </c>
      <c r="G13" s="113"/>
      <c r="H13" s="114"/>
      <c r="J13" s="102"/>
      <c r="K13" s="102"/>
      <c r="L13" s="102"/>
    </row>
    <row r="14" spans="1:12" s="101" customFormat="1" ht="16.5" customHeight="1" x14ac:dyDescent="0.25">
      <c r="A14" s="498"/>
      <c r="B14" s="501">
        <v>0</v>
      </c>
      <c r="C14" s="109" t="s">
        <v>4</v>
      </c>
      <c r="D14" s="110">
        <v>20</v>
      </c>
      <c r="E14" s="111">
        <v>0</v>
      </c>
      <c r="F14" s="112">
        <v>3.123011139046127</v>
      </c>
      <c r="G14" s="115"/>
      <c r="H14" s="116"/>
      <c r="J14" s="102"/>
      <c r="K14" s="102"/>
      <c r="L14" s="102"/>
    </row>
    <row r="15" spans="1:12" s="101" customFormat="1" ht="16.5" customHeight="1" x14ac:dyDescent="0.25">
      <c r="A15" s="498"/>
      <c r="B15" s="501">
        <v>0</v>
      </c>
      <c r="C15" s="109" t="s">
        <v>5</v>
      </c>
      <c r="D15" s="110">
        <v>20</v>
      </c>
      <c r="E15" s="111">
        <v>0</v>
      </c>
      <c r="F15" s="112">
        <v>5.4604050803765816</v>
      </c>
      <c r="G15" s="115"/>
      <c r="H15" s="116"/>
      <c r="J15" s="102"/>
      <c r="K15" s="102"/>
      <c r="L15" s="102"/>
    </row>
    <row r="16" spans="1:12" s="101" customFormat="1" ht="16.5" customHeight="1" x14ac:dyDescent="0.25">
      <c r="A16" s="498"/>
      <c r="B16" s="501">
        <v>0</v>
      </c>
      <c r="C16" s="109" t="s">
        <v>6</v>
      </c>
      <c r="D16" s="110">
        <v>20</v>
      </c>
      <c r="E16" s="111">
        <v>0</v>
      </c>
      <c r="F16" s="112">
        <v>6.8930673663606292</v>
      </c>
      <c r="G16" s="115"/>
      <c r="H16" s="116"/>
      <c r="J16" s="102"/>
      <c r="K16" s="102"/>
      <c r="L16" s="102"/>
    </row>
    <row r="17" spans="1:12" s="101" customFormat="1" ht="16.5" customHeight="1" x14ac:dyDescent="0.25">
      <c r="A17" s="498"/>
      <c r="B17" s="501">
        <v>0</v>
      </c>
      <c r="C17" s="117" t="s">
        <v>7</v>
      </c>
      <c r="D17" s="110">
        <v>20</v>
      </c>
      <c r="E17" s="111">
        <v>0</v>
      </c>
      <c r="F17" s="112">
        <v>7.8605057040653543</v>
      </c>
      <c r="G17" s="115"/>
      <c r="H17" s="116"/>
      <c r="J17" s="102"/>
      <c r="K17" s="102"/>
      <c r="L17" s="102"/>
    </row>
    <row r="18" spans="1:12" s="101" customFormat="1" ht="16.5" customHeight="1" x14ac:dyDescent="0.25">
      <c r="A18" s="498"/>
      <c r="B18" s="501">
        <v>0</v>
      </c>
      <c r="C18" s="109" t="s">
        <v>8</v>
      </c>
      <c r="D18" s="110">
        <v>20</v>
      </c>
      <c r="E18" s="111">
        <v>0</v>
      </c>
      <c r="F18" s="112">
        <v>9.3246261041163958</v>
      </c>
      <c r="G18" s="113"/>
      <c r="H18" s="114"/>
      <c r="J18" s="102"/>
      <c r="K18" s="102"/>
      <c r="L18" s="102"/>
    </row>
    <row r="19" spans="1:12" s="101" customFormat="1" ht="16.5" customHeight="1" thickBot="1" x14ac:dyDescent="0.3">
      <c r="A19" s="499"/>
      <c r="B19" s="502">
        <v>0</v>
      </c>
      <c r="C19" s="118" t="s">
        <v>17</v>
      </c>
      <c r="D19" s="119">
        <v>20</v>
      </c>
      <c r="E19" s="120">
        <v>0</v>
      </c>
      <c r="F19" s="121">
        <v>11.030267923704949</v>
      </c>
      <c r="G19" s="122"/>
      <c r="H19" s="123"/>
      <c r="J19" s="102"/>
      <c r="K19" s="102"/>
      <c r="L19" s="102"/>
    </row>
    <row r="20" spans="1:12" s="101" customFormat="1" ht="16.5" customHeight="1" x14ac:dyDescent="0.25">
      <c r="A20" s="497" t="str">
        <f>+A44</f>
        <v>Financiamiento tasa subsidiada desde 35% enganche SIN seguro.</v>
      </c>
      <c r="B20" s="500" t="s">
        <v>19</v>
      </c>
      <c r="C20" s="124" t="s">
        <v>2</v>
      </c>
      <c r="D20" s="124">
        <v>35</v>
      </c>
      <c r="E20" s="105">
        <v>0</v>
      </c>
      <c r="F20" s="105">
        <v>0</v>
      </c>
      <c r="G20" s="105">
        <v>4.05</v>
      </c>
      <c r="H20" s="105">
        <v>5.6</v>
      </c>
      <c r="J20" s="102"/>
      <c r="K20" s="102"/>
      <c r="L20" s="102"/>
    </row>
    <row r="21" spans="1:12" s="101" customFormat="1" ht="16.5" customHeight="1" x14ac:dyDescent="0.25">
      <c r="A21" s="498"/>
      <c r="B21" s="501">
        <v>0</v>
      </c>
      <c r="C21" s="125" t="s">
        <v>3</v>
      </c>
      <c r="D21" s="125">
        <v>35</v>
      </c>
      <c r="E21" s="126">
        <v>0</v>
      </c>
      <c r="F21" s="126">
        <v>0</v>
      </c>
      <c r="G21" s="126">
        <v>3.9845793533869864</v>
      </c>
      <c r="H21" s="126">
        <v>5.6210269525022074</v>
      </c>
      <c r="J21" s="102"/>
      <c r="K21" s="102"/>
      <c r="L21" s="102"/>
    </row>
    <row r="22" spans="1:12" s="101" customFormat="1" ht="16.5" customHeight="1" x14ac:dyDescent="0.25">
      <c r="A22" s="498"/>
      <c r="B22" s="501">
        <v>0</v>
      </c>
      <c r="C22" s="125" t="s">
        <v>4</v>
      </c>
      <c r="D22" s="125">
        <v>35</v>
      </c>
      <c r="E22" s="126">
        <v>0</v>
      </c>
      <c r="F22" s="126">
        <v>0</v>
      </c>
      <c r="G22" s="126">
        <v>3.9599893704864741</v>
      </c>
      <c r="H22" s="126">
        <v>5.49</v>
      </c>
      <c r="J22" s="102"/>
      <c r="K22" s="102"/>
      <c r="L22" s="102"/>
    </row>
    <row r="23" spans="1:12" s="101" customFormat="1" ht="16.5" customHeight="1" x14ac:dyDescent="0.25">
      <c r="A23" s="498"/>
      <c r="B23" s="501">
        <v>0</v>
      </c>
      <c r="C23" s="125" t="s">
        <v>5</v>
      </c>
      <c r="D23" s="125">
        <v>35</v>
      </c>
      <c r="E23" s="126">
        <v>0</v>
      </c>
      <c r="F23" s="126">
        <v>2.8909159434498295</v>
      </c>
      <c r="G23" s="126">
        <v>7.1</v>
      </c>
      <c r="H23" s="126">
        <v>7.5628934835800363</v>
      </c>
      <c r="J23" s="102"/>
      <c r="K23" s="102"/>
      <c r="L23" s="102"/>
    </row>
    <row r="24" spans="1:12" s="101" customFormat="1" ht="16.5" customHeight="1" x14ac:dyDescent="0.25">
      <c r="A24" s="498"/>
      <c r="B24" s="501">
        <v>0</v>
      </c>
      <c r="C24" s="125" t="s">
        <v>6</v>
      </c>
      <c r="D24" s="125">
        <v>35</v>
      </c>
      <c r="E24" s="126">
        <v>0</v>
      </c>
      <c r="F24" s="126">
        <v>4.6635183845117689</v>
      </c>
      <c r="G24" s="126">
        <v>9.02</v>
      </c>
      <c r="H24" s="126">
        <v>8.8308179236229698</v>
      </c>
      <c r="J24" s="102"/>
      <c r="K24" s="102"/>
      <c r="L24" s="102"/>
    </row>
    <row r="25" spans="1:12" s="101" customFormat="1" ht="16.5" customHeight="1" x14ac:dyDescent="0.25">
      <c r="A25" s="498"/>
      <c r="B25" s="501">
        <v>0</v>
      </c>
      <c r="C25" s="125" t="s">
        <v>7</v>
      </c>
      <c r="D25" s="125">
        <v>35</v>
      </c>
      <c r="E25" s="126">
        <v>0</v>
      </c>
      <c r="F25" s="126">
        <v>5.8608889896116008</v>
      </c>
      <c r="G25" s="126">
        <v>10.325179894909972</v>
      </c>
      <c r="H25" s="126">
        <v>9.6867355124524437</v>
      </c>
      <c r="J25" s="102"/>
      <c r="K25" s="102"/>
      <c r="L25" s="102"/>
    </row>
    <row r="26" spans="1:12" s="101" customFormat="1" ht="16.5" customHeight="1" x14ac:dyDescent="0.25">
      <c r="A26" s="498"/>
      <c r="B26" s="501">
        <v>0</v>
      </c>
      <c r="C26" s="127" t="s">
        <v>8</v>
      </c>
      <c r="D26" s="127">
        <v>35</v>
      </c>
      <c r="E26" s="111">
        <v>0</v>
      </c>
      <c r="F26" s="111">
        <v>7.6143601257327909</v>
      </c>
      <c r="G26" s="111">
        <v>12.2</v>
      </c>
      <c r="H26" s="111">
        <v>11.01</v>
      </c>
      <c r="J26" s="102"/>
      <c r="K26" s="102"/>
      <c r="L26" s="102"/>
    </row>
    <row r="27" spans="1:12" s="101" customFormat="1" ht="16.5" customHeight="1" thickBot="1" x14ac:dyDescent="0.3">
      <c r="A27" s="499"/>
      <c r="B27" s="502">
        <v>0</v>
      </c>
      <c r="C27" s="128" t="s">
        <v>17</v>
      </c>
      <c r="D27" s="128">
        <v>35</v>
      </c>
      <c r="E27" s="129">
        <v>0</v>
      </c>
      <c r="F27" s="129">
        <v>9.4893775326100478</v>
      </c>
      <c r="G27" s="129">
        <v>13.18</v>
      </c>
      <c r="H27" s="129">
        <v>12.635</v>
      </c>
      <c r="J27" s="102"/>
      <c r="K27" s="102"/>
      <c r="L27" s="102"/>
    </row>
    <row r="28" spans="1:12" s="3" customFormat="1" ht="16.5" customHeight="1" thickBot="1" x14ac:dyDescent="0.3">
      <c r="A28" s="12"/>
      <c r="B28" s="12"/>
      <c r="C28" s="13"/>
      <c r="D28" s="14"/>
      <c r="E28" s="14"/>
      <c r="F28" s="16"/>
      <c r="G28" s="15"/>
      <c r="H28" s="15"/>
      <c r="J28" s="4"/>
      <c r="K28" s="4"/>
      <c r="L28" s="4"/>
    </row>
    <row r="29" spans="1:12" s="3" customFormat="1" ht="16.5" customHeight="1" thickBot="1" x14ac:dyDescent="0.2">
      <c r="A29" s="455" t="s">
        <v>33</v>
      </c>
      <c r="B29" s="456"/>
      <c r="C29" s="456"/>
      <c r="D29" s="456"/>
      <c r="E29" s="456"/>
      <c r="F29" s="456"/>
      <c r="G29" s="494"/>
      <c r="H29" s="495"/>
      <c r="J29" s="4"/>
      <c r="K29" s="4"/>
      <c r="L29" s="4"/>
    </row>
    <row r="30" spans="1:12" s="3" customFormat="1" ht="16.5" customHeight="1" x14ac:dyDescent="0.15">
      <c r="A30" s="542" t="s">
        <v>27</v>
      </c>
      <c r="B30" s="437"/>
      <c r="C30" s="544"/>
      <c r="D30" s="545"/>
      <c r="E30" s="545"/>
      <c r="F30" s="545"/>
      <c r="G30" s="438"/>
      <c r="H30" s="439"/>
      <c r="J30" s="4"/>
      <c r="K30" s="4"/>
      <c r="L30" s="4"/>
    </row>
    <row r="31" spans="1:12" s="3" customFormat="1" ht="16.5" customHeight="1" x14ac:dyDescent="0.15">
      <c r="A31" s="543"/>
      <c r="B31" s="147" t="s">
        <v>384</v>
      </c>
      <c r="C31" s="540" t="s">
        <v>16</v>
      </c>
      <c r="D31" s="541"/>
      <c r="E31" s="541"/>
      <c r="F31" s="541"/>
      <c r="G31" s="440"/>
      <c r="H31" s="441"/>
      <c r="J31" s="4"/>
      <c r="K31" s="4"/>
      <c r="L31" s="4"/>
    </row>
    <row r="32" spans="1:12" s="3" customFormat="1" ht="16.5" customHeight="1" x14ac:dyDescent="0.25">
      <c r="A32" s="543"/>
      <c r="B32" s="442" t="s">
        <v>347</v>
      </c>
      <c r="C32" s="537" t="s">
        <v>348</v>
      </c>
      <c r="D32" s="538"/>
      <c r="E32" s="538"/>
      <c r="F32" s="539"/>
      <c r="G32" s="440"/>
      <c r="H32" s="441"/>
      <c r="J32" s="4"/>
      <c r="K32" s="4"/>
      <c r="L32" s="4"/>
    </row>
    <row r="33" spans="1:12" s="3" customFormat="1" ht="16.5" customHeight="1" x14ac:dyDescent="0.25">
      <c r="A33" s="543"/>
      <c r="B33" s="442" t="s">
        <v>349</v>
      </c>
      <c r="C33" s="537" t="s">
        <v>350</v>
      </c>
      <c r="D33" s="538"/>
      <c r="E33" s="538"/>
      <c r="F33" s="539"/>
      <c r="G33" s="440"/>
      <c r="H33" s="441"/>
      <c r="J33" s="4"/>
      <c r="K33" s="4"/>
      <c r="L33" s="4"/>
    </row>
    <row r="34" spans="1:12" s="3" customFormat="1" ht="16.5" customHeight="1" x14ac:dyDescent="0.25">
      <c r="A34" s="543"/>
      <c r="B34" s="442" t="s">
        <v>351</v>
      </c>
      <c r="C34" s="537" t="s">
        <v>352</v>
      </c>
      <c r="D34" s="538"/>
      <c r="E34" s="538"/>
      <c r="F34" s="539"/>
      <c r="G34" s="440"/>
      <c r="H34" s="441"/>
      <c r="J34" s="4"/>
      <c r="K34" s="4"/>
      <c r="L34" s="4"/>
    </row>
    <row r="35" spans="1:12" s="3" customFormat="1" ht="16.5" customHeight="1" thickBot="1" x14ac:dyDescent="0.3">
      <c r="A35" s="543"/>
      <c r="B35" s="442"/>
      <c r="C35" s="537"/>
      <c r="D35" s="538"/>
      <c r="E35" s="538"/>
      <c r="F35" s="539"/>
      <c r="G35" s="440"/>
      <c r="H35" s="441"/>
      <c r="J35" s="4"/>
      <c r="K35" s="4"/>
      <c r="L35" s="4"/>
    </row>
    <row r="36" spans="1:12" s="59" customFormat="1" ht="16.5" customHeight="1" x14ac:dyDescent="0.25">
      <c r="A36" s="449" t="s">
        <v>28</v>
      </c>
      <c r="B36" s="503" t="s">
        <v>19</v>
      </c>
      <c r="C36" s="205" t="s">
        <v>2</v>
      </c>
      <c r="D36" s="206">
        <v>20</v>
      </c>
      <c r="E36" s="149">
        <v>0</v>
      </c>
      <c r="F36" s="150">
        <v>0</v>
      </c>
      <c r="G36" s="252"/>
      <c r="H36" s="255"/>
      <c r="J36" s="60"/>
      <c r="K36" s="60"/>
      <c r="L36" s="60"/>
    </row>
    <row r="37" spans="1:12" s="59" customFormat="1" ht="16.5" customHeight="1" x14ac:dyDescent="0.25">
      <c r="A37" s="450"/>
      <c r="B37" s="504">
        <v>0</v>
      </c>
      <c r="C37" s="207" t="s">
        <v>3</v>
      </c>
      <c r="D37" s="208">
        <v>20</v>
      </c>
      <c r="E37" s="151">
        <v>0</v>
      </c>
      <c r="F37" s="152">
        <v>0</v>
      </c>
      <c r="G37" s="253"/>
      <c r="H37" s="254"/>
      <c r="J37" s="60"/>
      <c r="K37" s="60"/>
      <c r="L37" s="60"/>
    </row>
    <row r="38" spans="1:12" s="59" customFormat="1" ht="16.5" customHeight="1" x14ac:dyDescent="0.25">
      <c r="A38" s="450"/>
      <c r="B38" s="504">
        <v>0</v>
      </c>
      <c r="C38" s="207" t="s">
        <v>4</v>
      </c>
      <c r="D38" s="208">
        <v>20</v>
      </c>
      <c r="E38" s="151">
        <v>0</v>
      </c>
      <c r="F38" s="152">
        <v>0</v>
      </c>
      <c r="G38" s="256"/>
      <c r="H38" s="257"/>
      <c r="J38" s="60"/>
      <c r="K38" s="60"/>
      <c r="L38" s="60"/>
    </row>
    <row r="39" spans="1:12" s="59" customFormat="1" ht="16.5" customHeight="1" x14ac:dyDescent="0.25">
      <c r="A39" s="450"/>
      <c r="B39" s="504">
        <v>0</v>
      </c>
      <c r="C39" s="207" t="s">
        <v>5</v>
      </c>
      <c r="D39" s="208">
        <v>20</v>
      </c>
      <c r="E39" s="151">
        <v>1.6709308332301385</v>
      </c>
      <c r="F39" s="152">
        <v>0.79227444768577959</v>
      </c>
      <c r="G39" s="256"/>
      <c r="H39" s="257"/>
      <c r="J39" s="60"/>
      <c r="K39" s="60"/>
      <c r="L39" s="60"/>
    </row>
    <row r="40" spans="1:12" s="59" customFormat="1" ht="16.5" customHeight="1" x14ac:dyDescent="0.25">
      <c r="A40" s="450"/>
      <c r="B40" s="504">
        <v>0</v>
      </c>
      <c r="C40" s="207" t="s">
        <v>6</v>
      </c>
      <c r="D40" s="208">
        <v>20</v>
      </c>
      <c r="E40" s="151">
        <v>1.6709308332301385</v>
      </c>
      <c r="F40" s="152">
        <v>3.0838607193292544</v>
      </c>
      <c r="G40" s="256"/>
      <c r="H40" s="257"/>
      <c r="J40" s="60"/>
      <c r="K40" s="60"/>
      <c r="L40" s="60"/>
    </row>
    <row r="41" spans="1:12" s="59" customFormat="1" ht="16.5" customHeight="1" x14ac:dyDescent="0.25">
      <c r="A41" s="450"/>
      <c r="B41" s="504">
        <v>0</v>
      </c>
      <c r="C41" s="209" t="s">
        <v>7</v>
      </c>
      <c r="D41" s="208">
        <v>20</v>
      </c>
      <c r="E41" s="151">
        <v>1.6709308332301385</v>
      </c>
      <c r="F41" s="152">
        <v>4.6319990288254482</v>
      </c>
      <c r="G41" s="256"/>
      <c r="H41" s="257"/>
      <c r="J41" s="60"/>
      <c r="K41" s="60"/>
      <c r="L41" s="60"/>
    </row>
    <row r="42" spans="1:12" s="59" customFormat="1" ht="16.5" customHeight="1" x14ac:dyDescent="0.25">
      <c r="A42" s="450"/>
      <c r="B42" s="504">
        <v>0</v>
      </c>
      <c r="C42" s="207" t="s">
        <v>8</v>
      </c>
      <c r="D42" s="208">
        <v>20</v>
      </c>
      <c r="E42" s="151">
        <v>1.6709308332301385</v>
      </c>
      <c r="F42" s="152">
        <v>6.8259285235910117</v>
      </c>
      <c r="G42" s="253"/>
      <c r="H42" s="254"/>
      <c r="J42" s="60"/>
      <c r="K42" s="60"/>
      <c r="L42" s="60"/>
    </row>
    <row r="43" spans="1:12" s="59" customFormat="1" ht="16.5" customHeight="1" thickBot="1" x14ac:dyDescent="0.3">
      <c r="A43" s="451"/>
      <c r="B43" s="505">
        <v>0</v>
      </c>
      <c r="C43" s="210" t="s">
        <v>17</v>
      </c>
      <c r="D43" s="211">
        <v>20</v>
      </c>
      <c r="E43" s="153">
        <v>1.6709308332301385</v>
      </c>
      <c r="F43" s="154">
        <v>8.9569778574695693</v>
      </c>
      <c r="G43" s="253"/>
      <c r="H43" s="254"/>
      <c r="J43" s="60"/>
      <c r="K43" s="60"/>
      <c r="L43" s="60"/>
    </row>
    <row r="44" spans="1:12" s="59" customFormat="1" ht="16.5" customHeight="1" x14ac:dyDescent="0.25">
      <c r="A44" s="449" t="s">
        <v>29</v>
      </c>
      <c r="B44" s="503" t="s">
        <v>19</v>
      </c>
      <c r="C44" s="205" t="s">
        <v>2</v>
      </c>
      <c r="D44" s="155">
        <v>35</v>
      </c>
      <c r="E44" s="149">
        <v>0</v>
      </c>
      <c r="F44" s="149">
        <v>0</v>
      </c>
      <c r="G44" s="258">
        <v>4.05</v>
      </c>
      <c r="H44" s="258">
        <v>5.6</v>
      </c>
      <c r="J44" s="60"/>
      <c r="K44" s="60"/>
      <c r="L44" s="60"/>
    </row>
    <row r="45" spans="1:12" s="59" customFormat="1" ht="16.5" customHeight="1" x14ac:dyDescent="0.25">
      <c r="A45" s="450"/>
      <c r="B45" s="504">
        <v>0</v>
      </c>
      <c r="C45" s="207" t="s">
        <v>3</v>
      </c>
      <c r="D45" s="156">
        <v>35</v>
      </c>
      <c r="E45" s="157">
        <v>0</v>
      </c>
      <c r="F45" s="157">
        <v>0</v>
      </c>
      <c r="G45" s="158">
        <v>3.9845793533869864</v>
      </c>
      <c r="H45" s="158">
        <v>5.6209641118672016</v>
      </c>
      <c r="J45" s="60"/>
      <c r="K45" s="60"/>
      <c r="L45" s="60"/>
    </row>
    <row r="46" spans="1:12" s="59" customFormat="1" ht="16.5" customHeight="1" x14ac:dyDescent="0.25">
      <c r="A46" s="450"/>
      <c r="B46" s="504">
        <v>0</v>
      </c>
      <c r="C46" s="207" t="s">
        <v>4</v>
      </c>
      <c r="D46" s="156">
        <v>35</v>
      </c>
      <c r="E46" s="157">
        <v>0</v>
      </c>
      <c r="F46" s="157">
        <v>0</v>
      </c>
      <c r="G46" s="158">
        <v>3.9600080936881783</v>
      </c>
      <c r="H46" s="158">
        <v>5.49</v>
      </c>
      <c r="J46" s="60"/>
      <c r="K46" s="60"/>
      <c r="L46" s="60"/>
    </row>
    <row r="47" spans="1:12" s="59" customFormat="1" ht="16.5" customHeight="1" x14ac:dyDescent="0.25">
      <c r="A47" s="450"/>
      <c r="B47" s="504">
        <v>0</v>
      </c>
      <c r="C47" s="207" t="s">
        <v>5</v>
      </c>
      <c r="D47" s="156">
        <v>35</v>
      </c>
      <c r="E47" s="157">
        <v>0</v>
      </c>
      <c r="F47" s="157">
        <v>0</v>
      </c>
      <c r="G47" s="158">
        <v>3.88</v>
      </c>
      <c r="H47" s="158">
        <v>5.5</v>
      </c>
      <c r="J47" s="60"/>
      <c r="K47" s="60"/>
      <c r="L47" s="60"/>
    </row>
    <row r="48" spans="1:12" s="59" customFormat="1" ht="16.5" customHeight="1" x14ac:dyDescent="0.25">
      <c r="A48" s="450"/>
      <c r="B48" s="504">
        <v>0</v>
      </c>
      <c r="C48" s="207" t="s">
        <v>6</v>
      </c>
      <c r="D48" s="156">
        <v>35</v>
      </c>
      <c r="E48" s="157">
        <v>1.6709308332301385</v>
      </c>
      <c r="F48" s="157">
        <v>0</v>
      </c>
      <c r="G48" s="158">
        <v>3.8106827370191292</v>
      </c>
      <c r="H48" s="158">
        <v>5.5049999999999999</v>
      </c>
      <c r="J48" s="60"/>
      <c r="K48" s="60"/>
      <c r="L48" s="60"/>
    </row>
    <row r="49" spans="1:12" s="59" customFormat="1" ht="16.5" customHeight="1" x14ac:dyDescent="0.25">
      <c r="A49" s="450"/>
      <c r="B49" s="504">
        <v>0</v>
      </c>
      <c r="C49" s="209" t="s">
        <v>7</v>
      </c>
      <c r="D49" s="156">
        <v>35</v>
      </c>
      <c r="E49" s="157">
        <v>1.6709308332301385</v>
      </c>
      <c r="F49" s="157">
        <v>1.9107939190393812</v>
      </c>
      <c r="G49" s="158">
        <v>5.89</v>
      </c>
      <c r="H49" s="158">
        <v>6.8682869439598511</v>
      </c>
      <c r="J49" s="60"/>
      <c r="K49" s="60"/>
      <c r="L49" s="60"/>
    </row>
    <row r="50" spans="1:12" s="59" customFormat="1" ht="16.5" customHeight="1" x14ac:dyDescent="0.25">
      <c r="A50" s="450"/>
      <c r="B50" s="504">
        <v>0</v>
      </c>
      <c r="C50" s="207" t="s">
        <v>8</v>
      </c>
      <c r="D50" s="159">
        <v>35</v>
      </c>
      <c r="E50" s="151">
        <v>1.6709308332301385</v>
      </c>
      <c r="F50" s="151">
        <v>4.5616260190464057</v>
      </c>
      <c r="G50" s="158">
        <v>8.7433416699294835</v>
      </c>
      <c r="H50" s="158">
        <v>8.8249999999999993</v>
      </c>
      <c r="J50" s="60"/>
      <c r="K50" s="60"/>
      <c r="L50" s="60"/>
    </row>
    <row r="51" spans="1:12" s="59" customFormat="1" ht="16.5" customHeight="1" thickBot="1" x14ac:dyDescent="0.3">
      <c r="A51" s="451"/>
      <c r="B51" s="505">
        <v>0</v>
      </c>
      <c r="C51" s="210" t="s">
        <v>17</v>
      </c>
      <c r="D51" s="212">
        <v>35</v>
      </c>
      <c r="E51" s="213">
        <v>1.6709308332301385</v>
      </c>
      <c r="F51" s="213">
        <v>6.9607480964016606</v>
      </c>
      <c r="G51" s="214">
        <v>10.319369394314275</v>
      </c>
      <c r="H51" s="259">
        <v>10.815</v>
      </c>
      <c r="J51" s="60"/>
      <c r="K51" s="60"/>
      <c r="L51" s="60"/>
    </row>
    <row r="52" spans="1:12" s="3" customFormat="1" ht="16.5" customHeight="1" thickBot="1" x14ac:dyDescent="0.3">
      <c r="A52" s="50"/>
      <c r="B52" s="56"/>
      <c r="C52" s="51"/>
      <c r="D52" s="51"/>
      <c r="E52" s="52"/>
      <c r="F52" s="52"/>
      <c r="G52" s="53"/>
      <c r="H52" s="54"/>
      <c r="J52" s="4"/>
      <c r="K52" s="4"/>
      <c r="L52" s="4"/>
    </row>
    <row r="53" spans="1:12" s="3" customFormat="1" ht="16.5" customHeight="1" thickBot="1" x14ac:dyDescent="0.2">
      <c r="A53" s="455" t="s">
        <v>32</v>
      </c>
      <c r="B53" s="456"/>
      <c r="C53" s="456"/>
      <c r="D53" s="456"/>
      <c r="E53" s="456"/>
      <c r="F53" s="456"/>
      <c r="G53" s="494"/>
      <c r="H53" s="495"/>
      <c r="J53" s="4"/>
      <c r="K53" s="4"/>
      <c r="L53" s="4"/>
    </row>
    <row r="54" spans="1:12" s="59" customFormat="1" ht="16.5" customHeight="1" x14ac:dyDescent="0.15">
      <c r="A54" s="449" t="str">
        <f>+A30</f>
        <v>Precio especial en operaciones al contado y financiamiento Plan Integral SIN seguro CON Bonificación.</v>
      </c>
      <c r="B54" s="194"/>
      <c r="C54" s="506"/>
      <c r="D54" s="507"/>
      <c r="E54" s="507"/>
      <c r="F54" s="507"/>
      <c r="G54" s="195"/>
      <c r="H54" s="196"/>
      <c r="J54" s="60"/>
      <c r="K54" s="60"/>
      <c r="L54" s="60"/>
    </row>
    <row r="55" spans="1:12" s="59" customFormat="1" ht="16.5" customHeight="1" x14ac:dyDescent="0.15">
      <c r="A55" s="450"/>
      <c r="B55" s="147" t="str">
        <f>+B31</f>
        <v>(CÓDIGO:  LRG )</v>
      </c>
      <c r="C55" s="474" t="s">
        <v>16</v>
      </c>
      <c r="D55" s="475"/>
      <c r="E55" s="475"/>
      <c r="F55" s="475"/>
      <c r="G55" s="197"/>
      <c r="H55" s="198"/>
      <c r="J55" s="60"/>
      <c r="K55" s="60"/>
      <c r="L55" s="60"/>
    </row>
    <row r="56" spans="1:12" s="59" customFormat="1" ht="16.5" customHeight="1" x14ac:dyDescent="0.25">
      <c r="A56" s="450"/>
      <c r="B56" s="92" t="s">
        <v>353</v>
      </c>
      <c r="C56" s="490" t="s">
        <v>354</v>
      </c>
      <c r="D56" s="491"/>
      <c r="E56" s="491"/>
      <c r="F56" s="492"/>
      <c r="G56" s="197"/>
      <c r="H56" s="198"/>
      <c r="J56" s="60"/>
      <c r="K56" s="60"/>
      <c r="L56" s="60"/>
    </row>
    <row r="57" spans="1:12" s="59" customFormat="1" ht="16.5" customHeight="1" x14ac:dyDescent="0.25">
      <c r="A57" s="450"/>
      <c r="B57" s="92" t="s">
        <v>355</v>
      </c>
      <c r="C57" s="490" t="s">
        <v>356</v>
      </c>
      <c r="D57" s="491"/>
      <c r="E57" s="491"/>
      <c r="F57" s="492"/>
      <c r="G57" s="197"/>
      <c r="H57" s="198"/>
      <c r="J57" s="60"/>
      <c r="K57" s="60"/>
      <c r="L57" s="60"/>
    </row>
    <row r="58" spans="1:12" s="59" customFormat="1" ht="16.5" customHeight="1" thickBot="1" x14ac:dyDescent="0.3">
      <c r="A58" s="451"/>
      <c r="B58" s="148"/>
      <c r="C58" s="508"/>
      <c r="D58" s="509"/>
      <c r="E58" s="509"/>
      <c r="F58" s="509"/>
      <c r="G58" s="199"/>
      <c r="H58" s="200"/>
      <c r="J58" s="60"/>
      <c r="K58" s="60"/>
      <c r="L58" s="60"/>
    </row>
    <row r="59" spans="1:12" s="3" customFormat="1" ht="16.5" customHeight="1" x14ac:dyDescent="0.25">
      <c r="A59" s="449" t="s">
        <v>28</v>
      </c>
      <c r="B59" s="503" t="s">
        <v>19</v>
      </c>
      <c r="C59" s="227" t="s">
        <v>2</v>
      </c>
      <c r="D59" s="155">
        <v>20</v>
      </c>
      <c r="E59" s="149">
        <v>0</v>
      </c>
      <c r="F59" s="149">
        <v>0</v>
      </c>
      <c r="G59" s="252"/>
      <c r="H59" s="255"/>
      <c r="J59" s="4"/>
      <c r="K59" s="4"/>
      <c r="L59" s="4"/>
    </row>
    <row r="60" spans="1:12" s="3" customFormat="1" ht="16.5" customHeight="1" x14ac:dyDescent="0.25">
      <c r="A60" s="450"/>
      <c r="B60" s="504">
        <v>0</v>
      </c>
      <c r="C60" s="187" t="s">
        <v>3</v>
      </c>
      <c r="D60" s="156">
        <v>20</v>
      </c>
      <c r="E60" s="157">
        <v>0</v>
      </c>
      <c r="F60" s="157">
        <v>0</v>
      </c>
      <c r="G60" s="253"/>
      <c r="H60" s="254"/>
      <c r="J60" s="4"/>
      <c r="K60" s="4"/>
      <c r="L60" s="4"/>
    </row>
    <row r="61" spans="1:12" s="3" customFormat="1" ht="16.5" customHeight="1" x14ac:dyDescent="0.25">
      <c r="A61" s="450"/>
      <c r="B61" s="504">
        <v>0</v>
      </c>
      <c r="C61" s="187" t="s">
        <v>4</v>
      </c>
      <c r="D61" s="156">
        <v>20</v>
      </c>
      <c r="E61" s="157">
        <v>0</v>
      </c>
      <c r="F61" s="157">
        <v>0</v>
      </c>
      <c r="G61" s="256"/>
      <c r="H61" s="257"/>
      <c r="J61" s="4"/>
      <c r="K61" s="4"/>
      <c r="L61" s="4"/>
    </row>
    <row r="62" spans="1:12" s="3" customFormat="1" ht="16.5" customHeight="1" x14ac:dyDescent="0.25">
      <c r="A62" s="450"/>
      <c r="B62" s="504">
        <v>0</v>
      </c>
      <c r="C62" s="187" t="s">
        <v>5</v>
      </c>
      <c r="D62" s="156">
        <v>20</v>
      </c>
      <c r="E62" s="157">
        <v>1.67</v>
      </c>
      <c r="F62" s="157">
        <v>0.79354010270280517</v>
      </c>
      <c r="G62" s="256"/>
      <c r="H62" s="257"/>
      <c r="J62" s="4"/>
      <c r="K62" s="4"/>
      <c r="L62" s="4"/>
    </row>
    <row r="63" spans="1:12" s="3" customFormat="1" ht="16.5" customHeight="1" x14ac:dyDescent="0.25">
      <c r="A63" s="450"/>
      <c r="B63" s="504">
        <v>0</v>
      </c>
      <c r="C63" s="187" t="s">
        <v>6</v>
      </c>
      <c r="D63" s="156">
        <v>20</v>
      </c>
      <c r="E63" s="157">
        <v>3.28</v>
      </c>
      <c r="F63" s="157">
        <v>1.2779711588062677</v>
      </c>
      <c r="G63" s="256"/>
      <c r="H63" s="257"/>
      <c r="J63" s="4"/>
      <c r="K63" s="4"/>
      <c r="L63" s="4"/>
    </row>
    <row r="64" spans="1:12" s="3" customFormat="1" ht="16.5" customHeight="1" x14ac:dyDescent="0.25">
      <c r="A64" s="450"/>
      <c r="B64" s="504">
        <v>0</v>
      </c>
      <c r="C64" s="228" t="s">
        <v>7</v>
      </c>
      <c r="D64" s="156">
        <v>20</v>
      </c>
      <c r="E64" s="157">
        <v>3.28</v>
      </c>
      <c r="F64" s="157">
        <v>3.1014144055822674</v>
      </c>
      <c r="G64" s="256"/>
      <c r="H64" s="257"/>
      <c r="J64" s="4"/>
      <c r="K64" s="4"/>
      <c r="L64" s="4"/>
    </row>
    <row r="65" spans="1:12" s="3" customFormat="1" ht="16.5" customHeight="1" x14ac:dyDescent="0.25">
      <c r="A65" s="450"/>
      <c r="B65" s="504">
        <v>0</v>
      </c>
      <c r="C65" s="187" t="s">
        <v>8</v>
      </c>
      <c r="D65" s="159">
        <v>20</v>
      </c>
      <c r="E65" s="151">
        <v>3.28</v>
      </c>
      <c r="F65" s="151">
        <v>5.6416167218599318</v>
      </c>
      <c r="G65" s="253"/>
      <c r="H65" s="254"/>
      <c r="J65" s="4"/>
      <c r="K65" s="4"/>
      <c r="L65" s="4"/>
    </row>
    <row r="66" spans="1:12" s="3" customFormat="1" ht="16.5" customHeight="1" thickBot="1" x14ac:dyDescent="0.3">
      <c r="A66" s="451"/>
      <c r="B66" s="505">
        <v>0</v>
      </c>
      <c r="C66" s="215" t="s">
        <v>17</v>
      </c>
      <c r="D66" s="212">
        <v>20</v>
      </c>
      <c r="E66" s="213">
        <v>3.28</v>
      </c>
      <c r="F66" s="213">
        <v>7.9748339428747315</v>
      </c>
      <c r="G66" s="253"/>
      <c r="H66" s="254"/>
      <c r="J66" s="4"/>
      <c r="K66" s="4"/>
      <c r="L66" s="4"/>
    </row>
    <row r="67" spans="1:12" s="3" customFormat="1" ht="16.5" customHeight="1" x14ac:dyDescent="0.25">
      <c r="A67" s="449" t="s">
        <v>29</v>
      </c>
      <c r="B67" s="503" t="s">
        <v>19</v>
      </c>
      <c r="C67" s="227" t="s">
        <v>2</v>
      </c>
      <c r="D67" s="155">
        <v>35</v>
      </c>
      <c r="E67" s="149">
        <v>0</v>
      </c>
      <c r="F67" s="149">
        <v>0</v>
      </c>
      <c r="G67" s="229">
        <v>4.05</v>
      </c>
      <c r="H67" s="229">
        <v>5.6</v>
      </c>
      <c r="J67" s="4"/>
      <c r="K67" s="4"/>
      <c r="L67" s="4"/>
    </row>
    <row r="68" spans="1:12" s="3" customFormat="1" ht="16.5" customHeight="1" x14ac:dyDescent="0.25">
      <c r="A68" s="450"/>
      <c r="B68" s="504">
        <v>0</v>
      </c>
      <c r="C68" s="187" t="s">
        <v>3</v>
      </c>
      <c r="D68" s="156">
        <v>35</v>
      </c>
      <c r="E68" s="157">
        <v>0</v>
      </c>
      <c r="F68" s="157">
        <v>0</v>
      </c>
      <c r="G68" s="230">
        <v>3.9845793533869864</v>
      </c>
      <c r="H68" s="230">
        <v>5.6210269525022074</v>
      </c>
      <c r="J68" s="4"/>
      <c r="K68" s="4"/>
      <c r="L68" s="4"/>
    </row>
    <row r="69" spans="1:12" s="3" customFormat="1" ht="16.5" customHeight="1" x14ac:dyDescent="0.25">
      <c r="A69" s="450"/>
      <c r="B69" s="504">
        <v>0</v>
      </c>
      <c r="C69" s="187" t="s">
        <v>4</v>
      </c>
      <c r="D69" s="156">
        <v>35</v>
      </c>
      <c r="E69" s="157">
        <v>0</v>
      </c>
      <c r="F69" s="157">
        <v>0</v>
      </c>
      <c r="G69" s="230">
        <v>3.9600080936911479</v>
      </c>
      <c r="H69" s="230">
        <v>5.49</v>
      </c>
      <c r="J69" s="4"/>
      <c r="K69" s="4"/>
      <c r="L69" s="4"/>
    </row>
    <row r="70" spans="1:12" s="3" customFormat="1" ht="16.5" customHeight="1" x14ac:dyDescent="0.25">
      <c r="A70" s="450"/>
      <c r="B70" s="504">
        <v>0</v>
      </c>
      <c r="C70" s="187" t="s">
        <v>5</v>
      </c>
      <c r="D70" s="156">
        <v>35</v>
      </c>
      <c r="E70" s="157">
        <v>0</v>
      </c>
      <c r="F70" s="157">
        <v>0</v>
      </c>
      <c r="G70" s="230">
        <v>3.88</v>
      </c>
      <c r="H70" s="230">
        <v>5.5</v>
      </c>
      <c r="J70" s="4"/>
      <c r="K70" s="4"/>
      <c r="L70" s="4"/>
    </row>
    <row r="71" spans="1:12" s="3" customFormat="1" ht="16.5" customHeight="1" x14ac:dyDescent="0.25">
      <c r="A71" s="450"/>
      <c r="B71" s="504">
        <v>0</v>
      </c>
      <c r="C71" s="187" t="s">
        <v>6</v>
      </c>
      <c r="D71" s="156">
        <v>35</v>
      </c>
      <c r="E71" s="157">
        <v>1.6709301254669486</v>
      </c>
      <c r="F71" s="157">
        <v>0</v>
      </c>
      <c r="G71" s="230">
        <v>3.8106827370191492</v>
      </c>
      <c r="H71" s="230">
        <v>5.5004999999999997</v>
      </c>
      <c r="J71" s="4"/>
      <c r="K71" s="4"/>
      <c r="L71" s="4"/>
    </row>
    <row r="72" spans="1:12" s="3" customFormat="1" ht="16.5" customHeight="1" x14ac:dyDescent="0.25">
      <c r="A72" s="450"/>
      <c r="B72" s="504">
        <v>0</v>
      </c>
      <c r="C72" s="228" t="s">
        <v>7</v>
      </c>
      <c r="D72" s="156">
        <v>35</v>
      </c>
      <c r="E72" s="157">
        <v>3.2758211147964316</v>
      </c>
      <c r="F72" s="157">
        <v>0</v>
      </c>
      <c r="G72" s="230">
        <v>3.74</v>
      </c>
      <c r="H72" s="230">
        <v>5.5148451106860419</v>
      </c>
      <c r="J72" s="4"/>
      <c r="K72" s="4"/>
      <c r="L72" s="4"/>
    </row>
    <row r="73" spans="1:12" s="3" customFormat="1" ht="16.5" customHeight="1" x14ac:dyDescent="0.25">
      <c r="A73" s="450"/>
      <c r="B73" s="504">
        <v>0</v>
      </c>
      <c r="C73" s="187" t="s">
        <v>8</v>
      </c>
      <c r="D73" s="159">
        <v>35</v>
      </c>
      <c r="E73" s="151">
        <v>3.2758211147964316</v>
      </c>
      <c r="F73" s="151">
        <v>3.0852751340320039</v>
      </c>
      <c r="G73" s="230">
        <v>7.0646159153120269</v>
      </c>
      <c r="H73" s="230">
        <v>7.7750000000000004</v>
      </c>
      <c r="J73" s="4"/>
      <c r="K73" s="4"/>
      <c r="L73" s="4"/>
    </row>
    <row r="74" spans="1:12" s="3" customFormat="1" ht="16.5" customHeight="1" thickBot="1" x14ac:dyDescent="0.3">
      <c r="A74" s="451"/>
      <c r="B74" s="505">
        <v>0</v>
      </c>
      <c r="C74" s="215" t="s">
        <v>17</v>
      </c>
      <c r="D74" s="175">
        <v>35</v>
      </c>
      <c r="E74" s="153">
        <v>3.2758211147964316</v>
      </c>
      <c r="F74" s="153">
        <v>5.7386246854017093</v>
      </c>
      <c r="G74" s="214">
        <v>8.9350000000000005</v>
      </c>
      <c r="H74" s="214">
        <v>9.9450000000000003</v>
      </c>
      <c r="J74" s="4"/>
      <c r="K74" s="4"/>
      <c r="L74" s="4"/>
    </row>
    <row r="75" spans="1:12" s="3" customFormat="1" ht="16.5" customHeight="1" thickBot="1" x14ac:dyDescent="0.3">
      <c r="A75" s="50"/>
      <c r="B75" s="98"/>
      <c r="C75" s="51"/>
      <c r="D75" s="51"/>
      <c r="E75" s="52"/>
      <c r="F75" s="52"/>
      <c r="G75" s="53"/>
      <c r="H75" s="54"/>
      <c r="J75" s="4"/>
      <c r="K75" s="4"/>
      <c r="L75" s="4"/>
    </row>
    <row r="76" spans="1:12" s="3" customFormat="1" ht="16.5" customHeight="1" thickBot="1" x14ac:dyDescent="0.2">
      <c r="A76" s="455" t="s">
        <v>54</v>
      </c>
      <c r="B76" s="456"/>
      <c r="C76" s="456"/>
      <c r="D76" s="456"/>
      <c r="E76" s="456"/>
      <c r="F76" s="456"/>
      <c r="G76" s="494"/>
      <c r="H76" s="495"/>
      <c r="J76" s="4"/>
      <c r="K76" s="4"/>
      <c r="L76" s="4"/>
    </row>
    <row r="77" spans="1:12" s="3" customFormat="1" ht="16.5" customHeight="1" x14ac:dyDescent="0.15">
      <c r="A77" s="449" t="str">
        <f>+A85</f>
        <v>Precio especial en operaciones al contado y financiamiento Plan Integral SIN seguro CON Bonificación.</v>
      </c>
      <c r="B77" s="194"/>
      <c r="C77" s="506"/>
      <c r="D77" s="507"/>
      <c r="E77" s="507"/>
      <c r="F77" s="507"/>
      <c r="G77" s="195"/>
      <c r="H77" s="196"/>
      <c r="J77" s="4"/>
      <c r="K77" s="4"/>
      <c r="L77" s="4"/>
    </row>
    <row r="78" spans="1:12" s="3" customFormat="1" ht="16.5" customHeight="1" x14ac:dyDescent="0.15">
      <c r="A78" s="450"/>
      <c r="B78" s="147" t="str">
        <f>+B86</f>
        <v>(CÓDIGO:  LRG )</v>
      </c>
      <c r="C78" s="474" t="s">
        <v>16</v>
      </c>
      <c r="D78" s="475"/>
      <c r="E78" s="475"/>
      <c r="F78" s="475"/>
      <c r="G78" s="197"/>
      <c r="H78" s="198"/>
      <c r="J78" s="4"/>
      <c r="K78" s="4"/>
      <c r="L78" s="4"/>
    </row>
    <row r="79" spans="1:12" s="3" customFormat="1" ht="16.5" customHeight="1" x14ac:dyDescent="0.25">
      <c r="A79" s="450"/>
      <c r="B79" s="92" t="s">
        <v>357</v>
      </c>
      <c r="C79" s="490" t="s">
        <v>358</v>
      </c>
      <c r="D79" s="491"/>
      <c r="E79" s="491"/>
      <c r="F79" s="492"/>
      <c r="G79" s="197"/>
      <c r="H79" s="198"/>
      <c r="J79" s="4"/>
      <c r="K79" s="4"/>
      <c r="L79" s="4"/>
    </row>
    <row r="80" spans="1:12" s="3" customFormat="1" ht="16.5" customHeight="1" x14ac:dyDescent="0.25">
      <c r="A80" s="450"/>
      <c r="B80" s="92" t="s">
        <v>359</v>
      </c>
      <c r="C80" s="490" t="s">
        <v>360</v>
      </c>
      <c r="D80" s="491"/>
      <c r="E80" s="491"/>
      <c r="F80" s="492"/>
      <c r="G80" s="197"/>
      <c r="H80" s="198"/>
      <c r="J80" s="4"/>
      <c r="K80" s="4"/>
      <c r="L80" s="4"/>
    </row>
    <row r="81" spans="1:12" s="3" customFormat="1" ht="16.5" customHeight="1" x14ac:dyDescent="0.25">
      <c r="A81" s="450"/>
      <c r="B81" s="92" t="s">
        <v>361</v>
      </c>
      <c r="C81" s="490" t="s">
        <v>362</v>
      </c>
      <c r="D81" s="491"/>
      <c r="E81" s="491"/>
      <c r="F81" s="492"/>
      <c r="G81" s="197"/>
      <c r="H81" s="198"/>
      <c r="J81" s="4"/>
      <c r="K81" s="4"/>
      <c r="L81" s="4"/>
    </row>
    <row r="82" spans="1:12" s="3" customFormat="1" ht="16.5" customHeight="1" thickBot="1" x14ac:dyDescent="0.3">
      <c r="A82" s="451"/>
      <c r="B82" s="148"/>
      <c r="C82" s="508"/>
      <c r="D82" s="509"/>
      <c r="E82" s="509"/>
      <c r="F82" s="509"/>
      <c r="G82" s="199"/>
      <c r="H82" s="200"/>
      <c r="J82" s="4"/>
      <c r="K82" s="4"/>
      <c r="L82" s="4"/>
    </row>
    <row r="83" spans="1:12" s="3" customFormat="1" ht="16.5" customHeight="1" thickBot="1" x14ac:dyDescent="0.3">
      <c r="A83" s="50"/>
      <c r="B83" s="204"/>
      <c r="C83" s="51"/>
      <c r="D83" s="51"/>
      <c r="E83" s="52"/>
      <c r="F83" s="52"/>
      <c r="G83" s="53"/>
      <c r="H83" s="54"/>
      <c r="J83" s="4"/>
      <c r="K83" s="4"/>
      <c r="L83" s="4"/>
    </row>
    <row r="84" spans="1:12" s="3" customFormat="1" ht="16.5" customHeight="1" thickBot="1" x14ac:dyDescent="0.2">
      <c r="A84" s="455" t="s">
        <v>51</v>
      </c>
      <c r="B84" s="456"/>
      <c r="C84" s="456"/>
      <c r="D84" s="456"/>
      <c r="E84" s="456"/>
      <c r="F84" s="456"/>
      <c r="G84" s="494"/>
      <c r="H84" s="495"/>
      <c r="J84" s="4"/>
      <c r="K84" s="4"/>
      <c r="L84" s="4"/>
    </row>
    <row r="85" spans="1:12" s="3" customFormat="1" ht="16.5" customHeight="1" x14ac:dyDescent="0.15">
      <c r="A85" s="449" t="str">
        <f>+A54</f>
        <v>Precio especial en operaciones al contado y financiamiento Plan Integral SIN seguro CON Bonificación.</v>
      </c>
      <c r="B85" s="194"/>
      <c r="C85" s="506"/>
      <c r="D85" s="507"/>
      <c r="E85" s="507"/>
      <c r="F85" s="507"/>
      <c r="G85" s="195"/>
      <c r="H85" s="196"/>
      <c r="J85" s="4"/>
      <c r="K85" s="4"/>
      <c r="L85" s="4"/>
    </row>
    <row r="86" spans="1:12" s="3" customFormat="1" ht="16.5" customHeight="1" x14ac:dyDescent="0.15">
      <c r="A86" s="450"/>
      <c r="B86" s="147" t="str">
        <f>+B55</f>
        <v>(CÓDIGO:  LRG )</v>
      </c>
      <c r="C86" s="474" t="s">
        <v>16</v>
      </c>
      <c r="D86" s="475"/>
      <c r="E86" s="475"/>
      <c r="F86" s="475"/>
      <c r="G86" s="197"/>
      <c r="H86" s="198"/>
      <c r="J86" s="4"/>
      <c r="K86" s="4"/>
      <c r="L86" s="4"/>
    </row>
    <row r="87" spans="1:12" s="3" customFormat="1" ht="16.5" customHeight="1" x14ac:dyDescent="0.25">
      <c r="A87" s="450"/>
      <c r="B87" s="92" t="s">
        <v>357</v>
      </c>
      <c r="C87" s="490" t="s">
        <v>358</v>
      </c>
      <c r="D87" s="491"/>
      <c r="E87" s="491"/>
      <c r="F87" s="492"/>
      <c r="G87" s="197"/>
      <c r="H87" s="198"/>
      <c r="J87" s="4"/>
      <c r="K87" s="4"/>
      <c r="L87" s="4"/>
    </row>
    <row r="88" spans="1:12" s="3" customFormat="1" ht="16.5" customHeight="1" x14ac:dyDescent="0.25">
      <c r="A88" s="450"/>
      <c r="B88" s="92" t="s">
        <v>363</v>
      </c>
      <c r="C88" s="490" t="s">
        <v>364</v>
      </c>
      <c r="D88" s="491"/>
      <c r="E88" s="491"/>
      <c r="F88" s="492"/>
      <c r="G88" s="197"/>
      <c r="H88" s="198"/>
      <c r="J88" s="4"/>
      <c r="K88" s="4"/>
      <c r="L88" s="4"/>
    </row>
    <row r="89" spans="1:12" s="3" customFormat="1" ht="16.5" customHeight="1" x14ac:dyDescent="0.25">
      <c r="A89" s="450"/>
      <c r="B89" s="92" t="s">
        <v>365</v>
      </c>
      <c r="C89" s="490" t="s">
        <v>366</v>
      </c>
      <c r="D89" s="491"/>
      <c r="E89" s="491"/>
      <c r="F89" s="492"/>
      <c r="G89" s="197"/>
      <c r="H89" s="198"/>
      <c r="J89" s="4"/>
      <c r="K89" s="4"/>
      <c r="L89" s="4"/>
    </row>
    <row r="90" spans="1:12" s="3" customFormat="1" ht="16.5" customHeight="1" x14ac:dyDescent="0.25">
      <c r="A90" s="450"/>
      <c r="B90" s="92" t="s">
        <v>367</v>
      </c>
      <c r="C90" s="490" t="s">
        <v>368</v>
      </c>
      <c r="D90" s="491"/>
      <c r="E90" s="491"/>
      <c r="F90" s="492"/>
      <c r="G90" s="197"/>
      <c r="H90" s="198"/>
      <c r="J90" s="4"/>
      <c r="K90" s="4"/>
      <c r="L90" s="4"/>
    </row>
    <row r="91" spans="1:12" s="3" customFormat="1" ht="16.5" customHeight="1" thickBot="1" x14ac:dyDescent="0.3">
      <c r="A91" s="451"/>
      <c r="B91" s="148"/>
      <c r="C91" s="508"/>
      <c r="D91" s="509"/>
      <c r="E91" s="509"/>
      <c r="F91" s="509"/>
      <c r="G91" s="199"/>
      <c r="H91" s="200"/>
      <c r="J91" s="4"/>
      <c r="K91" s="4"/>
      <c r="L91" s="4"/>
    </row>
    <row r="92" spans="1:12" s="3" customFormat="1" ht="16.5" customHeight="1" thickBot="1" x14ac:dyDescent="0.3">
      <c r="A92" s="50"/>
      <c r="B92" s="146"/>
      <c r="C92" s="51"/>
      <c r="D92" s="51"/>
      <c r="E92" s="52"/>
      <c r="F92" s="52"/>
      <c r="G92" s="53"/>
      <c r="H92" s="54"/>
      <c r="J92" s="4"/>
      <c r="K92" s="4"/>
      <c r="L92" s="4"/>
    </row>
    <row r="93" spans="1:12" s="3" customFormat="1" ht="16.5" customHeight="1" thickBot="1" x14ac:dyDescent="0.2">
      <c r="A93" s="467" t="s">
        <v>35</v>
      </c>
      <c r="B93" s="468"/>
      <c r="C93" s="468"/>
      <c r="D93" s="468"/>
      <c r="E93" s="468"/>
      <c r="F93" s="468"/>
      <c r="G93" s="468"/>
      <c r="H93" s="496"/>
      <c r="J93" s="4"/>
      <c r="K93" s="4"/>
      <c r="L93" s="4"/>
    </row>
    <row r="94" spans="1:12" s="3" customFormat="1" ht="16.5" customHeight="1" x14ac:dyDescent="0.15">
      <c r="A94" s="557" t="str">
        <f>+A7</f>
        <v>Precio especial en operaciones al contado y financiamiento Plan Integral SIN seguro CON Bonificación.</v>
      </c>
      <c r="B94" s="182"/>
      <c r="C94" s="534"/>
      <c r="D94" s="535"/>
      <c r="E94" s="535"/>
      <c r="F94" s="536"/>
      <c r="G94" s="195"/>
      <c r="H94" s="196"/>
      <c r="J94" s="4"/>
      <c r="K94" s="4"/>
      <c r="L94" s="4"/>
    </row>
    <row r="95" spans="1:12" s="3" customFormat="1" ht="16.5" customHeight="1" x14ac:dyDescent="0.15">
      <c r="A95" s="558"/>
      <c r="B95" s="231" t="str">
        <f>+B8</f>
        <v>(CÓDIGO:  LRG )</v>
      </c>
      <c r="C95" s="477" t="s">
        <v>16</v>
      </c>
      <c r="D95" s="478"/>
      <c r="E95" s="478"/>
      <c r="F95" s="479"/>
      <c r="G95" s="197"/>
      <c r="H95" s="198"/>
      <c r="J95" s="4"/>
      <c r="K95" s="4"/>
      <c r="L95" s="4"/>
    </row>
    <row r="96" spans="1:12" s="3" customFormat="1" ht="16.5" customHeight="1" x14ac:dyDescent="0.25">
      <c r="A96" s="558"/>
      <c r="B96" s="92" t="s">
        <v>369</v>
      </c>
      <c r="C96" s="490" t="s">
        <v>370</v>
      </c>
      <c r="D96" s="491"/>
      <c r="E96" s="491"/>
      <c r="F96" s="492"/>
      <c r="G96" s="197"/>
      <c r="H96" s="198"/>
      <c r="J96" s="4"/>
      <c r="K96" s="4"/>
      <c r="L96" s="4"/>
    </row>
    <row r="97" spans="1:12" s="3" customFormat="1" ht="16.5" customHeight="1" x14ac:dyDescent="0.25">
      <c r="A97" s="558"/>
      <c r="B97" s="92" t="s">
        <v>371</v>
      </c>
      <c r="C97" s="490" t="s">
        <v>372</v>
      </c>
      <c r="D97" s="491"/>
      <c r="E97" s="491"/>
      <c r="F97" s="492"/>
      <c r="G97" s="197"/>
      <c r="H97" s="198"/>
      <c r="J97" s="4"/>
      <c r="K97" s="4"/>
      <c r="L97" s="4"/>
    </row>
    <row r="98" spans="1:12" s="3" customFormat="1" ht="16.5" customHeight="1" x14ac:dyDescent="0.25">
      <c r="A98" s="558"/>
      <c r="B98" s="92" t="s">
        <v>373</v>
      </c>
      <c r="C98" s="490" t="s">
        <v>374</v>
      </c>
      <c r="D98" s="491"/>
      <c r="E98" s="491"/>
      <c r="F98" s="492"/>
      <c r="G98" s="197"/>
      <c r="H98" s="198"/>
      <c r="J98" s="4"/>
      <c r="K98" s="4"/>
      <c r="L98" s="4"/>
    </row>
    <row r="99" spans="1:12" s="3" customFormat="1" ht="16.5" customHeight="1" x14ac:dyDescent="0.25">
      <c r="A99" s="558"/>
      <c r="B99" s="92" t="s">
        <v>375</v>
      </c>
      <c r="C99" s="490" t="s">
        <v>376</v>
      </c>
      <c r="D99" s="491"/>
      <c r="E99" s="491"/>
      <c r="F99" s="492"/>
      <c r="G99" s="197"/>
      <c r="H99" s="198"/>
      <c r="J99" s="4"/>
      <c r="K99" s="4"/>
      <c r="L99" s="4"/>
    </row>
    <row r="100" spans="1:12" s="3" customFormat="1" ht="16.5" customHeight="1" thickBot="1" x14ac:dyDescent="0.3">
      <c r="A100" s="559"/>
      <c r="B100" s="232"/>
      <c r="C100" s="225"/>
      <c r="D100" s="226"/>
      <c r="E100" s="226"/>
      <c r="F100" s="233"/>
      <c r="G100" s="199"/>
      <c r="H100" s="200"/>
      <c r="J100" s="4"/>
      <c r="K100" s="4"/>
      <c r="L100" s="4"/>
    </row>
    <row r="101" spans="1:12" s="3" customFormat="1" ht="16.5" customHeight="1" x14ac:dyDescent="0.25">
      <c r="A101" s="449" t="str">
        <f>+A12</f>
        <v>Financiamiento tasa subsidiada desde 20% enganche SIN seguro.</v>
      </c>
      <c r="B101" s="503" t="s">
        <v>19</v>
      </c>
      <c r="C101" s="227" t="s">
        <v>2</v>
      </c>
      <c r="D101" s="155">
        <v>20</v>
      </c>
      <c r="E101" s="149">
        <v>0</v>
      </c>
      <c r="F101" s="149">
        <v>0</v>
      </c>
      <c r="G101" s="234"/>
      <c r="H101" s="235"/>
      <c r="J101" s="4"/>
      <c r="K101" s="4"/>
      <c r="L101" s="4"/>
    </row>
    <row r="102" spans="1:12" s="3" customFormat="1" ht="16.5" customHeight="1" x14ac:dyDescent="0.25">
      <c r="A102" s="450"/>
      <c r="B102" s="504">
        <v>0</v>
      </c>
      <c r="C102" s="187" t="s">
        <v>3</v>
      </c>
      <c r="D102" s="156">
        <v>20</v>
      </c>
      <c r="E102" s="157">
        <v>0</v>
      </c>
      <c r="F102" s="157">
        <v>0</v>
      </c>
      <c r="G102" s="236"/>
      <c r="H102" s="237"/>
      <c r="J102" s="4"/>
      <c r="K102" s="4"/>
      <c r="L102" s="4"/>
    </row>
    <row r="103" spans="1:12" s="3" customFormat="1" ht="16.5" customHeight="1" x14ac:dyDescent="0.25">
      <c r="A103" s="450"/>
      <c r="B103" s="504">
        <v>0</v>
      </c>
      <c r="C103" s="187" t="s">
        <v>4</v>
      </c>
      <c r="D103" s="156">
        <v>20</v>
      </c>
      <c r="E103" s="157">
        <v>1.8</v>
      </c>
      <c r="F103" s="157">
        <v>0</v>
      </c>
      <c r="G103" s="238"/>
      <c r="H103" s="239"/>
      <c r="J103" s="4"/>
      <c r="K103" s="4"/>
      <c r="L103" s="4"/>
    </row>
    <row r="104" spans="1:12" s="3" customFormat="1" ht="16.5" customHeight="1" x14ac:dyDescent="0.25">
      <c r="A104" s="450"/>
      <c r="B104" s="504">
        <v>0</v>
      </c>
      <c r="C104" s="187" t="s">
        <v>5</v>
      </c>
      <c r="D104" s="156">
        <v>20</v>
      </c>
      <c r="E104" s="157">
        <v>1.8</v>
      </c>
      <c r="F104" s="157">
        <v>3.0552188027859026</v>
      </c>
      <c r="G104" s="238"/>
      <c r="H104" s="239"/>
      <c r="J104" s="4"/>
      <c r="K104" s="4"/>
      <c r="L104" s="4"/>
    </row>
    <row r="105" spans="1:12" s="3" customFormat="1" ht="16.5" customHeight="1" x14ac:dyDescent="0.25">
      <c r="A105" s="450"/>
      <c r="B105" s="504">
        <v>0</v>
      </c>
      <c r="C105" s="187" t="s">
        <v>6</v>
      </c>
      <c r="D105" s="156">
        <v>20</v>
      </c>
      <c r="E105" s="157">
        <v>1.8</v>
      </c>
      <c r="F105" s="157">
        <v>4.9305051415815973</v>
      </c>
      <c r="G105" s="238"/>
      <c r="H105" s="239"/>
      <c r="J105" s="4"/>
      <c r="K105" s="4"/>
      <c r="L105" s="4"/>
    </row>
    <row r="106" spans="1:12" s="3" customFormat="1" ht="16.5" customHeight="1" x14ac:dyDescent="0.25">
      <c r="A106" s="450"/>
      <c r="B106" s="504">
        <v>0</v>
      </c>
      <c r="C106" s="228" t="s">
        <v>7</v>
      </c>
      <c r="D106" s="156">
        <v>20</v>
      </c>
      <c r="E106" s="157">
        <v>1.8</v>
      </c>
      <c r="F106" s="157">
        <v>6.1971259926328521</v>
      </c>
      <c r="G106" s="238"/>
      <c r="H106" s="239"/>
      <c r="J106" s="4"/>
      <c r="K106" s="4"/>
      <c r="L106" s="4"/>
    </row>
    <row r="107" spans="1:12" s="3" customFormat="1" ht="16.5" customHeight="1" x14ac:dyDescent="0.25">
      <c r="A107" s="450"/>
      <c r="B107" s="504">
        <v>0</v>
      </c>
      <c r="C107" s="187" t="s">
        <v>8</v>
      </c>
      <c r="D107" s="159">
        <v>20</v>
      </c>
      <c r="E107" s="151">
        <v>1.8</v>
      </c>
      <c r="F107" s="151">
        <v>8.0371530516249017</v>
      </c>
      <c r="G107" s="236"/>
      <c r="H107" s="237"/>
      <c r="J107" s="4"/>
      <c r="K107" s="4"/>
      <c r="L107" s="4"/>
    </row>
    <row r="108" spans="1:12" s="3" customFormat="1" ht="16.5" customHeight="1" thickBot="1" x14ac:dyDescent="0.3">
      <c r="A108" s="451"/>
      <c r="B108" s="505">
        <v>0</v>
      </c>
      <c r="C108" s="215" t="s">
        <v>17</v>
      </c>
      <c r="D108" s="212">
        <v>20</v>
      </c>
      <c r="E108" s="213">
        <v>1.8</v>
      </c>
      <c r="F108" s="213">
        <v>9.9617956153263076</v>
      </c>
      <c r="G108" s="236"/>
      <c r="H108" s="237"/>
      <c r="J108" s="4"/>
      <c r="K108" s="4"/>
      <c r="L108" s="4"/>
    </row>
    <row r="109" spans="1:12" s="3" customFormat="1" ht="16.5" customHeight="1" x14ac:dyDescent="0.25">
      <c r="A109" s="449" t="str">
        <f>+A20</f>
        <v>Financiamiento tasa subsidiada desde 35% enganche SIN seguro.</v>
      </c>
      <c r="B109" s="503" t="s">
        <v>19</v>
      </c>
      <c r="C109" s="155" t="s">
        <v>2</v>
      </c>
      <c r="D109" s="155">
        <v>35</v>
      </c>
      <c r="E109" s="149">
        <v>0</v>
      </c>
      <c r="F109" s="149">
        <v>0</v>
      </c>
      <c r="G109" s="149">
        <v>4.016</v>
      </c>
      <c r="H109" s="149">
        <v>5.6</v>
      </c>
      <c r="J109" s="4"/>
      <c r="K109" s="4"/>
      <c r="L109" s="4"/>
    </row>
    <row r="110" spans="1:12" s="3" customFormat="1" ht="16.5" customHeight="1" x14ac:dyDescent="0.25">
      <c r="A110" s="450"/>
      <c r="B110" s="504">
        <v>0</v>
      </c>
      <c r="C110" s="156" t="s">
        <v>3</v>
      </c>
      <c r="D110" s="156">
        <v>35</v>
      </c>
      <c r="E110" s="157">
        <v>0</v>
      </c>
      <c r="F110" s="157">
        <v>0</v>
      </c>
      <c r="G110" s="157">
        <v>3.97</v>
      </c>
      <c r="H110" s="157">
        <v>5.6210269525022074</v>
      </c>
      <c r="J110" s="4"/>
      <c r="K110" s="4"/>
      <c r="L110" s="4"/>
    </row>
    <row r="111" spans="1:12" s="3" customFormat="1" ht="16.5" customHeight="1" x14ac:dyDescent="0.25">
      <c r="A111" s="450"/>
      <c r="B111" s="504">
        <v>0</v>
      </c>
      <c r="C111" s="156" t="s">
        <v>4</v>
      </c>
      <c r="D111" s="156">
        <v>35</v>
      </c>
      <c r="E111" s="157">
        <v>0</v>
      </c>
      <c r="F111" s="157">
        <v>0</v>
      </c>
      <c r="G111" s="157">
        <v>3.9599893398282244</v>
      </c>
      <c r="H111" s="157">
        <v>5.49</v>
      </c>
      <c r="J111" s="4"/>
      <c r="K111" s="4"/>
      <c r="L111" s="4"/>
    </row>
    <row r="112" spans="1:12" s="3" customFormat="1" ht="16.5" customHeight="1" x14ac:dyDescent="0.25">
      <c r="A112" s="450"/>
      <c r="B112" s="504">
        <v>0</v>
      </c>
      <c r="C112" s="156" t="s">
        <v>5</v>
      </c>
      <c r="D112" s="156">
        <v>35</v>
      </c>
      <c r="E112" s="157">
        <v>1.74</v>
      </c>
      <c r="F112" s="157">
        <v>1.2510162663838427E-4</v>
      </c>
      <c r="G112" s="157">
        <v>3.8860750653672831</v>
      </c>
      <c r="H112" s="157">
        <v>5.5</v>
      </c>
      <c r="J112" s="4"/>
      <c r="K112" s="4"/>
      <c r="L112" s="4"/>
    </row>
    <row r="113" spans="1:12" s="3" customFormat="1" ht="16.5" customHeight="1" x14ac:dyDescent="0.25">
      <c r="A113" s="450"/>
      <c r="B113" s="504">
        <v>0</v>
      </c>
      <c r="C113" s="156" t="s">
        <v>6</v>
      </c>
      <c r="D113" s="156">
        <v>35</v>
      </c>
      <c r="E113" s="157">
        <v>1.74</v>
      </c>
      <c r="F113" s="157">
        <v>2.3060165059205366</v>
      </c>
      <c r="G113" s="157">
        <v>6.39</v>
      </c>
      <c r="H113" s="157">
        <v>7.1473234230863181</v>
      </c>
      <c r="J113" s="4"/>
      <c r="K113" s="4"/>
      <c r="L113" s="4"/>
    </row>
    <row r="114" spans="1:12" s="3" customFormat="1" ht="16.5" customHeight="1" x14ac:dyDescent="0.25">
      <c r="A114" s="450"/>
      <c r="B114" s="504">
        <v>0</v>
      </c>
      <c r="C114" s="156" t="s">
        <v>7</v>
      </c>
      <c r="D114" s="156">
        <v>35</v>
      </c>
      <c r="E114" s="157">
        <v>1.74</v>
      </c>
      <c r="F114" s="157">
        <v>3.8640476021230548</v>
      </c>
      <c r="G114" s="157">
        <v>8.08</v>
      </c>
      <c r="H114" s="157">
        <v>8.2581576961575216</v>
      </c>
      <c r="J114" s="4"/>
      <c r="K114" s="4"/>
      <c r="L114" s="4"/>
    </row>
    <row r="115" spans="1:12" s="3" customFormat="1" ht="16.5" customHeight="1" x14ac:dyDescent="0.25">
      <c r="A115" s="450"/>
      <c r="B115" s="504">
        <v>0</v>
      </c>
      <c r="C115" s="159" t="s">
        <v>8</v>
      </c>
      <c r="D115" s="159">
        <v>35</v>
      </c>
      <c r="E115" s="151">
        <v>1.74</v>
      </c>
      <c r="F115" s="151">
        <v>6.0710208316779468</v>
      </c>
      <c r="G115" s="151">
        <v>10.452906184571706</v>
      </c>
      <c r="H115" s="151">
        <v>9.9</v>
      </c>
      <c r="J115" s="4"/>
      <c r="K115" s="4"/>
      <c r="L115" s="4"/>
    </row>
    <row r="116" spans="1:12" s="3" customFormat="1" ht="16.5" customHeight="1" thickBot="1" x14ac:dyDescent="0.3">
      <c r="A116" s="451"/>
      <c r="B116" s="505">
        <v>0</v>
      </c>
      <c r="C116" s="212" t="s">
        <v>17</v>
      </c>
      <c r="D116" s="212">
        <v>35</v>
      </c>
      <c r="E116" s="213">
        <v>1.74</v>
      </c>
      <c r="F116" s="213">
        <v>8.2107355190553353</v>
      </c>
      <c r="G116" s="213">
        <v>11.734999999999999</v>
      </c>
      <c r="H116" s="213">
        <v>11.71</v>
      </c>
      <c r="J116" s="4"/>
      <c r="K116" s="4"/>
      <c r="L116" s="4"/>
    </row>
    <row r="117" spans="1:12" s="3" customFormat="1" ht="16.5" customHeight="1" thickBot="1" x14ac:dyDescent="0.3">
      <c r="A117" s="17"/>
      <c r="B117" s="18"/>
      <c r="C117" s="19"/>
      <c r="D117" s="19"/>
      <c r="E117" s="20"/>
      <c r="F117" s="20"/>
      <c r="G117" s="21"/>
      <c r="H117" s="22"/>
      <c r="J117" s="4"/>
      <c r="K117" s="4"/>
      <c r="L117" s="4"/>
    </row>
    <row r="118" spans="1:12" s="3" customFormat="1" ht="16.5" customHeight="1" thickBot="1" x14ac:dyDescent="0.2">
      <c r="A118" s="467" t="s">
        <v>36</v>
      </c>
      <c r="B118" s="468"/>
      <c r="C118" s="468"/>
      <c r="D118" s="468"/>
      <c r="E118" s="468"/>
      <c r="F118" s="468"/>
      <c r="G118" s="468"/>
      <c r="H118" s="496"/>
      <c r="J118" s="4"/>
      <c r="K118" s="4"/>
      <c r="L118" s="4"/>
    </row>
    <row r="119" spans="1:12" s="35" customFormat="1" ht="16.5" customHeight="1" x14ac:dyDescent="0.15">
      <c r="A119" s="497" t="str">
        <f>+A94</f>
        <v>Precio especial en operaciones al contado y financiamiento Plan Integral SIN seguro CON Bonificación.</v>
      </c>
      <c r="B119" s="130"/>
      <c r="C119" s="560"/>
      <c r="D119" s="561"/>
      <c r="E119" s="561"/>
      <c r="F119" s="562"/>
      <c r="G119" s="131"/>
      <c r="H119" s="132"/>
      <c r="J119" s="36"/>
      <c r="K119" s="36"/>
      <c r="L119" s="36"/>
    </row>
    <row r="120" spans="1:12" s="35" customFormat="1" ht="16.5" customHeight="1" x14ac:dyDescent="0.25">
      <c r="A120" s="498"/>
      <c r="B120" s="99" t="str">
        <f>+B95</f>
        <v>(CÓDIGO:  LRG )</v>
      </c>
      <c r="C120" s="563" t="s">
        <v>16</v>
      </c>
      <c r="D120" s="564"/>
      <c r="E120" s="564"/>
      <c r="F120" s="565"/>
      <c r="G120" s="133"/>
      <c r="H120" s="134"/>
      <c r="J120" s="36"/>
      <c r="K120" s="36"/>
      <c r="L120" s="36"/>
    </row>
    <row r="121" spans="1:12" s="35" customFormat="1" ht="16.5" customHeight="1" x14ac:dyDescent="0.25">
      <c r="A121" s="498"/>
      <c r="B121" s="100" t="s">
        <v>377</v>
      </c>
      <c r="C121" s="531" t="s">
        <v>378</v>
      </c>
      <c r="D121" s="532"/>
      <c r="E121" s="532"/>
      <c r="F121" s="533"/>
      <c r="G121" s="133"/>
      <c r="H121" s="134"/>
      <c r="J121" s="36"/>
      <c r="K121" s="36"/>
      <c r="L121" s="36"/>
    </row>
    <row r="122" spans="1:12" s="35" customFormat="1" ht="16.5" customHeight="1" x14ac:dyDescent="0.25">
      <c r="A122" s="498"/>
      <c r="B122" s="100" t="s">
        <v>379</v>
      </c>
      <c r="C122" s="531" t="s">
        <v>380</v>
      </c>
      <c r="D122" s="532"/>
      <c r="E122" s="532"/>
      <c r="F122" s="533"/>
      <c r="G122" s="133"/>
      <c r="H122" s="134"/>
      <c r="J122" s="36"/>
      <c r="K122" s="36"/>
      <c r="L122" s="36"/>
    </row>
    <row r="123" spans="1:12" s="35" customFormat="1" ht="16.5" customHeight="1" x14ac:dyDescent="0.25">
      <c r="A123" s="498"/>
      <c r="B123" s="100" t="s">
        <v>381</v>
      </c>
      <c r="C123" s="531" t="s">
        <v>382</v>
      </c>
      <c r="D123" s="532"/>
      <c r="E123" s="532"/>
      <c r="F123" s="533"/>
      <c r="G123" s="133"/>
      <c r="H123" s="134"/>
      <c r="J123" s="36"/>
      <c r="K123" s="36"/>
      <c r="L123" s="36"/>
    </row>
    <row r="124" spans="1:12" s="35" customFormat="1" ht="16.5" customHeight="1" thickBot="1" x14ac:dyDescent="0.3">
      <c r="A124" s="499"/>
      <c r="B124" s="201"/>
      <c r="C124" s="528"/>
      <c r="D124" s="529"/>
      <c r="E124" s="529"/>
      <c r="F124" s="530"/>
      <c r="G124" s="202"/>
      <c r="H124" s="203"/>
      <c r="J124" s="36"/>
      <c r="K124" s="36"/>
      <c r="L124" s="36"/>
    </row>
    <row r="125" spans="1:12" s="3" customFormat="1" ht="16.5" customHeight="1" x14ac:dyDescent="0.25">
      <c r="A125" s="12"/>
      <c r="B125" s="12"/>
      <c r="C125" s="13"/>
      <c r="D125" s="14"/>
      <c r="E125" s="14"/>
      <c r="F125" s="16"/>
      <c r="G125" s="15"/>
      <c r="H125" s="15"/>
      <c r="J125" s="4"/>
      <c r="K125" s="4"/>
      <c r="L125" s="4"/>
    </row>
    <row r="126" spans="1:12" s="3" customFormat="1" ht="16.5" customHeight="1" thickBot="1" x14ac:dyDescent="0.3">
      <c r="A126" s="23"/>
      <c r="B126" s="24"/>
      <c r="C126" s="25"/>
      <c r="D126" s="26"/>
      <c r="E126" s="27"/>
      <c r="F126" s="27"/>
      <c r="G126" s="28"/>
      <c r="H126" s="29"/>
      <c r="J126" s="4"/>
      <c r="K126" s="4"/>
      <c r="L126" s="4"/>
    </row>
    <row r="127" spans="1:12" s="3" customFormat="1" ht="16.5" customHeight="1" thickBot="1" x14ac:dyDescent="0.2">
      <c r="A127" s="493" t="s">
        <v>37</v>
      </c>
      <c r="B127" s="494"/>
      <c r="C127" s="494"/>
      <c r="D127" s="494"/>
      <c r="E127" s="494"/>
      <c r="F127" s="494"/>
      <c r="G127" s="494"/>
      <c r="H127" s="495"/>
      <c r="J127" s="4"/>
      <c r="K127" s="4"/>
      <c r="L127" s="4"/>
    </row>
    <row r="128" spans="1:12" s="3" customFormat="1" ht="16.5" customHeight="1" x14ac:dyDescent="0.15">
      <c r="A128" s="242"/>
      <c r="B128" s="243"/>
      <c r="C128" s="242"/>
      <c r="D128" s="244"/>
      <c r="E128" s="244"/>
      <c r="F128" s="245"/>
      <c r="G128" s="244"/>
      <c r="H128" s="245"/>
      <c r="J128" s="4"/>
      <c r="K128" s="4"/>
      <c r="L128" s="4"/>
    </row>
    <row r="129" spans="1:12" s="3" customFormat="1" ht="16.5" customHeight="1" x14ac:dyDescent="0.25">
      <c r="A129" s="488" t="str">
        <f>+A119</f>
        <v>Precio especial en operaciones al contado y financiamiento Plan Integral SIN seguro CON Bonificación.</v>
      </c>
      <c r="B129" s="147" t="str">
        <f>+B120</f>
        <v>(CÓDIGO:  LRG )</v>
      </c>
      <c r="C129" s="480" t="s">
        <v>16</v>
      </c>
      <c r="D129" s="447"/>
      <c r="E129" s="447"/>
      <c r="F129" s="481"/>
      <c r="G129" s="246"/>
      <c r="H129" s="160"/>
      <c r="J129" s="4"/>
      <c r="K129" s="4"/>
      <c r="L129" s="4"/>
    </row>
    <row r="130" spans="1:12" s="3" customFormat="1" ht="16.5" customHeight="1" x14ac:dyDescent="0.25">
      <c r="A130" s="488"/>
      <c r="B130" s="92" t="s">
        <v>273</v>
      </c>
      <c r="C130" s="490" t="s">
        <v>274</v>
      </c>
      <c r="D130" s="491"/>
      <c r="E130" s="491"/>
      <c r="F130" s="492"/>
      <c r="G130" s="246"/>
      <c r="H130" s="160"/>
      <c r="J130" s="4"/>
      <c r="K130" s="4"/>
      <c r="L130" s="4"/>
    </row>
    <row r="131" spans="1:12" s="3" customFormat="1" ht="16.5" customHeight="1" x14ac:dyDescent="0.25">
      <c r="A131" s="488"/>
      <c r="B131" s="92" t="s">
        <v>275</v>
      </c>
      <c r="C131" s="490" t="s">
        <v>276</v>
      </c>
      <c r="D131" s="491"/>
      <c r="E131" s="491"/>
      <c r="F131" s="492"/>
      <c r="G131" s="246"/>
      <c r="H131" s="160"/>
      <c r="J131" s="4"/>
      <c r="K131" s="4"/>
      <c r="L131" s="4"/>
    </row>
    <row r="132" spans="1:12" s="3" customFormat="1" ht="16.5" customHeight="1" x14ac:dyDescent="0.25">
      <c r="A132" s="488"/>
      <c r="B132" s="92" t="s">
        <v>277</v>
      </c>
      <c r="C132" s="490" t="s">
        <v>278</v>
      </c>
      <c r="D132" s="491"/>
      <c r="E132" s="491"/>
      <c r="F132" s="492"/>
      <c r="G132" s="246"/>
      <c r="H132" s="160"/>
      <c r="J132" s="4"/>
      <c r="K132" s="4"/>
      <c r="L132" s="4"/>
    </row>
    <row r="133" spans="1:12" s="3" customFormat="1" ht="16.5" customHeight="1" thickBot="1" x14ac:dyDescent="0.3">
      <c r="A133" s="489"/>
      <c r="B133" s="232"/>
      <c r="C133" s="240"/>
      <c r="D133" s="241"/>
      <c r="E133" s="241"/>
      <c r="F133" s="233"/>
      <c r="G133" s="247"/>
      <c r="H133" s="161"/>
      <c r="J133" s="4"/>
      <c r="K133" s="4"/>
      <c r="L133" s="4"/>
    </row>
    <row r="134" spans="1:12" s="3" customFormat="1" ht="16.5" customHeight="1" x14ac:dyDescent="0.15">
      <c r="A134" s="242"/>
      <c r="B134" s="243"/>
      <c r="C134" s="242"/>
      <c r="D134" s="244"/>
      <c r="E134" s="244"/>
      <c r="F134" s="245"/>
      <c r="G134" s="244"/>
      <c r="H134" s="245"/>
      <c r="J134" s="4"/>
      <c r="K134" s="4"/>
      <c r="L134" s="4"/>
    </row>
    <row r="135" spans="1:12" s="3" customFormat="1" ht="16.5" customHeight="1" x14ac:dyDescent="0.25">
      <c r="A135" s="488" t="s">
        <v>48</v>
      </c>
      <c r="B135" s="147" t="s">
        <v>385</v>
      </c>
      <c r="C135" s="480" t="s">
        <v>16</v>
      </c>
      <c r="D135" s="447"/>
      <c r="E135" s="447"/>
      <c r="F135" s="481"/>
      <c r="G135" s="246"/>
      <c r="H135" s="160"/>
      <c r="J135" s="4"/>
      <c r="K135" s="4"/>
      <c r="L135" s="4"/>
    </row>
    <row r="136" spans="1:12" s="3" customFormat="1" ht="16.5" customHeight="1" x14ac:dyDescent="0.25">
      <c r="A136" s="488"/>
      <c r="B136" s="92" t="str">
        <f>"Paquete A  "&amp;DOLLAR(0,0)</f>
        <v>Paquete A  $0</v>
      </c>
      <c r="C136" s="490" t="s">
        <v>279</v>
      </c>
      <c r="D136" s="491"/>
      <c r="E136" s="491"/>
      <c r="F136" s="492"/>
      <c r="G136" s="246"/>
      <c r="H136" s="160"/>
      <c r="J136" s="4"/>
      <c r="K136" s="4"/>
      <c r="L136" s="4"/>
    </row>
    <row r="137" spans="1:12" s="3" customFormat="1" ht="16.5" customHeight="1" x14ac:dyDescent="0.25">
      <c r="A137" s="488"/>
      <c r="B137" s="92" t="str">
        <f>"Paquete B  "&amp;DOLLAR(0,0)</f>
        <v>Paquete B  $0</v>
      </c>
      <c r="C137" s="490" t="s">
        <v>280</v>
      </c>
      <c r="D137" s="491"/>
      <c r="E137" s="491"/>
      <c r="F137" s="492"/>
      <c r="G137" s="246"/>
      <c r="H137" s="160"/>
      <c r="J137" s="4"/>
      <c r="K137" s="4"/>
      <c r="L137" s="4"/>
    </row>
    <row r="138" spans="1:12" s="3" customFormat="1" ht="16.5" customHeight="1" x14ac:dyDescent="0.25">
      <c r="A138" s="488"/>
      <c r="B138" s="92" t="str">
        <f>"Paquete C  "&amp;DOLLAR(0,0)</f>
        <v>Paquete C  $0</v>
      </c>
      <c r="C138" s="490" t="s">
        <v>281</v>
      </c>
      <c r="D138" s="491"/>
      <c r="E138" s="491"/>
      <c r="F138" s="492"/>
      <c r="G138" s="246"/>
      <c r="H138" s="160"/>
      <c r="J138" s="4"/>
      <c r="K138" s="4"/>
      <c r="L138" s="4"/>
    </row>
    <row r="139" spans="1:12" s="3" customFormat="1" ht="16.5" customHeight="1" thickBot="1" x14ac:dyDescent="0.3">
      <c r="A139" s="489"/>
      <c r="B139" s="232"/>
      <c r="C139" s="240"/>
      <c r="D139" s="241"/>
      <c r="E139" s="241"/>
      <c r="F139" s="233"/>
      <c r="G139" s="247"/>
      <c r="H139" s="161"/>
      <c r="J139" s="4"/>
      <c r="K139" s="4"/>
      <c r="L139" s="4"/>
    </row>
    <row r="140" spans="1:12" s="140" customFormat="1" ht="16.5" customHeight="1" thickBot="1" x14ac:dyDescent="0.3">
      <c r="A140" s="135"/>
      <c r="B140" s="135"/>
      <c r="C140" s="136"/>
      <c r="D140" s="137"/>
      <c r="E140" s="137"/>
      <c r="F140" s="138"/>
      <c r="G140" s="139"/>
      <c r="H140" s="139"/>
      <c r="I140" s="101"/>
      <c r="J140" s="141"/>
      <c r="K140" s="141"/>
      <c r="L140" s="141"/>
    </row>
    <row r="141" spans="1:12" s="3" customFormat="1" ht="16.5" customHeight="1" thickBot="1" x14ac:dyDescent="0.2">
      <c r="A141" s="467" t="s">
        <v>49</v>
      </c>
      <c r="B141" s="468"/>
      <c r="C141" s="468"/>
      <c r="D141" s="468"/>
      <c r="E141" s="468"/>
      <c r="F141" s="468"/>
      <c r="G141" s="468"/>
      <c r="H141" s="496"/>
      <c r="J141" s="4"/>
      <c r="K141" s="4"/>
      <c r="L141" s="4"/>
    </row>
    <row r="142" spans="1:12" s="3" customFormat="1" ht="16.5" customHeight="1" x14ac:dyDescent="0.25">
      <c r="A142" s="557" t="str">
        <f>+A129</f>
        <v>Precio especial en operaciones al contado y financiamiento Plan Integral SIN seguro CON Bonificación.</v>
      </c>
      <c r="B142" s="166"/>
      <c r="C142" s="506"/>
      <c r="D142" s="507"/>
      <c r="E142" s="507"/>
      <c r="F142" s="524"/>
      <c r="G142" s="167"/>
      <c r="H142" s="168"/>
      <c r="J142" s="4"/>
      <c r="K142" s="4"/>
      <c r="L142" s="4"/>
    </row>
    <row r="143" spans="1:12" s="3" customFormat="1" ht="16.5" customHeight="1" x14ac:dyDescent="0.25">
      <c r="A143" s="558"/>
      <c r="B143" s="93" t="str">
        <f>+B273</f>
        <v>(CÓDIGO:  LRG )</v>
      </c>
      <c r="C143" s="474" t="s">
        <v>16</v>
      </c>
      <c r="D143" s="475"/>
      <c r="E143" s="475"/>
      <c r="F143" s="476"/>
      <c r="G143" s="94"/>
      <c r="H143" s="95"/>
      <c r="J143" s="4"/>
      <c r="K143" s="4"/>
      <c r="L143" s="4"/>
    </row>
    <row r="144" spans="1:12" s="3" customFormat="1" ht="16.5" customHeight="1" x14ac:dyDescent="0.25">
      <c r="A144" s="558"/>
      <c r="B144" s="92" t="s">
        <v>282</v>
      </c>
      <c r="C144" s="550" t="s">
        <v>283</v>
      </c>
      <c r="D144" s="551"/>
      <c r="E144" s="551"/>
      <c r="F144" s="552"/>
      <c r="G144" s="94"/>
      <c r="H144" s="95"/>
      <c r="J144" s="4"/>
      <c r="K144" s="4"/>
      <c r="L144" s="4"/>
    </row>
    <row r="145" spans="1:12" s="3" customFormat="1" ht="16.5" customHeight="1" x14ac:dyDescent="0.25">
      <c r="A145" s="558"/>
      <c r="B145" s="92" t="s">
        <v>284</v>
      </c>
      <c r="C145" s="550" t="s">
        <v>285</v>
      </c>
      <c r="D145" s="551"/>
      <c r="E145" s="551"/>
      <c r="F145" s="552"/>
      <c r="G145" s="94"/>
      <c r="H145" s="95"/>
      <c r="J145" s="4"/>
      <c r="K145" s="4"/>
      <c r="L145" s="4"/>
    </row>
    <row r="146" spans="1:12" s="3" customFormat="1" ht="16.5" customHeight="1" x14ac:dyDescent="0.25">
      <c r="A146" s="558"/>
      <c r="B146" s="92" t="s">
        <v>286</v>
      </c>
      <c r="C146" s="550" t="s">
        <v>287</v>
      </c>
      <c r="D146" s="551"/>
      <c r="E146" s="551"/>
      <c r="F146" s="552"/>
      <c r="G146" s="94"/>
      <c r="H146" s="95"/>
      <c r="J146" s="4"/>
      <c r="K146" s="4"/>
      <c r="L146" s="4"/>
    </row>
    <row r="147" spans="1:12" s="3" customFormat="1" ht="16.5" customHeight="1" thickBot="1" x14ac:dyDescent="0.3">
      <c r="A147" s="559"/>
      <c r="B147" s="96"/>
      <c r="C147" s="553"/>
      <c r="D147" s="554"/>
      <c r="E147" s="554"/>
      <c r="F147" s="555"/>
      <c r="G147" s="97"/>
      <c r="H147" s="54"/>
      <c r="J147" s="4"/>
      <c r="K147" s="4"/>
      <c r="L147" s="4"/>
    </row>
    <row r="148" spans="1:12" s="3" customFormat="1" ht="16.5" customHeight="1" thickBot="1" x14ac:dyDescent="0.3">
      <c r="A148" s="67"/>
      <c r="B148" s="67"/>
      <c r="C148" s="68"/>
      <c r="D148" s="14"/>
      <c r="E148" s="14"/>
      <c r="F148" s="16"/>
      <c r="G148" s="15"/>
      <c r="H148" s="15"/>
      <c r="J148" s="4"/>
      <c r="K148" s="4"/>
      <c r="L148" s="4"/>
    </row>
    <row r="149" spans="1:12" s="3" customFormat="1" ht="18.75" customHeight="1" thickBot="1" x14ac:dyDescent="0.2">
      <c r="A149" s="556" t="s">
        <v>50</v>
      </c>
      <c r="B149" s="469"/>
      <c r="C149" s="469"/>
      <c r="D149" s="469"/>
      <c r="E149" s="469"/>
      <c r="F149" s="469"/>
      <c r="G149" s="469"/>
      <c r="H149" s="470"/>
      <c r="J149" s="4"/>
      <c r="K149" s="4"/>
      <c r="L149" s="4"/>
    </row>
    <row r="150" spans="1:12" s="3" customFormat="1" ht="14.25" customHeight="1" x14ac:dyDescent="0.15">
      <c r="A150" s="142"/>
      <c r="B150" s="145"/>
      <c r="C150" s="143"/>
      <c r="D150" s="143"/>
      <c r="E150" s="143"/>
      <c r="F150" s="143"/>
      <c r="G150" s="142"/>
      <c r="H150" s="144"/>
      <c r="J150" s="4"/>
      <c r="K150" s="4"/>
      <c r="L150" s="4"/>
    </row>
    <row r="151" spans="1:12" s="35" customFormat="1" ht="15.75" customHeight="1" x14ac:dyDescent="0.25">
      <c r="A151" s="488" t="str">
        <f>+A142</f>
        <v>Precio especial en operaciones al contado y financiamiento Plan Integral SIN seguro CON Bonificación.</v>
      </c>
      <c r="B151" s="93" t="str">
        <f>+B143</f>
        <v>(CÓDIGO:  LRG )</v>
      </c>
      <c r="C151" s="475" t="s">
        <v>16</v>
      </c>
      <c r="D151" s="475"/>
      <c r="E151" s="475"/>
      <c r="F151" s="475"/>
      <c r="G151" s="94"/>
      <c r="H151" s="95"/>
      <c r="J151" s="36"/>
      <c r="K151" s="36"/>
      <c r="L151" s="36"/>
    </row>
    <row r="152" spans="1:12" s="35" customFormat="1" ht="16.5" customHeight="1" x14ac:dyDescent="0.25">
      <c r="A152" s="488"/>
      <c r="B152" s="92" t="s">
        <v>288</v>
      </c>
      <c r="C152" s="551" t="s">
        <v>52</v>
      </c>
      <c r="D152" s="551"/>
      <c r="E152" s="551"/>
      <c r="F152" s="551"/>
      <c r="G152" s="94"/>
      <c r="H152" s="95"/>
      <c r="J152" s="36"/>
      <c r="K152" s="36"/>
      <c r="L152" s="36"/>
    </row>
    <row r="153" spans="1:12" s="35" customFormat="1" ht="16.5" customHeight="1" x14ac:dyDescent="0.25">
      <c r="A153" s="488"/>
      <c r="B153" s="92" t="s">
        <v>289</v>
      </c>
      <c r="C153" s="551" t="s">
        <v>53</v>
      </c>
      <c r="D153" s="551"/>
      <c r="E153" s="551"/>
      <c r="F153" s="551"/>
      <c r="G153" s="94"/>
      <c r="H153" s="95"/>
      <c r="J153" s="36"/>
      <c r="K153" s="36"/>
      <c r="L153" s="36"/>
    </row>
    <row r="154" spans="1:12" s="35" customFormat="1" ht="16.5" customHeight="1" thickBot="1" x14ac:dyDescent="0.3">
      <c r="A154" s="489"/>
      <c r="B154" s="96"/>
      <c r="C154" s="554"/>
      <c r="D154" s="554"/>
      <c r="E154" s="554"/>
      <c r="F154" s="554"/>
      <c r="G154" s="97"/>
      <c r="H154" s="54"/>
      <c r="J154" s="36"/>
      <c r="K154" s="36"/>
      <c r="L154" s="36"/>
    </row>
    <row r="155" spans="1:12" s="3" customFormat="1" ht="16.5" customHeight="1" thickBot="1" x14ac:dyDescent="0.3">
      <c r="A155" s="12"/>
      <c r="B155" s="12"/>
      <c r="C155" s="13"/>
      <c r="D155" s="14"/>
      <c r="E155" s="14"/>
      <c r="F155" s="16"/>
      <c r="G155" s="15"/>
      <c r="H155" s="15"/>
      <c r="J155" s="4"/>
      <c r="K155" s="4"/>
      <c r="L155" s="4"/>
    </row>
    <row r="156" spans="1:12" s="3" customFormat="1" ht="16.5" customHeight="1" thickBot="1" x14ac:dyDescent="0.2">
      <c r="A156" s="467" t="s">
        <v>55</v>
      </c>
      <c r="B156" s="468"/>
      <c r="C156" s="468"/>
      <c r="D156" s="468"/>
      <c r="E156" s="468"/>
      <c r="F156" s="468"/>
      <c r="G156" s="469"/>
      <c r="H156" s="470"/>
      <c r="J156" s="4"/>
      <c r="K156" s="4"/>
      <c r="L156" s="4"/>
    </row>
    <row r="157" spans="1:12" s="35" customFormat="1" ht="16.5" customHeight="1" x14ac:dyDescent="0.25">
      <c r="A157" s="458" t="str">
        <f>+A142</f>
        <v>Precio especial en operaciones al contado y financiamiento Plan Integral SIN seguro CON Bonificación.</v>
      </c>
      <c r="B157" s="182"/>
      <c r="C157" s="546"/>
      <c r="D157" s="547"/>
      <c r="E157" s="547"/>
      <c r="F157" s="547"/>
      <c r="G157" s="183"/>
      <c r="H157" s="180"/>
      <c r="J157" s="36"/>
      <c r="K157" s="36"/>
      <c r="L157" s="36"/>
    </row>
    <row r="158" spans="1:12" s="35" customFormat="1" ht="16.5" customHeight="1" x14ac:dyDescent="0.25">
      <c r="A158" s="459"/>
      <c r="B158" s="93" t="str">
        <f>+B143</f>
        <v>(CÓDIGO:  LRG )</v>
      </c>
      <c r="C158" s="471" t="s">
        <v>16</v>
      </c>
      <c r="D158" s="472"/>
      <c r="E158" s="472"/>
      <c r="F158" s="473"/>
      <c r="G158" s="184"/>
      <c r="H158" s="160"/>
      <c r="J158" s="36"/>
      <c r="K158" s="36"/>
      <c r="L158" s="36"/>
    </row>
    <row r="159" spans="1:12" s="35" customFormat="1" ht="16.5" customHeight="1" x14ac:dyDescent="0.25">
      <c r="A159" s="459"/>
      <c r="B159" s="185" t="s">
        <v>290</v>
      </c>
      <c r="C159" s="514" t="s">
        <v>291</v>
      </c>
      <c r="D159" s="515"/>
      <c r="E159" s="515"/>
      <c r="F159" s="516"/>
      <c r="G159" s="184"/>
      <c r="H159" s="160"/>
      <c r="J159" s="36"/>
      <c r="K159" s="36"/>
      <c r="L159" s="36"/>
    </row>
    <row r="160" spans="1:12" s="35" customFormat="1" ht="16.5" customHeight="1" x14ac:dyDescent="0.25">
      <c r="A160" s="459"/>
      <c r="B160" s="185" t="s">
        <v>292</v>
      </c>
      <c r="C160" s="514" t="s">
        <v>293</v>
      </c>
      <c r="D160" s="515"/>
      <c r="E160" s="515"/>
      <c r="F160" s="516"/>
      <c r="G160" s="184"/>
      <c r="H160" s="160"/>
      <c r="J160" s="36"/>
      <c r="K160" s="36"/>
      <c r="L160" s="36"/>
    </row>
    <row r="161" spans="1:12" s="35" customFormat="1" ht="16.5" customHeight="1" x14ac:dyDescent="0.25">
      <c r="A161" s="459"/>
      <c r="B161" s="185" t="s">
        <v>296</v>
      </c>
      <c r="C161" s="514" t="s">
        <v>297</v>
      </c>
      <c r="D161" s="515"/>
      <c r="E161" s="515"/>
      <c r="F161" s="516"/>
      <c r="G161" s="184"/>
      <c r="H161" s="160"/>
      <c r="J161" s="36"/>
      <c r="K161" s="36"/>
      <c r="L161" s="36"/>
    </row>
    <row r="162" spans="1:12" s="35" customFormat="1" ht="16.5" customHeight="1" x14ac:dyDescent="0.25">
      <c r="A162" s="459"/>
      <c r="B162" s="185" t="s">
        <v>299</v>
      </c>
      <c r="C162" s="514" t="s">
        <v>300</v>
      </c>
      <c r="D162" s="515"/>
      <c r="E162" s="515"/>
      <c r="F162" s="515"/>
      <c r="G162" s="184"/>
      <c r="H162" s="160"/>
      <c r="J162" s="36"/>
      <c r="K162" s="36"/>
      <c r="L162" s="36"/>
    </row>
    <row r="163" spans="1:12" s="35" customFormat="1" ht="16.5" customHeight="1" x14ac:dyDescent="0.25">
      <c r="A163" s="459"/>
      <c r="B163" s="185" t="s">
        <v>301</v>
      </c>
      <c r="C163" s="514" t="s">
        <v>302</v>
      </c>
      <c r="D163" s="515"/>
      <c r="E163" s="515"/>
      <c r="F163" s="515"/>
      <c r="G163" s="184"/>
      <c r="H163" s="189"/>
      <c r="J163" s="36"/>
      <c r="K163" s="36"/>
      <c r="L163" s="36"/>
    </row>
    <row r="164" spans="1:12" s="35" customFormat="1" ht="16.5" customHeight="1" thickBot="1" x14ac:dyDescent="0.3">
      <c r="A164" s="224"/>
      <c r="B164" s="188"/>
      <c r="C164" s="190"/>
      <c r="D164" s="191"/>
      <c r="E164" s="191"/>
      <c r="F164" s="191"/>
      <c r="G164" s="186"/>
      <c r="H164" s="192"/>
      <c r="J164" s="36"/>
      <c r="K164" s="36"/>
      <c r="L164" s="36"/>
    </row>
    <row r="165" spans="1:12" s="3" customFormat="1" ht="16.5" customHeight="1" x14ac:dyDescent="0.25">
      <c r="A165" s="458" t="str">
        <f>+A135</f>
        <v>Precio especial en operaciones al contado y financiamiento Plan Integral CON 1 año de seguro. SIN Bonificación</v>
      </c>
      <c r="B165" s="182"/>
      <c r="C165" s="546"/>
      <c r="D165" s="547"/>
      <c r="E165" s="547"/>
      <c r="F165" s="547"/>
      <c r="G165" s="183"/>
      <c r="H165" s="180"/>
      <c r="J165" s="4"/>
      <c r="K165" s="4"/>
      <c r="L165" s="4"/>
    </row>
    <row r="166" spans="1:12" s="3" customFormat="1" ht="16.5" customHeight="1" x14ac:dyDescent="0.25">
      <c r="A166" s="459"/>
      <c r="B166" s="93" t="str">
        <f>+B135</f>
        <v>(CÓDIGO:  LRH )</v>
      </c>
      <c r="C166" s="471" t="s">
        <v>16</v>
      </c>
      <c r="D166" s="472"/>
      <c r="E166" s="472"/>
      <c r="F166" s="473"/>
      <c r="G166" s="184"/>
      <c r="H166" s="160"/>
      <c r="J166" s="37"/>
      <c r="K166" s="4"/>
      <c r="L166" s="4"/>
    </row>
    <row r="167" spans="1:12" s="3" customFormat="1" ht="16.5" customHeight="1" x14ac:dyDescent="0.25">
      <c r="A167" s="459"/>
      <c r="B167" s="185" t="str">
        <f>"Paquete N  "&amp;DOLLAR(0,0)</f>
        <v>Paquete N  $0</v>
      </c>
      <c r="C167" s="514" t="s">
        <v>294</v>
      </c>
      <c r="D167" s="515"/>
      <c r="E167" s="515"/>
      <c r="F167" s="516"/>
      <c r="G167" s="184"/>
      <c r="H167" s="160"/>
      <c r="J167" s="37"/>
      <c r="K167" s="4"/>
      <c r="L167" s="4"/>
    </row>
    <row r="168" spans="1:12" s="3" customFormat="1" ht="16.5" customHeight="1" x14ac:dyDescent="0.25">
      <c r="A168" s="459"/>
      <c r="B168" s="185" t="str">
        <f>"Paquete P  "&amp;DOLLAR(0,0)</f>
        <v>Paquete P  $0</v>
      </c>
      <c r="C168" s="514" t="s">
        <v>295</v>
      </c>
      <c r="D168" s="515"/>
      <c r="E168" s="515"/>
      <c r="F168" s="516"/>
      <c r="G168" s="184"/>
      <c r="H168" s="160"/>
      <c r="J168" s="37"/>
      <c r="K168" s="4"/>
      <c r="L168" s="4"/>
    </row>
    <row r="169" spans="1:12" s="3" customFormat="1" ht="16.5" customHeight="1" x14ac:dyDescent="0.25">
      <c r="A169" s="459"/>
      <c r="B169" s="185" t="str">
        <f>"Paquete Ext B  "&amp;DOLLAR(0,0)</f>
        <v>Paquete Ext B  $0</v>
      </c>
      <c r="C169" s="514" t="s">
        <v>298</v>
      </c>
      <c r="D169" s="515"/>
      <c r="E169" s="515"/>
      <c r="F169" s="516"/>
      <c r="G169" s="184"/>
      <c r="H169" s="160"/>
      <c r="J169" s="37"/>
      <c r="K169" s="4"/>
      <c r="L169" s="4"/>
    </row>
    <row r="170" spans="1:12" s="3" customFormat="1" ht="16.5" customHeight="1" x14ac:dyDescent="0.25">
      <c r="A170" s="459"/>
      <c r="B170" s="185" t="str">
        <f>"Paquete Crew Cab B "&amp;DOLLAR(0,0)</f>
        <v>Paquete Crew Cab B $0</v>
      </c>
      <c r="C170" s="514" t="s">
        <v>303</v>
      </c>
      <c r="D170" s="515"/>
      <c r="E170" s="515"/>
      <c r="F170" s="515"/>
      <c r="G170" s="184"/>
      <c r="H170" s="160"/>
      <c r="J170" s="37"/>
      <c r="K170" s="4"/>
      <c r="L170" s="4"/>
    </row>
    <row r="171" spans="1:12" s="3" customFormat="1" ht="16.5" customHeight="1" x14ac:dyDescent="0.25">
      <c r="A171" s="459"/>
      <c r="B171" s="185" t="str">
        <f>"Paquete Crew Cab C "&amp;DOLLAR(0,0)</f>
        <v>Paquete Crew Cab C $0</v>
      </c>
      <c r="C171" s="514" t="s">
        <v>304</v>
      </c>
      <c r="D171" s="515"/>
      <c r="E171" s="515"/>
      <c r="F171" s="515"/>
      <c r="G171" s="184"/>
      <c r="H171" s="189"/>
      <c r="J171" s="37"/>
      <c r="K171" s="4"/>
      <c r="L171" s="4"/>
    </row>
    <row r="172" spans="1:12" s="3" customFormat="1" ht="16.5" customHeight="1" thickBot="1" x14ac:dyDescent="0.3">
      <c r="A172" s="513"/>
      <c r="B172" s="188"/>
      <c r="C172" s="190"/>
      <c r="D172" s="191"/>
      <c r="E172" s="191"/>
      <c r="F172" s="191"/>
      <c r="G172" s="186"/>
      <c r="H172" s="192"/>
      <c r="J172" s="37"/>
      <c r="K172" s="4"/>
      <c r="L172" s="4"/>
    </row>
    <row r="173" spans="1:12" s="35" customFormat="1" ht="16.5" customHeight="1" x14ac:dyDescent="0.25">
      <c r="A173" s="449" t="s">
        <v>28</v>
      </c>
      <c r="B173" s="452" t="s">
        <v>19</v>
      </c>
      <c r="C173" s="169" t="s">
        <v>2</v>
      </c>
      <c r="D173" s="155">
        <v>20</v>
      </c>
      <c r="E173" s="149">
        <v>0</v>
      </c>
      <c r="F173" s="149">
        <v>0</v>
      </c>
      <c r="G173" s="170"/>
      <c r="H173" s="171"/>
      <c r="J173" s="61"/>
      <c r="K173" s="36"/>
      <c r="L173" s="36"/>
    </row>
    <row r="174" spans="1:12" s="35" customFormat="1" ht="16.5" customHeight="1" x14ac:dyDescent="0.25">
      <c r="A174" s="450"/>
      <c r="B174" s="453">
        <v>0</v>
      </c>
      <c r="C174" s="172" t="s">
        <v>3</v>
      </c>
      <c r="D174" s="156">
        <v>20</v>
      </c>
      <c r="E174" s="157">
        <v>0</v>
      </c>
      <c r="F174" s="157">
        <v>0</v>
      </c>
      <c r="G174" s="162"/>
      <c r="H174" s="163"/>
      <c r="J174" s="61"/>
      <c r="K174" s="36"/>
      <c r="L174" s="36"/>
    </row>
    <row r="175" spans="1:12" s="35" customFormat="1" ht="16.5" customHeight="1" x14ac:dyDescent="0.25">
      <c r="A175" s="450"/>
      <c r="B175" s="453">
        <v>0</v>
      </c>
      <c r="C175" s="172" t="s">
        <v>4</v>
      </c>
      <c r="D175" s="156">
        <v>20</v>
      </c>
      <c r="E175" s="157">
        <v>0</v>
      </c>
      <c r="F175" s="157">
        <v>0</v>
      </c>
      <c r="G175" s="162"/>
      <c r="H175" s="163"/>
      <c r="J175" s="61"/>
      <c r="K175" s="36"/>
      <c r="L175" s="36"/>
    </row>
    <row r="176" spans="1:12" s="35" customFormat="1" ht="16.5" customHeight="1" x14ac:dyDescent="0.25">
      <c r="A176" s="450"/>
      <c r="B176" s="453">
        <v>0</v>
      </c>
      <c r="C176" s="172" t="s">
        <v>5</v>
      </c>
      <c r="D176" s="156">
        <v>20</v>
      </c>
      <c r="E176" s="157">
        <v>0</v>
      </c>
      <c r="F176" s="157">
        <v>3.0577237564138153</v>
      </c>
      <c r="G176" s="162"/>
      <c r="H176" s="163"/>
      <c r="J176" s="61"/>
      <c r="K176" s="36"/>
      <c r="L176" s="36"/>
    </row>
    <row r="177" spans="1:12" s="35" customFormat="1" ht="16.5" customHeight="1" x14ac:dyDescent="0.25">
      <c r="A177" s="450"/>
      <c r="B177" s="453">
        <v>0</v>
      </c>
      <c r="C177" s="172" t="s">
        <v>6</v>
      </c>
      <c r="D177" s="156">
        <v>20</v>
      </c>
      <c r="E177" s="157">
        <v>0</v>
      </c>
      <c r="F177" s="157">
        <v>4.9325491934142267</v>
      </c>
      <c r="G177" s="162"/>
      <c r="H177" s="163"/>
      <c r="J177" s="61"/>
      <c r="K177" s="36"/>
      <c r="L177" s="36"/>
    </row>
    <row r="178" spans="1:12" s="35" customFormat="1" ht="16.5" customHeight="1" x14ac:dyDescent="0.25">
      <c r="A178" s="450"/>
      <c r="B178" s="453">
        <v>0</v>
      </c>
      <c r="C178" s="173" t="s">
        <v>7</v>
      </c>
      <c r="D178" s="156">
        <v>20</v>
      </c>
      <c r="E178" s="157">
        <v>0</v>
      </c>
      <c r="F178" s="157">
        <v>6.1988584348287885</v>
      </c>
      <c r="G178" s="162"/>
      <c r="H178" s="163"/>
      <c r="J178" s="61"/>
      <c r="K178" s="36"/>
      <c r="L178" s="36"/>
    </row>
    <row r="179" spans="1:12" s="35" customFormat="1" ht="16.5" customHeight="1" x14ac:dyDescent="0.25">
      <c r="A179" s="450"/>
      <c r="B179" s="453">
        <v>0</v>
      </c>
      <c r="C179" s="187" t="s">
        <v>8</v>
      </c>
      <c r="D179" s="159">
        <v>20</v>
      </c>
      <c r="E179" s="151">
        <v>0</v>
      </c>
      <c r="F179" s="151">
        <v>8.0384938646003103</v>
      </c>
      <c r="G179" s="162"/>
      <c r="H179" s="163"/>
      <c r="J179" s="61"/>
      <c r="K179" s="36"/>
      <c r="L179" s="36"/>
    </row>
    <row r="180" spans="1:12" s="35" customFormat="1" ht="16.5" customHeight="1" thickBot="1" x14ac:dyDescent="0.3">
      <c r="A180" s="451"/>
      <c r="B180" s="454">
        <v>0</v>
      </c>
      <c r="C180" s="193" t="s">
        <v>17</v>
      </c>
      <c r="D180" s="175">
        <v>20</v>
      </c>
      <c r="E180" s="153">
        <v>0</v>
      </c>
      <c r="F180" s="153">
        <v>9.9629081391127308</v>
      </c>
      <c r="G180" s="164"/>
      <c r="H180" s="165"/>
      <c r="J180" s="61"/>
      <c r="K180" s="36"/>
      <c r="L180" s="36"/>
    </row>
    <row r="181" spans="1:12" s="35" customFormat="1" ht="16.5" customHeight="1" x14ac:dyDescent="0.25">
      <c r="A181" s="449" t="s">
        <v>29</v>
      </c>
      <c r="B181" s="452" t="s">
        <v>19</v>
      </c>
      <c r="C181" s="169" t="s">
        <v>2</v>
      </c>
      <c r="D181" s="155">
        <v>35</v>
      </c>
      <c r="E181" s="149">
        <v>0</v>
      </c>
      <c r="F181" s="149">
        <v>0</v>
      </c>
      <c r="G181" s="149">
        <v>4.0468960826712692</v>
      </c>
      <c r="H181" s="149">
        <v>5.6102978147268603</v>
      </c>
      <c r="J181" s="36"/>
      <c r="K181" s="36"/>
      <c r="L181" s="36"/>
    </row>
    <row r="182" spans="1:12" s="35" customFormat="1" ht="16.5" customHeight="1" x14ac:dyDescent="0.25">
      <c r="A182" s="450"/>
      <c r="B182" s="453">
        <v>0</v>
      </c>
      <c r="C182" s="172" t="s">
        <v>3</v>
      </c>
      <c r="D182" s="156">
        <v>35</v>
      </c>
      <c r="E182" s="157">
        <v>0</v>
      </c>
      <c r="F182" s="157">
        <v>0</v>
      </c>
      <c r="G182" s="157">
        <v>3.98</v>
      </c>
      <c r="H182" s="157">
        <v>5.620963979397696</v>
      </c>
      <c r="J182" s="36"/>
      <c r="K182" s="36"/>
      <c r="L182" s="36"/>
    </row>
    <row r="183" spans="1:12" s="35" customFormat="1" ht="16.5" customHeight="1" x14ac:dyDescent="0.25">
      <c r="A183" s="450"/>
      <c r="B183" s="453">
        <v>0</v>
      </c>
      <c r="C183" s="172" t="s">
        <v>4</v>
      </c>
      <c r="D183" s="156">
        <v>35</v>
      </c>
      <c r="E183" s="157">
        <v>0</v>
      </c>
      <c r="F183" s="157">
        <v>0</v>
      </c>
      <c r="G183" s="157">
        <v>3.9599777414811346</v>
      </c>
      <c r="H183" s="157">
        <v>5.48</v>
      </c>
      <c r="J183" s="36"/>
      <c r="K183" s="36"/>
      <c r="L183" s="36"/>
    </row>
    <row r="184" spans="1:12" s="35" customFormat="1" ht="16.5" customHeight="1" x14ac:dyDescent="0.25">
      <c r="A184" s="450"/>
      <c r="B184" s="453">
        <v>0</v>
      </c>
      <c r="C184" s="172" t="s">
        <v>5</v>
      </c>
      <c r="D184" s="156">
        <v>35</v>
      </c>
      <c r="E184" s="157">
        <v>0</v>
      </c>
      <c r="F184" s="157">
        <v>0</v>
      </c>
      <c r="G184" s="157">
        <v>3.8812415692718747</v>
      </c>
      <c r="H184" s="157">
        <v>5.4972388518031057</v>
      </c>
      <c r="J184" s="36"/>
      <c r="K184" s="36"/>
      <c r="L184" s="36"/>
    </row>
    <row r="185" spans="1:12" s="35" customFormat="1" ht="16.5" customHeight="1" x14ac:dyDescent="0.25">
      <c r="A185" s="450"/>
      <c r="B185" s="453">
        <v>0</v>
      </c>
      <c r="C185" s="172" t="s">
        <v>6</v>
      </c>
      <c r="D185" s="156">
        <v>35</v>
      </c>
      <c r="E185" s="157">
        <v>0</v>
      </c>
      <c r="F185" s="157">
        <v>2.3059144737854784</v>
      </c>
      <c r="G185" s="157">
        <v>6.3882815854456902</v>
      </c>
      <c r="H185" s="157">
        <v>7.14</v>
      </c>
      <c r="J185" s="36"/>
      <c r="K185" s="36"/>
      <c r="L185" s="36"/>
    </row>
    <row r="186" spans="1:12" s="35" customFormat="1" ht="16.5" customHeight="1" x14ac:dyDescent="0.25">
      <c r="A186" s="450"/>
      <c r="B186" s="453">
        <v>0</v>
      </c>
      <c r="C186" s="173" t="s">
        <v>7</v>
      </c>
      <c r="D186" s="156">
        <v>35</v>
      </c>
      <c r="E186" s="157">
        <v>0</v>
      </c>
      <c r="F186" s="157">
        <v>3.8639611788185664</v>
      </c>
      <c r="G186" s="157">
        <v>8.0805428570123379</v>
      </c>
      <c r="H186" s="157">
        <v>8.26</v>
      </c>
      <c r="J186" s="36"/>
      <c r="K186" s="36"/>
      <c r="L186" s="36"/>
    </row>
    <row r="187" spans="1:12" s="35" customFormat="1" ht="16.5" customHeight="1" x14ac:dyDescent="0.25">
      <c r="A187" s="450"/>
      <c r="B187" s="453">
        <v>0</v>
      </c>
      <c r="C187" s="187" t="s">
        <v>8</v>
      </c>
      <c r="D187" s="159">
        <v>35</v>
      </c>
      <c r="E187" s="151">
        <v>0</v>
      </c>
      <c r="F187" s="151">
        <v>6.070954041764284</v>
      </c>
      <c r="G187" s="151">
        <v>10.45</v>
      </c>
      <c r="H187" s="151">
        <v>9.9</v>
      </c>
      <c r="J187" s="36"/>
      <c r="K187" s="36"/>
      <c r="L187" s="36"/>
    </row>
    <row r="188" spans="1:12" s="35" customFormat="1" ht="16.5" customHeight="1" thickBot="1" x14ac:dyDescent="0.3">
      <c r="A188" s="451"/>
      <c r="B188" s="454">
        <v>0</v>
      </c>
      <c r="C188" s="193" t="s">
        <v>17</v>
      </c>
      <c r="D188" s="175">
        <v>35</v>
      </c>
      <c r="E188" s="153">
        <v>0</v>
      </c>
      <c r="F188" s="153">
        <v>8.210680196219764</v>
      </c>
      <c r="G188" s="153">
        <v>11.735907955404892</v>
      </c>
      <c r="H188" s="153">
        <v>11.71</v>
      </c>
      <c r="J188" s="36"/>
      <c r="K188" s="36"/>
      <c r="L188" s="36"/>
    </row>
    <row r="189" spans="1:12" s="3" customFormat="1" ht="16.5" customHeight="1" thickBot="1" x14ac:dyDescent="0.3">
      <c r="A189" s="67"/>
      <c r="B189" s="67"/>
      <c r="C189" s="68"/>
      <c r="D189" s="14"/>
      <c r="E189" s="14"/>
      <c r="F189" s="16"/>
      <c r="G189" s="15"/>
      <c r="H189" s="15"/>
      <c r="J189" s="4"/>
      <c r="K189" s="4"/>
      <c r="L189" s="4"/>
    </row>
    <row r="190" spans="1:12" s="3" customFormat="1" ht="16.5" customHeight="1" thickBot="1" x14ac:dyDescent="0.2">
      <c r="A190" s="455" t="s">
        <v>38</v>
      </c>
      <c r="B190" s="456"/>
      <c r="C190" s="456"/>
      <c r="D190" s="456"/>
      <c r="E190" s="456"/>
      <c r="F190" s="456"/>
      <c r="G190" s="456"/>
      <c r="H190" s="457"/>
      <c r="J190" s="4"/>
      <c r="K190" s="4"/>
      <c r="L190" s="4"/>
    </row>
    <row r="191" spans="1:12" s="35" customFormat="1" ht="16.5" customHeight="1" x14ac:dyDescent="0.25">
      <c r="A191" s="449" t="str">
        <f>+A119</f>
        <v>Precio especial en operaciones al contado y financiamiento Plan Integral SIN seguro CON Bonificación.</v>
      </c>
      <c r="B191" s="182"/>
      <c r="C191" s="548"/>
      <c r="D191" s="446"/>
      <c r="E191" s="446"/>
      <c r="F191" s="549"/>
      <c r="G191" s="179"/>
      <c r="H191" s="180"/>
      <c r="J191" s="36"/>
      <c r="K191" s="36"/>
      <c r="L191" s="36"/>
    </row>
    <row r="192" spans="1:12" s="35" customFormat="1" ht="16.5" customHeight="1" x14ac:dyDescent="0.25">
      <c r="A192" s="450"/>
      <c r="B192" s="231" t="str">
        <f>+B120</f>
        <v>(CÓDIGO:  LRG )</v>
      </c>
      <c r="C192" s="480" t="s">
        <v>16</v>
      </c>
      <c r="D192" s="447"/>
      <c r="E192" s="447"/>
      <c r="F192" s="481"/>
      <c r="G192" s="181"/>
      <c r="H192" s="160"/>
      <c r="J192" s="36"/>
      <c r="K192" s="36"/>
      <c r="L192" s="36"/>
    </row>
    <row r="193" spans="1:12" s="35" customFormat="1" ht="16.5" customHeight="1" x14ac:dyDescent="0.25">
      <c r="A193" s="450"/>
      <c r="B193" s="92" t="s">
        <v>305</v>
      </c>
      <c r="C193" s="490" t="s">
        <v>306</v>
      </c>
      <c r="D193" s="491"/>
      <c r="E193" s="491"/>
      <c r="F193" s="492"/>
      <c r="G193" s="181"/>
      <c r="H193" s="160"/>
      <c r="J193" s="36"/>
      <c r="K193" s="36"/>
      <c r="L193" s="36"/>
    </row>
    <row r="194" spans="1:12" s="35" customFormat="1" ht="16.5" customHeight="1" x14ac:dyDescent="0.25">
      <c r="A194" s="450"/>
      <c r="B194" s="92" t="s">
        <v>307</v>
      </c>
      <c r="C194" s="490" t="s">
        <v>308</v>
      </c>
      <c r="D194" s="491"/>
      <c r="E194" s="491"/>
      <c r="F194" s="492"/>
      <c r="G194" s="181"/>
      <c r="H194" s="160"/>
      <c r="J194" s="36"/>
      <c r="K194" s="36"/>
      <c r="L194" s="36"/>
    </row>
    <row r="195" spans="1:12" s="35" customFormat="1" ht="16.5" customHeight="1" x14ac:dyDescent="0.25">
      <c r="A195" s="450"/>
      <c r="B195" s="92" t="s">
        <v>309</v>
      </c>
      <c r="C195" s="490" t="s">
        <v>310</v>
      </c>
      <c r="D195" s="491"/>
      <c r="E195" s="491"/>
      <c r="F195" s="492"/>
      <c r="G195" s="181"/>
      <c r="H195" s="160"/>
      <c r="J195" s="36"/>
      <c r="K195" s="36"/>
      <c r="L195" s="36"/>
    </row>
    <row r="196" spans="1:12" s="35" customFormat="1" ht="16.5" customHeight="1" x14ac:dyDescent="0.25">
      <c r="A196" s="450"/>
      <c r="B196" s="92" t="s">
        <v>311</v>
      </c>
      <c r="C196" s="490" t="s">
        <v>312</v>
      </c>
      <c r="D196" s="491"/>
      <c r="E196" s="491"/>
      <c r="F196" s="492"/>
      <c r="G196" s="181"/>
      <c r="H196" s="160"/>
      <c r="J196" s="36"/>
      <c r="K196" s="36"/>
      <c r="L196" s="36"/>
    </row>
    <row r="197" spans="1:12" s="35" customFormat="1" ht="16.5" customHeight="1" x14ac:dyDescent="0.25">
      <c r="A197" s="450"/>
      <c r="B197" s="92" t="s">
        <v>313</v>
      </c>
      <c r="C197" s="490" t="s">
        <v>314</v>
      </c>
      <c r="D197" s="491"/>
      <c r="E197" s="491"/>
      <c r="F197" s="492"/>
      <c r="G197" s="181"/>
      <c r="H197" s="160"/>
      <c r="J197" s="36"/>
      <c r="K197" s="36"/>
      <c r="L197" s="36"/>
    </row>
    <row r="198" spans="1:12" s="35" customFormat="1" ht="16.5" customHeight="1" thickBot="1" x14ac:dyDescent="0.3">
      <c r="A198" s="451"/>
      <c r="B198" s="148"/>
      <c r="C198" s="510"/>
      <c r="D198" s="511"/>
      <c r="E198" s="511"/>
      <c r="F198" s="512"/>
      <c r="G198" s="176"/>
      <c r="H198" s="161"/>
      <c r="J198" s="36"/>
      <c r="K198" s="36"/>
      <c r="L198" s="36"/>
    </row>
    <row r="199" spans="1:12" s="35" customFormat="1" ht="16.5" customHeight="1" x14ac:dyDescent="0.25">
      <c r="A199" s="449" t="str">
        <f>+A101</f>
        <v>Financiamiento tasa subsidiada desde 20% enganche SIN seguro.</v>
      </c>
      <c r="B199" s="453" t="s">
        <v>19</v>
      </c>
      <c r="C199" s="205" t="s">
        <v>2</v>
      </c>
      <c r="D199" s="248">
        <v>20</v>
      </c>
      <c r="E199" s="157">
        <v>0</v>
      </c>
      <c r="F199" s="249">
        <v>0</v>
      </c>
      <c r="G199" s="170"/>
      <c r="H199" s="171"/>
      <c r="J199" s="36"/>
      <c r="K199" s="36"/>
      <c r="L199" s="36"/>
    </row>
    <row r="200" spans="1:12" s="35" customFormat="1" ht="16.5" customHeight="1" x14ac:dyDescent="0.25">
      <c r="A200" s="450"/>
      <c r="B200" s="453">
        <v>0</v>
      </c>
      <c r="C200" s="207" t="s">
        <v>3</v>
      </c>
      <c r="D200" s="208">
        <v>20</v>
      </c>
      <c r="E200" s="151">
        <v>0</v>
      </c>
      <c r="F200" s="152">
        <v>0</v>
      </c>
      <c r="G200" s="162"/>
      <c r="H200" s="163"/>
      <c r="J200" s="36"/>
      <c r="K200" s="36"/>
      <c r="L200" s="36"/>
    </row>
    <row r="201" spans="1:12" s="35" customFormat="1" ht="16.5" customHeight="1" x14ac:dyDescent="0.25">
      <c r="A201" s="450"/>
      <c r="B201" s="453">
        <v>0</v>
      </c>
      <c r="C201" s="207" t="s">
        <v>4</v>
      </c>
      <c r="D201" s="208">
        <v>20</v>
      </c>
      <c r="E201" s="151">
        <v>0</v>
      </c>
      <c r="F201" s="152">
        <v>0</v>
      </c>
      <c r="G201" s="162"/>
      <c r="H201" s="163"/>
      <c r="J201" s="36"/>
      <c r="K201" s="36"/>
      <c r="L201" s="36"/>
    </row>
    <row r="202" spans="1:12" s="35" customFormat="1" ht="16.5" customHeight="1" x14ac:dyDescent="0.25">
      <c r="A202" s="450"/>
      <c r="B202" s="453">
        <v>0</v>
      </c>
      <c r="C202" s="207" t="s">
        <v>5</v>
      </c>
      <c r="D202" s="208">
        <v>20</v>
      </c>
      <c r="E202" s="151">
        <v>0</v>
      </c>
      <c r="F202" s="152">
        <v>0</v>
      </c>
      <c r="G202" s="162"/>
      <c r="H202" s="163"/>
      <c r="J202" s="36"/>
      <c r="K202" s="36"/>
      <c r="L202" s="36"/>
    </row>
    <row r="203" spans="1:12" s="35" customFormat="1" ht="16.5" customHeight="1" x14ac:dyDescent="0.25">
      <c r="A203" s="450"/>
      <c r="B203" s="453">
        <v>0</v>
      </c>
      <c r="C203" s="207" t="s">
        <v>6</v>
      </c>
      <c r="D203" s="208">
        <v>20</v>
      </c>
      <c r="E203" s="151">
        <v>2.1551615348784861</v>
      </c>
      <c r="F203" s="152">
        <v>0</v>
      </c>
      <c r="G203" s="162"/>
      <c r="H203" s="163"/>
      <c r="J203" s="36"/>
      <c r="K203" s="36"/>
      <c r="L203" s="36"/>
    </row>
    <row r="204" spans="1:12" s="35" customFormat="1" ht="16.5" customHeight="1" x14ac:dyDescent="0.25">
      <c r="A204" s="450"/>
      <c r="B204" s="453">
        <v>0</v>
      </c>
      <c r="C204" s="209" t="s">
        <v>7</v>
      </c>
      <c r="D204" s="208">
        <v>20</v>
      </c>
      <c r="E204" s="151">
        <v>2.1551615348784861</v>
      </c>
      <c r="F204" s="152">
        <v>2.0182654446804005</v>
      </c>
      <c r="G204" s="162"/>
      <c r="H204" s="163"/>
      <c r="J204" s="36"/>
      <c r="K204" s="36"/>
      <c r="L204" s="36"/>
    </row>
    <row r="205" spans="1:12" s="35" customFormat="1" ht="16.5" customHeight="1" x14ac:dyDescent="0.25">
      <c r="A205" s="450"/>
      <c r="B205" s="453">
        <v>0</v>
      </c>
      <c r="C205" s="207" t="s">
        <v>8</v>
      </c>
      <c r="D205" s="208">
        <v>20</v>
      </c>
      <c r="E205" s="151">
        <v>2.1551615348784861</v>
      </c>
      <c r="F205" s="152">
        <v>4.8036194199158153</v>
      </c>
      <c r="G205" s="162"/>
      <c r="H205" s="163"/>
      <c r="J205" s="36"/>
      <c r="K205" s="36"/>
      <c r="L205" s="36"/>
    </row>
    <row r="206" spans="1:12" s="35" customFormat="1" ht="16.5" customHeight="1" thickBot="1" x14ac:dyDescent="0.3">
      <c r="A206" s="451"/>
      <c r="B206" s="454">
        <v>0</v>
      </c>
      <c r="C206" s="250" t="s">
        <v>17</v>
      </c>
      <c r="D206" s="208">
        <v>20</v>
      </c>
      <c r="E206" s="151">
        <v>2.1551615348784861</v>
      </c>
      <c r="F206" s="251">
        <v>7.2800917061279957</v>
      </c>
      <c r="G206" s="164"/>
      <c r="H206" s="165"/>
      <c r="J206" s="36"/>
      <c r="K206" s="36"/>
      <c r="L206" s="36"/>
    </row>
    <row r="207" spans="1:12" s="64" customFormat="1" ht="16.5" customHeight="1" x14ac:dyDescent="0.25">
      <c r="A207" s="449" t="str">
        <f>+A109</f>
        <v>Financiamiento tasa subsidiada desde 35% enganche SIN seguro.</v>
      </c>
      <c r="B207" s="452" t="s">
        <v>19</v>
      </c>
      <c r="C207" s="249" t="s">
        <v>2</v>
      </c>
      <c r="D207" s="155">
        <v>35</v>
      </c>
      <c r="E207" s="229">
        <v>0</v>
      </c>
      <c r="F207" s="249">
        <v>0</v>
      </c>
      <c r="G207" s="229">
        <v>4.0468960826712692</v>
      </c>
      <c r="H207" s="229">
        <v>5.6102978147268603</v>
      </c>
      <c r="I207" s="35"/>
      <c r="J207" s="65"/>
      <c r="K207" s="65"/>
      <c r="L207" s="65"/>
    </row>
    <row r="208" spans="1:12" s="64" customFormat="1" ht="16.5" customHeight="1" x14ac:dyDescent="0.25">
      <c r="A208" s="450"/>
      <c r="B208" s="453">
        <v>0</v>
      </c>
      <c r="C208" s="152" t="s">
        <v>3</v>
      </c>
      <c r="D208" s="159">
        <v>35</v>
      </c>
      <c r="E208" s="230">
        <v>0</v>
      </c>
      <c r="F208" s="152">
        <v>0</v>
      </c>
      <c r="G208" s="230">
        <v>3.98</v>
      </c>
      <c r="H208" s="230">
        <v>5.620963979397696</v>
      </c>
      <c r="I208" s="35"/>
      <c r="J208" s="65"/>
      <c r="K208" s="65"/>
      <c r="L208" s="65"/>
    </row>
    <row r="209" spans="1:12" s="64" customFormat="1" ht="16.5" customHeight="1" x14ac:dyDescent="0.25">
      <c r="A209" s="450"/>
      <c r="B209" s="453">
        <v>0</v>
      </c>
      <c r="C209" s="152" t="s">
        <v>4</v>
      </c>
      <c r="D209" s="159">
        <v>35</v>
      </c>
      <c r="E209" s="230">
        <v>0</v>
      </c>
      <c r="F209" s="152">
        <v>0</v>
      </c>
      <c r="G209" s="230">
        <v>3.9531388929891307</v>
      </c>
      <c r="H209" s="230">
        <v>5.4852394797038109</v>
      </c>
      <c r="I209" s="35"/>
      <c r="J209" s="65"/>
      <c r="K209" s="65"/>
      <c r="L209" s="65"/>
    </row>
    <row r="210" spans="1:12" s="64" customFormat="1" ht="16.5" customHeight="1" x14ac:dyDescent="0.25">
      <c r="A210" s="450"/>
      <c r="B210" s="453">
        <v>0</v>
      </c>
      <c r="C210" s="152" t="s">
        <v>5</v>
      </c>
      <c r="D210" s="159">
        <v>35</v>
      </c>
      <c r="E210" s="230">
        <v>0</v>
      </c>
      <c r="F210" s="152">
        <v>0</v>
      </c>
      <c r="G210" s="230">
        <v>3.8859096216919928</v>
      </c>
      <c r="H210" s="230">
        <v>5.5</v>
      </c>
      <c r="I210" s="35"/>
      <c r="J210" s="65"/>
      <c r="K210" s="65"/>
      <c r="L210" s="65"/>
    </row>
    <row r="211" spans="1:12" s="64" customFormat="1" ht="16.5" customHeight="1" x14ac:dyDescent="0.25">
      <c r="A211" s="450"/>
      <c r="B211" s="453">
        <v>0</v>
      </c>
      <c r="C211" s="152" t="s">
        <v>6</v>
      </c>
      <c r="D211" s="159">
        <v>35</v>
      </c>
      <c r="E211" s="230">
        <v>0</v>
      </c>
      <c r="F211" s="152">
        <v>0</v>
      </c>
      <c r="G211" s="230">
        <v>3.810682737019131</v>
      </c>
      <c r="H211" s="230">
        <v>5.5090000000000003</v>
      </c>
      <c r="I211" s="35"/>
      <c r="J211" s="65"/>
      <c r="K211" s="65"/>
      <c r="L211" s="65"/>
    </row>
    <row r="212" spans="1:12" s="64" customFormat="1" ht="16.5" customHeight="1" x14ac:dyDescent="0.25">
      <c r="A212" s="450"/>
      <c r="B212" s="453">
        <v>0</v>
      </c>
      <c r="C212" s="152" t="s">
        <v>7</v>
      </c>
      <c r="D212" s="159">
        <v>35</v>
      </c>
      <c r="E212" s="230">
        <v>1.6048909893294605</v>
      </c>
      <c r="F212" s="152">
        <v>0</v>
      </c>
      <c r="G212" s="230">
        <v>3.7363413729781305</v>
      </c>
      <c r="H212" s="230">
        <v>5.5167876082219971</v>
      </c>
      <c r="I212" s="35"/>
      <c r="J212" s="65"/>
      <c r="K212" s="65"/>
      <c r="L212" s="65"/>
    </row>
    <row r="213" spans="1:12" s="64" customFormat="1" ht="16.5" customHeight="1" x14ac:dyDescent="0.25">
      <c r="A213" s="450"/>
      <c r="B213" s="453">
        <v>0</v>
      </c>
      <c r="C213" s="152" t="s">
        <v>8</v>
      </c>
      <c r="D213" s="159">
        <v>35</v>
      </c>
      <c r="E213" s="230">
        <v>1.6048909893294605</v>
      </c>
      <c r="F213" s="152">
        <v>3.0852750521219248</v>
      </c>
      <c r="G213" s="230">
        <v>7.0650000000000004</v>
      </c>
      <c r="H213" s="230">
        <v>7.7753673607735516</v>
      </c>
      <c r="I213" s="35"/>
      <c r="J213" s="65"/>
      <c r="K213" s="65"/>
      <c r="L213" s="65"/>
    </row>
    <row r="214" spans="1:12" s="64" customFormat="1" ht="16.5" customHeight="1" thickBot="1" x14ac:dyDescent="0.3">
      <c r="A214" s="451"/>
      <c r="B214" s="454">
        <v>0</v>
      </c>
      <c r="C214" s="251" t="s">
        <v>17</v>
      </c>
      <c r="D214" s="212">
        <v>35</v>
      </c>
      <c r="E214" s="214">
        <v>1.6048909893294605</v>
      </c>
      <c r="F214" s="251">
        <v>5.7386246197632236</v>
      </c>
      <c r="G214" s="214">
        <v>8.9332741284359454</v>
      </c>
      <c r="H214" s="214">
        <v>9.9450000000000003</v>
      </c>
      <c r="I214" s="35"/>
      <c r="J214" s="65"/>
      <c r="K214" s="65"/>
      <c r="L214" s="65"/>
    </row>
    <row r="215" spans="1:12" s="3" customFormat="1" ht="16.5" customHeight="1" thickBot="1" x14ac:dyDescent="0.3">
      <c r="A215" s="30"/>
      <c r="B215" s="30"/>
      <c r="C215" s="31"/>
      <c r="D215" s="32"/>
      <c r="E215" s="32"/>
      <c r="F215" s="33"/>
      <c r="G215" s="34"/>
      <c r="H215" s="34"/>
      <c r="J215" s="4"/>
      <c r="K215" s="4"/>
      <c r="L215" s="4"/>
    </row>
    <row r="216" spans="1:12" s="3" customFormat="1" ht="16.5" customHeight="1" thickBot="1" x14ac:dyDescent="0.2">
      <c r="A216" s="455" t="s">
        <v>40</v>
      </c>
      <c r="B216" s="456"/>
      <c r="C216" s="456"/>
      <c r="D216" s="456"/>
      <c r="E216" s="456"/>
      <c r="F216" s="456"/>
      <c r="G216" s="456"/>
      <c r="H216" s="457"/>
      <c r="J216" s="4"/>
      <c r="K216" s="4"/>
      <c r="L216" s="4"/>
    </row>
    <row r="217" spans="1:12" s="35" customFormat="1" ht="16.5" customHeight="1" x14ac:dyDescent="0.25">
      <c r="A217" s="449" t="str">
        <f>+A191</f>
        <v>Precio especial en operaciones al contado y financiamiento Plan Integral SIN seguro CON Bonificación.</v>
      </c>
      <c r="B217" s="147"/>
      <c r="C217" s="548"/>
      <c r="D217" s="446"/>
      <c r="E217" s="446"/>
      <c r="F217" s="549"/>
      <c r="G217" s="179"/>
      <c r="H217" s="180"/>
      <c r="J217" s="36"/>
      <c r="K217" s="36"/>
      <c r="L217" s="36"/>
    </row>
    <row r="218" spans="1:12" s="35" customFormat="1" ht="16.5" customHeight="1" x14ac:dyDescent="0.25">
      <c r="A218" s="450"/>
      <c r="B218" s="147" t="str">
        <f>+B192</f>
        <v>(CÓDIGO:  LRG )</v>
      </c>
      <c r="C218" s="480" t="s">
        <v>16</v>
      </c>
      <c r="D218" s="447"/>
      <c r="E218" s="447"/>
      <c r="F218" s="481"/>
      <c r="G218" s="181"/>
      <c r="H218" s="160"/>
      <c r="J218" s="36"/>
      <c r="K218" s="36"/>
      <c r="L218" s="36"/>
    </row>
    <row r="219" spans="1:12" s="35" customFormat="1" ht="16.5" customHeight="1" x14ac:dyDescent="0.25">
      <c r="A219" s="450"/>
      <c r="B219" s="92" t="s">
        <v>315</v>
      </c>
      <c r="C219" s="490" t="s">
        <v>316</v>
      </c>
      <c r="D219" s="491"/>
      <c r="E219" s="491"/>
      <c r="F219" s="492"/>
      <c r="G219" s="181"/>
      <c r="H219" s="160"/>
      <c r="J219" s="36"/>
      <c r="K219" s="36"/>
      <c r="L219" s="36"/>
    </row>
    <row r="220" spans="1:12" s="35" customFormat="1" ht="16.5" customHeight="1" x14ac:dyDescent="0.25">
      <c r="A220" s="450"/>
      <c r="B220" s="92" t="s">
        <v>317</v>
      </c>
      <c r="C220" s="490" t="s">
        <v>318</v>
      </c>
      <c r="D220" s="491"/>
      <c r="E220" s="491"/>
      <c r="F220" s="492"/>
      <c r="G220" s="181"/>
      <c r="H220" s="160"/>
      <c r="J220" s="36"/>
      <c r="K220" s="36"/>
      <c r="L220" s="36"/>
    </row>
    <row r="221" spans="1:12" s="35" customFormat="1" ht="16.5" customHeight="1" thickBot="1" x14ac:dyDescent="0.3">
      <c r="A221" s="451"/>
      <c r="B221" s="148"/>
      <c r="C221" s="510"/>
      <c r="D221" s="511"/>
      <c r="E221" s="511"/>
      <c r="F221" s="512"/>
      <c r="G221" s="176"/>
      <c r="H221" s="161"/>
      <c r="J221" s="36"/>
      <c r="K221" s="36"/>
      <c r="L221" s="36"/>
    </row>
    <row r="222" spans="1:12" s="35" customFormat="1" ht="16.5" customHeight="1" x14ac:dyDescent="0.25">
      <c r="A222" s="449" t="str">
        <f>+A199</f>
        <v>Financiamiento tasa subsidiada desde 20% enganche SIN seguro.</v>
      </c>
      <c r="B222" s="503" t="s">
        <v>19</v>
      </c>
      <c r="C222" s="205" t="s">
        <v>2</v>
      </c>
      <c r="D222" s="206">
        <v>20</v>
      </c>
      <c r="E222" s="149">
        <v>0</v>
      </c>
      <c r="F222" s="150">
        <v>0</v>
      </c>
      <c r="G222" s="170"/>
      <c r="H222" s="171"/>
      <c r="J222" s="36"/>
      <c r="K222" s="36"/>
      <c r="L222" s="36"/>
    </row>
    <row r="223" spans="1:12" s="35" customFormat="1" ht="16.5" customHeight="1" x14ac:dyDescent="0.25">
      <c r="A223" s="450"/>
      <c r="B223" s="504">
        <v>0</v>
      </c>
      <c r="C223" s="207" t="s">
        <v>3</v>
      </c>
      <c r="D223" s="208">
        <v>20</v>
      </c>
      <c r="E223" s="151">
        <v>0</v>
      </c>
      <c r="F223" s="152">
        <v>0</v>
      </c>
      <c r="G223" s="162"/>
      <c r="H223" s="163"/>
      <c r="J223" s="36"/>
      <c r="K223" s="36"/>
      <c r="L223" s="36"/>
    </row>
    <row r="224" spans="1:12" s="35" customFormat="1" ht="16.5" customHeight="1" x14ac:dyDescent="0.25">
      <c r="A224" s="450"/>
      <c r="B224" s="504">
        <v>0</v>
      </c>
      <c r="C224" s="207" t="s">
        <v>4</v>
      </c>
      <c r="D224" s="208">
        <v>20</v>
      </c>
      <c r="E224" s="151">
        <v>0</v>
      </c>
      <c r="F224" s="152">
        <v>0</v>
      </c>
      <c r="G224" s="162"/>
      <c r="H224" s="163"/>
      <c r="J224" s="36"/>
      <c r="K224" s="36"/>
      <c r="L224" s="36"/>
    </row>
    <row r="225" spans="1:12" s="35" customFormat="1" ht="16.5" customHeight="1" x14ac:dyDescent="0.25">
      <c r="A225" s="450"/>
      <c r="B225" s="504">
        <v>0</v>
      </c>
      <c r="C225" s="207" t="s">
        <v>5</v>
      </c>
      <c r="D225" s="208">
        <v>20</v>
      </c>
      <c r="E225" s="151">
        <v>2.2496581960268518</v>
      </c>
      <c r="F225" s="152">
        <v>0</v>
      </c>
      <c r="G225" s="162"/>
      <c r="H225" s="163"/>
      <c r="J225" s="36"/>
      <c r="K225" s="36"/>
      <c r="L225" s="36"/>
    </row>
    <row r="226" spans="1:12" s="35" customFormat="1" ht="16.5" customHeight="1" x14ac:dyDescent="0.25">
      <c r="A226" s="450"/>
      <c r="B226" s="504">
        <v>0</v>
      </c>
      <c r="C226" s="207" t="s">
        <v>6</v>
      </c>
      <c r="D226" s="208">
        <v>20</v>
      </c>
      <c r="E226" s="151">
        <v>2.2496581960268518</v>
      </c>
      <c r="F226" s="152">
        <v>2.4373010415868031</v>
      </c>
      <c r="G226" s="162"/>
      <c r="H226" s="163"/>
      <c r="J226" s="36"/>
      <c r="K226" s="36"/>
      <c r="L226" s="36"/>
    </row>
    <row r="227" spans="1:12" s="35" customFormat="1" ht="16.5" customHeight="1" x14ac:dyDescent="0.25">
      <c r="A227" s="450"/>
      <c r="B227" s="504">
        <v>0</v>
      </c>
      <c r="C227" s="209" t="s">
        <v>7</v>
      </c>
      <c r="D227" s="208">
        <v>20</v>
      </c>
      <c r="E227" s="151">
        <v>2.2496581960268518</v>
      </c>
      <c r="F227" s="152">
        <v>4.0840065341331098</v>
      </c>
      <c r="G227" s="162"/>
      <c r="H227" s="163"/>
      <c r="J227" s="36"/>
      <c r="K227" s="36"/>
      <c r="L227" s="36"/>
    </row>
    <row r="228" spans="1:12" s="35" customFormat="1" ht="16.5" customHeight="1" x14ac:dyDescent="0.25">
      <c r="A228" s="450"/>
      <c r="B228" s="504">
        <v>0</v>
      </c>
      <c r="C228" s="207" t="s">
        <v>8</v>
      </c>
      <c r="D228" s="208">
        <v>20</v>
      </c>
      <c r="E228" s="151">
        <v>2.2496581960268518</v>
      </c>
      <c r="F228" s="152">
        <v>6.401891217396332</v>
      </c>
      <c r="G228" s="162"/>
      <c r="H228" s="163"/>
      <c r="J228" s="36"/>
      <c r="K228" s="36"/>
      <c r="L228" s="36"/>
    </row>
    <row r="229" spans="1:12" s="35" customFormat="1" ht="16.5" customHeight="1" thickBot="1" x14ac:dyDescent="0.3">
      <c r="A229" s="451"/>
      <c r="B229" s="505">
        <v>0</v>
      </c>
      <c r="C229" s="210" t="s">
        <v>17</v>
      </c>
      <c r="D229" s="211">
        <v>20</v>
      </c>
      <c r="E229" s="153">
        <v>2.2496581960268518</v>
      </c>
      <c r="F229" s="154">
        <v>8.605286613080958</v>
      </c>
      <c r="G229" s="164"/>
      <c r="H229" s="165"/>
      <c r="J229" s="36"/>
      <c r="K229" s="36"/>
      <c r="L229" s="36"/>
    </row>
    <row r="230" spans="1:12" s="62" customFormat="1" ht="16.5" customHeight="1" x14ac:dyDescent="0.25">
      <c r="A230" s="449" t="str">
        <f>+A207</f>
        <v>Financiamiento tasa subsidiada desde 35% enganche SIN seguro.</v>
      </c>
      <c r="B230" s="503" t="s">
        <v>19</v>
      </c>
      <c r="C230" s="205" t="s">
        <v>2</v>
      </c>
      <c r="D230" s="206">
        <v>35</v>
      </c>
      <c r="E230" s="149">
        <v>0</v>
      </c>
      <c r="F230" s="150">
        <v>0</v>
      </c>
      <c r="G230" s="150">
        <v>4.0615452223716009</v>
      </c>
      <c r="H230" s="150">
        <v>5.6035092735648329</v>
      </c>
      <c r="I230" s="35"/>
      <c r="J230" s="63"/>
      <c r="K230" s="63"/>
      <c r="L230" s="63"/>
    </row>
    <row r="231" spans="1:12" s="62" customFormat="1" ht="16.5" customHeight="1" x14ac:dyDescent="0.25">
      <c r="A231" s="450"/>
      <c r="B231" s="504">
        <v>0</v>
      </c>
      <c r="C231" s="207" t="s">
        <v>3</v>
      </c>
      <c r="D231" s="208">
        <v>35</v>
      </c>
      <c r="E231" s="151">
        <v>0</v>
      </c>
      <c r="F231" s="152">
        <v>0</v>
      </c>
      <c r="G231" s="158">
        <v>3.9720178303554818</v>
      </c>
      <c r="H231" s="177">
        <v>5.615899512429662</v>
      </c>
      <c r="I231" s="35"/>
      <c r="J231" s="63"/>
      <c r="K231" s="63"/>
      <c r="L231" s="63"/>
    </row>
    <row r="232" spans="1:12" s="62" customFormat="1" ht="16.5" customHeight="1" x14ac:dyDescent="0.25">
      <c r="A232" s="450"/>
      <c r="B232" s="504">
        <v>0</v>
      </c>
      <c r="C232" s="207" t="s">
        <v>4</v>
      </c>
      <c r="D232" s="208">
        <v>35</v>
      </c>
      <c r="E232" s="151">
        <v>0</v>
      </c>
      <c r="F232" s="152">
        <v>0</v>
      </c>
      <c r="G232" s="158">
        <v>3.9599893126972363</v>
      </c>
      <c r="H232" s="177">
        <v>5.48</v>
      </c>
      <c r="I232" s="35"/>
      <c r="J232" s="63"/>
      <c r="K232" s="63"/>
      <c r="L232" s="63"/>
    </row>
    <row r="233" spans="1:12" s="62" customFormat="1" ht="16.5" customHeight="1" x14ac:dyDescent="0.25">
      <c r="A233" s="450"/>
      <c r="B233" s="504">
        <v>0</v>
      </c>
      <c r="C233" s="207" t="s">
        <v>5</v>
      </c>
      <c r="D233" s="208">
        <v>35</v>
      </c>
      <c r="E233" s="151">
        <v>0</v>
      </c>
      <c r="F233" s="152">
        <v>0</v>
      </c>
      <c r="G233" s="158">
        <v>3.885908626827113</v>
      </c>
      <c r="H233" s="177">
        <v>5.5</v>
      </c>
      <c r="I233" s="35"/>
      <c r="J233" s="63"/>
      <c r="K233" s="63"/>
      <c r="L233" s="63"/>
    </row>
    <row r="234" spans="1:12" s="62" customFormat="1" ht="16.5" customHeight="1" x14ac:dyDescent="0.25">
      <c r="A234" s="450"/>
      <c r="B234" s="504">
        <v>0</v>
      </c>
      <c r="C234" s="207" t="s">
        <v>6</v>
      </c>
      <c r="D234" s="208">
        <v>35</v>
      </c>
      <c r="E234" s="151">
        <v>1.6709308332301362</v>
      </c>
      <c r="F234" s="152">
        <v>0</v>
      </c>
      <c r="G234" s="158">
        <v>3.8106827370191159</v>
      </c>
      <c r="H234" s="177">
        <v>5.5090000000000003</v>
      </c>
      <c r="I234" s="35"/>
      <c r="J234" s="63"/>
      <c r="K234" s="63"/>
      <c r="L234" s="63"/>
    </row>
    <row r="235" spans="1:12" s="62" customFormat="1" ht="16.5" customHeight="1" x14ac:dyDescent="0.25">
      <c r="A235" s="450"/>
      <c r="B235" s="504">
        <v>0</v>
      </c>
      <c r="C235" s="209" t="s">
        <v>7</v>
      </c>
      <c r="D235" s="208">
        <v>35</v>
      </c>
      <c r="E235" s="151">
        <v>1.6709308332301362</v>
      </c>
      <c r="F235" s="152">
        <v>1.9107909098911964</v>
      </c>
      <c r="G235" s="158">
        <v>5.89</v>
      </c>
      <c r="H235" s="177">
        <v>6.8682710193968539</v>
      </c>
      <c r="I235" s="35"/>
      <c r="J235" s="63"/>
      <c r="K235" s="63"/>
      <c r="L235" s="63"/>
    </row>
    <row r="236" spans="1:12" s="62" customFormat="1" ht="16.5" customHeight="1" x14ac:dyDescent="0.25">
      <c r="A236" s="450"/>
      <c r="B236" s="504">
        <v>0</v>
      </c>
      <c r="C236" s="207" t="s">
        <v>8</v>
      </c>
      <c r="D236" s="208">
        <v>35</v>
      </c>
      <c r="E236" s="151">
        <v>1.6709308332301362</v>
      </c>
      <c r="F236" s="152">
        <v>4.5616236835453767</v>
      </c>
      <c r="G236" s="158">
        <v>8.7433709100633088</v>
      </c>
      <c r="H236" s="177">
        <v>8.8249999999999993</v>
      </c>
      <c r="I236" s="35"/>
      <c r="J236" s="63"/>
      <c r="K236" s="63"/>
      <c r="L236" s="63"/>
    </row>
    <row r="237" spans="1:12" s="62" customFormat="1" ht="16.5" customHeight="1" thickBot="1" x14ac:dyDescent="0.3">
      <c r="A237" s="451"/>
      <c r="B237" s="505">
        <v>0</v>
      </c>
      <c r="C237" s="210" t="s">
        <v>17</v>
      </c>
      <c r="D237" s="211">
        <v>35</v>
      </c>
      <c r="E237" s="153">
        <v>1.6709308332301362</v>
      </c>
      <c r="F237" s="154">
        <v>6.9607461689432313</v>
      </c>
      <c r="G237" s="178">
        <v>10.319367228502623</v>
      </c>
      <c r="H237" s="178">
        <v>10.815</v>
      </c>
      <c r="I237" s="35"/>
      <c r="J237" s="63"/>
      <c r="K237" s="63"/>
      <c r="L237" s="63"/>
    </row>
    <row r="238" spans="1:12" s="3" customFormat="1" ht="16.5" customHeight="1" thickBot="1" x14ac:dyDescent="0.3">
      <c r="A238" s="12"/>
      <c r="B238" s="12"/>
      <c r="C238" s="13"/>
      <c r="D238" s="14"/>
      <c r="E238" s="14"/>
      <c r="F238" s="16"/>
      <c r="G238" s="15"/>
      <c r="H238" s="15"/>
      <c r="J238" s="4"/>
      <c r="K238" s="4"/>
      <c r="L238" s="4"/>
    </row>
    <row r="239" spans="1:12" s="3" customFormat="1" ht="16.5" customHeight="1" thickBot="1" x14ac:dyDescent="0.2">
      <c r="A239" s="455" t="s">
        <v>39</v>
      </c>
      <c r="B239" s="456"/>
      <c r="C239" s="456"/>
      <c r="D239" s="456"/>
      <c r="E239" s="456"/>
      <c r="F239" s="456"/>
      <c r="G239" s="456"/>
      <c r="H239" s="457"/>
      <c r="J239" s="4"/>
      <c r="K239" s="4"/>
      <c r="L239" s="4"/>
    </row>
    <row r="240" spans="1:12" s="35" customFormat="1" ht="16.5" customHeight="1" x14ac:dyDescent="0.25">
      <c r="A240" s="458" t="str">
        <f>+A217</f>
        <v>Precio especial en operaciones al contado y financiamiento Plan Integral SIN seguro CON Bonificación.</v>
      </c>
      <c r="B240" s="147"/>
      <c r="C240" s="485"/>
      <c r="D240" s="486"/>
      <c r="E240" s="486"/>
      <c r="F240" s="487"/>
      <c r="G240" s="183"/>
      <c r="H240" s="216"/>
      <c r="J240" s="36"/>
      <c r="K240" s="36"/>
      <c r="L240" s="36"/>
    </row>
    <row r="241" spans="1:12" s="35" customFormat="1" ht="16.5" customHeight="1" x14ac:dyDescent="0.25">
      <c r="A241" s="459"/>
      <c r="B241" s="147" t="str">
        <f>+B218</f>
        <v>(CÓDIGO:  LRG )</v>
      </c>
      <c r="C241" s="482" t="s">
        <v>16</v>
      </c>
      <c r="D241" s="483"/>
      <c r="E241" s="483"/>
      <c r="F241" s="484"/>
      <c r="G241" s="184"/>
      <c r="H241" s="217"/>
      <c r="J241" s="36"/>
      <c r="K241" s="36"/>
      <c r="L241" s="36"/>
    </row>
    <row r="242" spans="1:12" s="35" customFormat="1" ht="16.5" customHeight="1" x14ac:dyDescent="0.25">
      <c r="A242" s="460"/>
      <c r="B242" s="185" t="s">
        <v>319</v>
      </c>
      <c r="C242" s="461" t="s">
        <v>320</v>
      </c>
      <c r="D242" s="462"/>
      <c r="E242" s="462"/>
      <c r="F242" s="463"/>
      <c r="G242" s="184"/>
      <c r="H242" s="217"/>
      <c r="J242" s="61"/>
      <c r="K242" s="36"/>
      <c r="L242" s="36"/>
    </row>
    <row r="243" spans="1:12" s="35" customFormat="1" ht="16.5" customHeight="1" x14ac:dyDescent="0.25">
      <c r="A243" s="460"/>
      <c r="B243" s="185" t="s">
        <v>321</v>
      </c>
      <c r="C243" s="461" t="s">
        <v>322</v>
      </c>
      <c r="D243" s="462"/>
      <c r="E243" s="462"/>
      <c r="F243" s="463"/>
      <c r="G243" s="184"/>
      <c r="H243" s="217"/>
      <c r="J243" s="61"/>
      <c r="K243" s="36"/>
      <c r="L243" s="36"/>
    </row>
    <row r="244" spans="1:12" s="35" customFormat="1" ht="16.5" customHeight="1" x14ac:dyDescent="0.25">
      <c r="A244" s="460"/>
      <c r="B244" s="185" t="s">
        <v>323</v>
      </c>
      <c r="C244" s="461" t="s">
        <v>324</v>
      </c>
      <c r="D244" s="462"/>
      <c r="E244" s="462"/>
      <c r="F244" s="463"/>
      <c r="G244" s="184"/>
      <c r="H244" s="217"/>
      <c r="J244" s="61"/>
      <c r="K244" s="36"/>
      <c r="L244" s="36"/>
    </row>
    <row r="245" spans="1:12" s="35" customFormat="1" ht="16.5" customHeight="1" x14ac:dyDescent="0.25">
      <c r="A245" s="460"/>
      <c r="B245" s="185" t="s">
        <v>325</v>
      </c>
      <c r="C245" s="461" t="s">
        <v>326</v>
      </c>
      <c r="D245" s="462"/>
      <c r="E245" s="462"/>
      <c r="F245" s="463"/>
      <c r="G245" s="184"/>
      <c r="H245" s="217"/>
      <c r="J245" s="61"/>
      <c r="K245" s="36"/>
      <c r="L245" s="36"/>
    </row>
    <row r="246" spans="1:12" s="35" customFormat="1" ht="16.5" customHeight="1" thickBot="1" x14ac:dyDescent="0.3">
      <c r="A246" s="460"/>
      <c r="B246" s="218"/>
      <c r="C246" s="464"/>
      <c r="D246" s="465"/>
      <c r="E246" s="465"/>
      <c r="F246" s="466"/>
      <c r="G246" s="186"/>
      <c r="H246" s="219"/>
      <c r="J246" s="36"/>
      <c r="K246" s="36"/>
      <c r="L246" s="36"/>
    </row>
    <row r="247" spans="1:12" s="35" customFormat="1" ht="16.5" customHeight="1" x14ac:dyDescent="0.25">
      <c r="A247" s="458" t="str">
        <f>+A165</f>
        <v>Precio especial en operaciones al contado y financiamiento Plan Integral CON 1 año de seguro. SIN Bonificación</v>
      </c>
      <c r="B247" s="147"/>
      <c r="C247" s="485"/>
      <c r="D247" s="486"/>
      <c r="E247" s="486"/>
      <c r="F247" s="487"/>
      <c r="G247" s="183"/>
      <c r="H247" s="216"/>
      <c r="J247" s="36"/>
      <c r="K247" s="36"/>
      <c r="L247" s="36"/>
    </row>
    <row r="248" spans="1:12" s="35" customFormat="1" ht="16.5" customHeight="1" x14ac:dyDescent="0.25">
      <c r="A248" s="459"/>
      <c r="B248" s="147" t="str">
        <f>+B166</f>
        <v>(CÓDIGO:  LRH )</v>
      </c>
      <c r="C248" s="482" t="s">
        <v>16</v>
      </c>
      <c r="D248" s="483"/>
      <c r="E248" s="483"/>
      <c r="F248" s="484"/>
      <c r="G248" s="184"/>
      <c r="H248" s="217"/>
      <c r="J248" s="36"/>
      <c r="K248" s="36"/>
      <c r="L248" s="36"/>
    </row>
    <row r="249" spans="1:12" s="35" customFormat="1" ht="16.5" customHeight="1" x14ac:dyDescent="0.25">
      <c r="A249" s="460"/>
      <c r="B249" s="185" t="str">
        <f>"Paquete A  "&amp;DOLLAR((0),0)</f>
        <v>Paquete A  $0</v>
      </c>
      <c r="C249" s="461" t="s">
        <v>327</v>
      </c>
      <c r="D249" s="462"/>
      <c r="E249" s="462"/>
      <c r="F249" s="463"/>
      <c r="G249" s="184"/>
      <c r="H249" s="217"/>
      <c r="J249" s="61"/>
      <c r="K249" s="36"/>
      <c r="L249" s="36"/>
    </row>
    <row r="250" spans="1:12" s="35" customFormat="1" ht="16.5" customHeight="1" x14ac:dyDescent="0.25">
      <c r="A250" s="460"/>
      <c r="B250" s="185" t="str">
        <f>"Paquete C  "&amp;DOLLAR((0),0)</f>
        <v>Paquete C  $0</v>
      </c>
      <c r="C250" s="461" t="s">
        <v>328</v>
      </c>
      <c r="D250" s="462"/>
      <c r="E250" s="462"/>
      <c r="F250" s="463"/>
      <c r="G250" s="184"/>
      <c r="H250" s="217"/>
      <c r="J250" s="61"/>
      <c r="K250" s="36"/>
      <c r="L250" s="36"/>
    </row>
    <row r="251" spans="1:12" s="35" customFormat="1" ht="16.5" customHeight="1" x14ac:dyDescent="0.25">
      <c r="A251" s="460"/>
      <c r="B251" s="185" t="str">
        <f>"Paquete D  "&amp;DOLLAR((0),0)</f>
        <v>Paquete D  $0</v>
      </c>
      <c r="C251" s="461" t="s">
        <v>329</v>
      </c>
      <c r="D251" s="462"/>
      <c r="E251" s="462"/>
      <c r="F251" s="463"/>
      <c r="G251" s="184"/>
      <c r="H251" s="217"/>
      <c r="J251" s="61"/>
      <c r="K251" s="36"/>
      <c r="L251" s="36"/>
    </row>
    <row r="252" spans="1:12" s="35" customFormat="1" ht="16.5" customHeight="1" x14ac:dyDescent="0.25">
      <c r="A252" s="460"/>
      <c r="B252" s="185" t="str">
        <f>"Paquete E  "&amp;DOLLAR((0),0)</f>
        <v>Paquete E  $0</v>
      </c>
      <c r="C252" s="461" t="s">
        <v>330</v>
      </c>
      <c r="D252" s="462"/>
      <c r="E252" s="462"/>
      <c r="F252" s="463"/>
      <c r="G252" s="184"/>
      <c r="H252" s="217"/>
      <c r="J252" s="61"/>
      <c r="K252" s="36"/>
      <c r="L252" s="36"/>
    </row>
    <row r="253" spans="1:12" s="35" customFormat="1" ht="16.5" customHeight="1" thickBot="1" x14ac:dyDescent="0.3">
      <c r="A253" s="460"/>
      <c r="B253" s="218"/>
      <c r="C253" s="464"/>
      <c r="D253" s="465"/>
      <c r="E253" s="465"/>
      <c r="F253" s="466"/>
      <c r="G253" s="186"/>
      <c r="H253" s="219"/>
      <c r="J253" s="36"/>
      <c r="K253" s="36"/>
      <c r="L253" s="36"/>
    </row>
    <row r="254" spans="1:12" s="64" customFormat="1" ht="16.5" customHeight="1" x14ac:dyDescent="0.25">
      <c r="A254" s="449" t="str">
        <f>+A222</f>
        <v>Financiamiento tasa subsidiada desde 20% enganche SIN seguro.</v>
      </c>
      <c r="B254" s="452" t="s">
        <v>19</v>
      </c>
      <c r="C254" s="169" t="s">
        <v>2</v>
      </c>
      <c r="D254" s="155">
        <v>20</v>
      </c>
      <c r="E254" s="149">
        <v>0</v>
      </c>
      <c r="F254" s="149">
        <v>0</v>
      </c>
      <c r="G254" s="170"/>
      <c r="H254" s="171"/>
      <c r="I254" s="35"/>
      <c r="J254" s="65"/>
      <c r="K254" s="65"/>
      <c r="L254" s="65"/>
    </row>
    <row r="255" spans="1:12" s="64" customFormat="1" ht="16.5" customHeight="1" x14ac:dyDescent="0.25">
      <c r="A255" s="450"/>
      <c r="B255" s="453">
        <v>0</v>
      </c>
      <c r="C255" s="172" t="s">
        <v>3</v>
      </c>
      <c r="D255" s="156">
        <v>20</v>
      </c>
      <c r="E255" s="157">
        <v>0</v>
      </c>
      <c r="F255" s="157">
        <v>0</v>
      </c>
      <c r="G255" s="162"/>
      <c r="H255" s="163"/>
      <c r="I255" s="35"/>
      <c r="J255" s="65"/>
      <c r="K255" s="65"/>
      <c r="L255" s="65"/>
    </row>
    <row r="256" spans="1:12" s="64" customFormat="1" ht="16.5" customHeight="1" x14ac:dyDescent="0.25">
      <c r="A256" s="450"/>
      <c r="B256" s="453">
        <v>0</v>
      </c>
      <c r="C256" s="172" t="s">
        <v>4</v>
      </c>
      <c r="D256" s="156">
        <v>20</v>
      </c>
      <c r="E256" s="157">
        <v>0</v>
      </c>
      <c r="F256" s="157">
        <v>0</v>
      </c>
      <c r="G256" s="162"/>
      <c r="H256" s="163"/>
      <c r="I256" s="35"/>
      <c r="J256" s="65"/>
      <c r="K256" s="65"/>
      <c r="L256" s="65"/>
    </row>
    <row r="257" spans="1:12" s="64" customFormat="1" ht="16.5" customHeight="1" x14ac:dyDescent="0.25">
      <c r="A257" s="450"/>
      <c r="B257" s="453">
        <v>0</v>
      </c>
      <c r="C257" s="172" t="s">
        <v>5</v>
      </c>
      <c r="D257" s="156">
        <v>20</v>
      </c>
      <c r="E257" s="157">
        <v>0</v>
      </c>
      <c r="F257" s="157">
        <v>3.057723757967874</v>
      </c>
      <c r="G257" s="162"/>
      <c r="H257" s="163"/>
      <c r="I257" s="35"/>
      <c r="J257" s="65"/>
      <c r="K257" s="65"/>
      <c r="L257" s="65"/>
    </row>
    <row r="258" spans="1:12" s="64" customFormat="1" ht="16.5" customHeight="1" x14ac:dyDescent="0.25">
      <c r="A258" s="450"/>
      <c r="B258" s="453">
        <v>0</v>
      </c>
      <c r="C258" s="172" t="s">
        <v>6</v>
      </c>
      <c r="D258" s="156">
        <v>20</v>
      </c>
      <c r="E258" s="157">
        <v>0</v>
      </c>
      <c r="F258" s="157">
        <v>4.9325491922787457</v>
      </c>
      <c r="G258" s="162"/>
      <c r="H258" s="163"/>
      <c r="I258" s="35"/>
      <c r="J258" s="65"/>
      <c r="K258" s="65"/>
      <c r="L258" s="65"/>
    </row>
    <row r="259" spans="1:12" s="64" customFormat="1" ht="16.5" customHeight="1" x14ac:dyDescent="0.25">
      <c r="A259" s="450"/>
      <c r="B259" s="453">
        <v>0</v>
      </c>
      <c r="C259" s="173" t="s">
        <v>7</v>
      </c>
      <c r="D259" s="156">
        <v>20</v>
      </c>
      <c r="E259" s="157">
        <v>0</v>
      </c>
      <c r="F259" s="157">
        <v>6.1988584343874802</v>
      </c>
      <c r="G259" s="162"/>
      <c r="H259" s="163"/>
      <c r="I259" s="35"/>
      <c r="J259" s="65"/>
      <c r="K259" s="65"/>
      <c r="L259" s="65"/>
    </row>
    <row r="260" spans="1:12" s="64" customFormat="1" ht="16.5" customHeight="1" x14ac:dyDescent="0.25">
      <c r="A260" s="450"/>
      <c r="B260" s="453">
        <v>0</v>
      </c>
      <c r="C260" s="172" t="s">
        <v>8</v>
      </c>
      <c r="D260" s="159">
        <v>20</v>
      </c>
      <c r="E260" s="151">
        <v>0</v>
      </c>
      <c r="F260" s="151">
        <v>8.0384938667063448</v>
      </c>
      <c r="G260" s="162"/>
      <c r="H260" s="163"/>
      <c r="I260" s="35"/>
      <c r="J260" s="65"/>
      <c r="K260" s="65"/>
      <c r="L260" s="65"/>
    </row>
    <row r="261" spans="1:12" s="64" customFormat="1" ht="16.5" customHeight="1" thickBot="1" x14ac:dyDescent="0.3">
      <c r="A261" s="451"/>
      <c r="B261" s="454">
        <v>0</v>
      </c>
      <c r="C261" s="174" t="s">
        <v>17</v>
      </c>
      <c r="D261" s="212">
        <v>20</v>
      </c>
      <c r="E261" s="213">
        <v>0</v>
      </c>
      <c r="F261" s="213">
        <v>9.9629081439140599</v>
      </c>
      <c r="G261" s="164"/>
      <c r="H261" s="165"/>
      <c r="I261" s="35"/>
      <c r="J261" s="65"/>
      <c r="K261" s="65"/>
      <c r="L261" s="65"/>
    </row>
    <row r="262" spans="1:12" s="64" customFormat="1" ht="16.5" customHeight="1" x14ac:dyDescent="0.25">
      <c r="A262" s="449" t="str">
        <f>+A230</f>
        <v>Financiamiento tasa subsidiada desde 35% enganche SIN seguro.</v>
      </c>
      <c r="B262" s="452" t="s">
        <v>19</v>
      </c>
      <c r="C262" s="169" t="s">
        <v>2</v>
      </c>
      <c r="D262" s="155">
        <v>35</v>
      </c>
      <c r="E262" s="149">
        <v>0</v>
      </c>
      <c r="F262" s="149">
        <v>0</v>
      </c>
      <c r="G262" s="149">
        <v>4.0468960826712692</v>
      </c>
      <c r="H262" s="149">
        <v>5.6102978147268603</v>
      </c>
      <c r="I262" s="35"/>
      <c r="J262" s="65"/>
      <c r="K262" s="65"/>
      <c r="L262" s="65"/>
    </row>
    <row r="263" spans="1:12" s="64" customFormat="1" ht="16.5" customHeight="1" x14ac:dyDescent="0.25">
      <c r="A263" s="450"/>
      <c r="B263" s="453">
        <v>0</v>
      </c>
      <c r="C263" s="172" t="s">
        <v>3</v>
      </c>
      <c r="D263" s="156">
        <v>35</v>
      </c>
      <c r="E263" s="157">
        <v>0</v>
      </c>
      <c r="F263" s="157">
        <v>0</v>
      </c>
      <c r="G263" s="157">
        <v>3.98</v>
      </c>
      <c r="H263" s="157">
        <v>5.620963979397696</v>
      </c>
      <c r="I263" s="35"/>
      <c r="J263" s="65"/>
      <c r="K263" s="65"/>
      <c r="L263" s="65"/>
    </row>
    <row r="264" spans="1:12" s="64" customFormat="1" ht="16.5" customHeight="1" x14ac:dyDescent="0.25">
      <c r="A264" s="450"/>
      <c r="B264" s="453">
        <v>0</v>
      </c>
      <c r="C264" s="172" t="s">
        <v>4</v>
      </c>
      <c r="D264" s="156">
        <v>35</v>
      </c>
      <c r="E264" s="157">
        <v>0</v>
      </c>
      <c r="F264" s="157">
        <v>0</v>
      </c>
      <c r="G264" s="157">
        <v>3.9599893346197934</v>
      </c>
      <c r="H264" s="157">
        <v>5.49</v>
      </c>
      <c r="I264" s="35"/>
      <c r="J264" s="65"/>
      <c r="K264" s="65"/>
      <c r="L264" s="65"/>
    </row>
    <row r="265" spans="1:12" s="64" customFormat="1" ht="16.5" customHeight="1" x14ac:dyDescent="0.25">
      <c r="A265" s="450"/>
      <c r="B265" s="453">
        <v>0</v>
      </c>
      <c r="C265" s="172" t="s">
        <v>5</v>
      </c>
      <c r="D265" s="156">
        <v>35</v>
      </c>
      <c r="E265" s="157">
        <v>0</v>
      </c>
      <c r="F265" s="157">
        <v>0</v>
      </c>
      <c r="G265" s="157">
        <v>3.885908626827113</v>
      </c>
      <c r="H265" s="157">
        <v>5.5</v>
      </c>
      <c r="I265" s="35"/>
      <c r="J265" s="65"/>
      <c r="K265" s="65"/>
      <c r="L265" s="65"/>
    </row>
    <row r="266" spans="1:12" s="64" customFormat="1" ht="16.5" customHeight="1" x14ac:dyDescent="0.25">
      <c r="A266" s="450"/>
      <c r="B266" s="453">
        <v>0</v>
      </c>
      <c r="C266" s="172" t="s">
        <v>6</v>
      </c>
      <c r="D266" s="156">
        <v>35</v>
      </c>
      <c r="E266" s="157">
        <v>0</v>
      </c>
      <c r="F266" s="157">
        <v>2.3059144737783717</v>
      </c>
      <c r="G266" s="157">
        <v>6.39</v>
      </c>
      <c r="H266" s="157">
        <v>7.1472446310546403</v>
      </c>
      <c r="I266" s="35"/>
      <c r="J266" s="65"/>
      <c r="K266" s="65"/>
      <c r="L266" s="65"/>
    </row>
    <row r="267" spans="1:12" s="64" customFormat="1" ht="16.5" customHeight="1" x14ac:dyDescent="0.25">
      <c r="A267" s="450"/>
      <c r="B267" s="453">
        <v>0</v>
      </c>
      <c r="C267" s="173" t="s">
        <v>7</v>
      </c>
      <c r="D267" s="156">
        <v>35</v>
      </c>
      <c r="E267" s="157">
        <v>0</v>
      </c>
      <c r="F267" s="157">
        <v>3.8639611788201544</v>
      </c>
      <c r="G267" s="157">
        <v>8.08</v>
      </c>
      <c r="H267" s="157">
        <v>8.2581124545904743</v>
      </c>
      <c r="I267" s="35"/>
      <c r="J267" s="65"/>
      <c r="K267" s="65"/>
      <c r="L267" s="65"/>
    </row>
    <row r="268" spans="1:12" s="64" customFormat="1" ht="16.5" customHeight="1" x14ac:dyDescent="0.25">
      <c r="A268" s="450"/>
      <c r="B268" s="453">
        <v>0</v>
      </c>
      <c r="C268" s="187" t="s">
        <v>8</v>
      </c>
      <c r="D268" s="159">
        <v>35</v>
      </c>
      <c r="E268" s="151">
        <v>0</v>
      </c>
      <c r="F268" s="151">
        <v>6.0709540417641685</v>
      </c>
      <c r="G268" s="151">
        <v>10.452853932372676</v>
      </c>
      <c r="H268" s="151">
        <v>9.9</v>
      </c>
      <c r="I268" s="35"/>
      <c r="J268" s="65"/>
      <c r="K268" s="65"/>
      <c r="L268" s="65"/>
    </row>
    <row r="269" spans="1:12" s="64" customFormat="1" ht="16.5" customHeight="1" thickBot="1" x14ac:dyDescent="0.3">
      <c r="A269" s="451"/>
      <c r="B269" s="454">
        <v>0</v>
      </c>
      <c r="C269" s="215" t="s">
        <v>17</v>
      </c>
      <c r="D269" s="212">
        <v>35</v>
      </c>
      <c r="E269" s="213">
        <v>0</v>
      </c>
      <c r="F269" s="213">
        <v>8.2106801962203537</v>
      </c>
      <c r="G269" s="213">
        <v>11.734999999999999</v>
      </c>
      <c r="H269" s="213">
        <v>11.71</v>
      </c>
      <c r="I269" s="35"/>
      <c r="J269" s="65"/>
      <c r="K269" s="65"/>
      <c r="L269" s="65"/>
    </row>
    <row r="270" spans="1:12" s="3" customFormat="1" ht="16.5" customHeight="1" thickBot="1" x14ac:dyDescent="0.3">
      <c r="A270" s="12"/>
      <c r="B270" s="12"/>
      <c r="C270" s="13"/>
      <c r="D270" s="14"/>
      <c r="E270" s="14"/>
      <c r="F270" s="16"/>
      <c r="G270" s="15"/>
      <c r="H270" s="15"/>
      <c r="J270" s="4"/>
      <c r="K270" s="4"/>
      <c r="L270" s="4"/>
    </row>
    <row r="271" spans="1:12" s="3" customFormat="1" ht="21.75" thickBot="1" x14ac:dyDescent="0.2">
      <c r="A271" s="455" t="s">
        <v>41</v>
      </c>
      <c r="B271" s="456"/>
      <c r="C271" s="456"/>
      <c r="D271" s="456"/>
      <c r="E271" s="456"/>
      <c r="F271" s="456"/>
      <c r="G271" s="456"/>
      <c r="H271" s="457"/>
      <c r="J271" s="4"/>
      <c r="K271" s="4"/>
      <c r="L271" s="4"/>
    </row>
    <row r="272" spans="1:12" s="35" customFormat="1" ht="16.5" customHeight="1" x14ac:dyDescent="0.25">
      <c r="A272" s="458" t="str">
        <f>+A240</f>
        <v>Precio especial en operaciones al contado y financiamiento Plan Integral SIN seguro CON Bonificación.</v>
      </c>
      <c r="B272" s="147"/>
      <c r="C272" s="485"/>
      <c r="D272" s="486"/>
      <c r="E272" s="486"/>
      <c r="F272" s="487"/>
      <c r="G272" s="183"/>
      <c r="H272" s="216"/>
      <c r="J272" s="36"/>
      <c r="K272" s="36"/>
      <c r="L272" s="36"/>
    </row>
    <row r="273" spans="1:12" s="35" customFormat="1" ht="16.5" customHeight="1" x14ac:dyDescent="0.25">
      <c r="A273" s="459"/>
      <c r="B273" s="147" t="str">
        <f>+B241</f>
        <v>(CÓDIGO:  LRG )</v>
      </c>
      <c r="C273" s="482" t="s">
        <v>16</v>
      </c>
      <c r="D273" s="483"/>
      <c r="E273" s="483"/>
      <c r="F273" s="484"/>
      <c r="G273" s="184"/>
      <c r="H273" s="217"/>
      <c r="J273" s="36"/>
      <c r="K273" s="36"/>
      <c r="L273" s="36"/>
    </row>
    <row r="274" spans="1:12" s="35" customFormat="1" ht="16.5" customHeight="1" x14ac:dyDescent="0.25">
      <c r="A274" s="460"/>
      <c r="B274" s="185" t="s">
        <v>331</v>
      </c>
      <c r="C274" s="461" t="s">
        <v>332</v>
      </c>
      <c r="D274" s="462"/>
      <c r="E274" s="462"/>
      <c r="F274" s="463"/>
      <c r="G274" s="184"/>
      <c r="H274" s="217"/>
      <c r="J274" s="61"/>
      <c r="K274" s="36"/>
      <c r="L274" s="36"/>
    </row>
    <row r="275" spans="1:12" s="35" customFormat="1" ht="16.5" customHeight="1" x14ac:dyDescent="0.25">
      <c r="A275" s="460"/>
      <c r="B275" s="185" t="s">
        <v>333</v>
      </c>
      <c r="C275" s="461" t="s">
        <v>334</v>
      </c>
      <c r="D275" s="462"/>
      <c r="E275" s="462"/>
      <c r="F275" s="463"/>
      <c r="G275" s="184"/>
      <c r="H275" s="217"/>
      <c r="J275" s="61"/>
      <c r="K275" s="36"/>
      <c r="L275" s="36"/>
    </row>
    <row r="276" spans="1:12" s="35" customFormat="1" ht="16.5" customHeight="1" x14ac:dyDescent="0.25">
      <c r="A276" s="460"/>
      <c r="B276" s="185" t="s">
        <v>335</v>
      </c>
      <c r="C276" s="461" t="s">
        <v>336</v>
      </c>
      <c r="D276" s="462"/>
      <c r="E276" s="462"/>
      <c r="F276" s="463"/>
      <c r="G276" s="184"/>
      <c r="H276" s="217"/>
      <c r="J276" s="61"/>
      <c r="K276" s="36"/>
      <c r="L276" s="36"/>
    </row>
    <row r="277" spans="1:12" s="35" customFormat="1" ht="16.5" customHeight="1" x14ac:dyDescent="0.25">
      <c r="A277" s="460"/>
      <c r="B277" s="185" t="s">
        <v>337</v>
      </c>
      <c r="C277" s="461" t="s">
        <v>338</v>
      </c>
      <c r="D277" s="462"/>
      <c r="E277" s="462"/>
      <c r="F277" s="463"/>
      <c r="G277" s="184"/>
      <c r="H277" s="217"/>
      <c r="J277" s="61"/>
      <c r="K277" s="36"/>
      <c r="L277" s="36"/>
    </row>
    <row r="278" spans="1:12" s="35" customFormat="1" ht="16.5" customHeight="1" thickBot="1" x14ac:dyDescent="0.3">
      <c r="A278" s="220"/>
      <c r="B278" s="188"/>
      <c r="C278" s="221"/>
      <c r="D278" s="222"/>
      <c r="E278" s="222"/>
      <c r="F278" s="223"/>
      <c r="G278" s="184"/>
      <c r="H278" s="217"/>
      <c r="J278" s="61"/>
      <c r="K278" s="36"/>
      <c r="L278" s="36"/>
    </row>
    <row r="279" spans="1:12" s="35" customFormat="1" ht="16.5" customHeight="1" x14ac:dyDescent="0.25">
      <c r="A279" s="458" t="str">
        <f>+A247</f>
        <v>Precio especial en operaciones al contado y financiamiento Plan Integral CON 1 año de seguro. SIN Bonificación</v>
      </c>
      <c r="B279" s="147"/>
      <c r="C279" s="485"/>
      <c r="D279" s="486"/>
      <c r="E279" s="486"/>
      <c r="F279" s="487"/>
      <c r="G279" s="183"/>
      <c r="H279" s="216"/>
      <c r="J279" s="36"/>
      <c r="K279" s="36"/>
      <c r="L279" s="36"/>
    </row>
    <row r="280" spans="1:12" s="35" customFormat="1" ht="16.5" customHeight="1" x14ac:dyDescent="0.25">
      <c r="A280" s="459"/>
      <c r="B280" s="147" t="str">
        <f>+B248</f>
        <v>(CÓDIGO:  LRH )</v>
      </c>
      <c r="C280" s="482" t="s">
        <v>16</v>
      </c>
      <c r="D280" s="483"/>
      <c r="E280" s="483"/>
      <c r="F280" s="484"/>
      <c r="G280" s="184"/>
      <c r="H280" s="217"/>
      <c r="J280" s="36"/>
      <c r="K280" s="36"/>
      <c r="L280" s="36"/>
    </row>
    <row r="281" spans="1:12" s="35" customFormat="1" ht="16.5" customHeight="1" x14ac:dyDescent="0.25">
      <c r="A281" s="460"/>
      <c r="B281" s="185" t="str">
        <f>"Paquete A  "&amp;DOLLAR((0),0)</f>
        <v>Paquete A  $0</v>
      </c>
      <c r="C281" s="461" t="s">
        <v>339</v>
      </c>
      <c r="D281" s="462"/>
      <c r="E281" s="462"/>
      <c r="F281" s="463"/>
      <c r="G281" s="184"/>
      <c r="H281" s="217"/>
      <c r="J281" s="61"/>
      <c r="K281" s="36"/>
      <c r="L281" s="36"/>
    </row>
    <row r="282" spans="1:12" s="35" customFormat="1" ht="16.5" customHeight="1" x14ac:dyDescent="0.25">
      <c r="A282" s="460"/>
      <c r="B282" s="185" t="str">
        <f>"Paquete B  "&amp;DOLLAR((0),0)</f>
        <v>Paquete B  $0</v>
      </c>
      <c r="C282" s="461" t="s">
        <v>340</v>
      </c>
      <c r="D282" s="462"/>
      <c r="E282" s="462"/>
      <c r="F282" s="463"/>
      <c r="G282" s="184"/>
      <c r="H282" s="217"/>
      <c r="J282" s="61"/>
      <c r="K282" s="36"/>
      <c r="L282" s="36"/>
    </row>
    <row r="283" spans="1:12" s="35" customFormat="1" ht="16.5" customHeight="1" x14ac:dyDescent="0.25">
      <c r="A283" s="460"/>
      <c r="B283" s="185" t="str">
        <f>"Paquete C  "&amp;DOLLAR((0),0)</f>
        <v>Paquete C  $0</v>
      </c>
      <c r="C283" s="461" t="s">
        <v>341</v>
      </c>
      <c r="D283" s="462"/>
      <c r="E283" s="462"/>
      <c r="F283" s="463"/>
      <c r="G283" s="184"/>
      <c r="H283" s="217"/>
      <c r="J283" s="61"/>
      <c r="K283" s="36"/>
      <c r="L283" s="36"/>
    </row>
    <row r="284" spans="1:12" s="35" customFormat="1" ht="16.5" customHeight="1" x14ac:dyDescent="0.25">
      <c r="A284" s="460"/>
      <c r="B284" s="185" t="str">
        <f>"Paquete D  "&amp;DOLLAR((0),0)</f>
        <v>Paquete D  $0</v>
      </c>
      <c r="C284" s="461" t="s">
        <v>342</v>
      </c>
      <c r="D284" s="462"/>
      <c r="E284" s="462"/>
      <c r="F284" s="463"/>
      <c r="G284" s="184"/>
      <c r="H284" s="217"/>
      <c r="J284" s="61"/>
      <c r="K284" s="36"/>
      <c r="L284" s="36"/>
    </row>
    <row r="285" spans="1:12" s="35" customFormat="1" ht="16.5" customHeight="1" thickBot="1" x14ac:dyDescent="0.3">
      <c r="A285" s="220"/>
      <c r="B285" s="185"/>
      <c r="C285" s="222"/>
      <c r="D285" s="222"/>
      <c r="E285" s="222"/>
      <c r="F285" s="223"/>
      <c r="G285" s="184"/>
      <c r="H285" s="217"/>
      <c r="J285" s="61"/>
      <c r="K285" s="36"/>
      <c r="L285" s="36"/>
    </row>
    <row r="286" spans="1:12" s="35" customFormat="1" ht="16.5" customHeight="1" x14ac:dyDescent="0.25">
      <c r="A286" s="449" t="str">
        <f>+A254</f>
        <v>Financiamiento tasa subsidiada desde 20% enganche SIN seguro.</v>
      </c>
      <c r="B286" s="452" t="s">
        <v>19</v>
      </c>
      <c r="C286" s="169" t="s">
        <v>2</v>
      </c>
      <c r="D286" s="155">
        <v>20</v>
      </c>
      <c r="E286" s="149">
        <v>0</v>
      </c>
      <c r="F286" s="149">
        <v>0</v>
      </c>
      <c r="G286" s="170"/>
      <c r="H286" s="171"/>
      <c r="J286" s="36"/>
      <c r="K286" s="36"/>
      <c r="L286" s="36"/>
    </row>
    <row r="287" spans="1:12" s="35" customFormat="1" ht="16.5" customHeight="1" x14ac:dyDescent="0.25">
      <c r="A287" s="450"/>
      <c r="B287" s="453">
        <v>0</v>
      </c>
      <c r="C287" s="172" t="s">
        <v>3</v>
      </c>
      <c r="D287" s="156">
        <v>20</v>
      </c>
      <c r="E287" s="157">
        <v>0</v>
      </c>
      <c r="F287" s="157">
        <v>0</v>
      </c>
      <c r="G287" s="162"/>
      <c r="H287" s="163"/>
      <c r="J287" s="36"/>
      <c r="K287" s="36"/>
      <c r="L287" s="36"/>
    </row>
    <row r="288" spans="1:12" s="35" customFormat="1" ht="16.5" customHeight="1" x14ac:dyDescent="0.25">
      <c r="A288" s="450"/>
      <c r="B288" s="453">
        <v>0</v>
      </c>
      <c r="C288" s="172" t="s">
        <v>4</v>
      </c>
      <c r="D288" s="156">
        <v>20</v>
      </c>
      <c r="E288" s="157">
        <v>0</v>
      </c>
      <c r="F288" s="157">
        <v>0</v>
      </c>
      <c r="G288" s="162"/>
      <c r="H288" s="163"/>
      <c r="J288" s="36"/>
      <c r="K288" s="36"/>
      <c r="L288" s="36"/>
    </row>
    <row r="289" spans="1:12" s="35" customFormat="1" ht="16.5" customHeight="1" x14ac:dyDescent="0.25">
      <c r="A289" s="450"/>
      <c r="B289" s="453">
        <v>0</v>
      </c>
      <c r="C289" s="172" t="s">
        <v>5</v>
      </c>
      <c r="D289" s="156">
        <v>20</v>
      </c>
      <c r="E289" s="157">
        <v>0</v>
      </c>
      <c r="F289" s="157">
        <v>3.0577237579771936</v>
      </c>
      <c r="G289" s="162"/>
      <c r="H289" s="163"/>
      <c r="J289" s="36"/>
      <c r="K289" s="36"/>
      <c r="L289" s="36"/>
    </row>
    <row r="290" spans="1:12" s="35" customFormat="1" ht="16.5" customHeight="1" x14ac:dyDescent="0.25">
      <c r="A290" s="450"/>
      <c r="B290" s="453">
        <v>0</v>
      </c>
      <c r="C290" s="172" t="s">
        <v>6</v>
      </c>
      <c r="D290" s="156">
        <v>20</v>
      </c>
      <c r="E290" s="157">
        <v>0</v>
      </c>
      <c r="F290" s="157">
        <v>4.932549192278624</v>
      </c>
      <c r="G290" s="162"/>
      <c r="H290" s="163"/>
      <c r="J290" s="36"/>
      <c r="K290" s="36"/>
      <c r="L290" s="36"/>
    </row>
    <row r="291" spans="1:12" s="35" customFormat="1" ht="16.5" customHeight="1" x14ac:dyDescent="0.25">
      <c r="A291" s="450"/>
      <c r="B291" s="453">
        <v>0</v>
      </c>
      <c r="C291" s="173" t="s">
        <v>7</v>
      </c>
      <c r="D291" s="156">
        <v>20</v>
      </c>
      <c r="E291" s="157">
        <v>0</v>
      </c>
      <c r="F291" s="157">
        <v>6.1988584343896154</v>
      </c>
      <c r="G291" s="162"/>
      <c r="H291" s="163"/>
      <c r="J291" s="36"/>
      <c r="K291" s="36"/>
      <c r="L291" s="36"/>
    </row>
    <row r="292" spans="1:12" s="35" customFormat="1" ht="16.5" customHeight="1" x14ac:dyDescent="0.25">
      <c r="A292" s="450"/>
      <c r="B292" s="453">
        <v>0</v>
      </c>
      <c r="C292" s="187" t="s">
        <v>8</v>
      </c>
      <c r="D292" s="159">
        <v>20</v>
      </c>
      <c r="E292" s="151">
        <v>0</v>
      </c>
      <c r="F292" s="151">
        <v>8.0384938667065917</v>
      </c>
      <c r="G292" s="162"/>
      <c r="H292" s="163"/>
      <c r="J292" s="36"/>
      <c r="K292" s="36"/>
      <c r="L292" s="36"/>
    </row>
    <row r="293" spans="1:12" s="35" customFormat="1" ht="16.5" customHeight="1" thickBot="1" x14ac:dyDescent="0.3">
      <c r="A293" s="451"/>
      <c r="B293" s="454">
        <v>0</v>
      </c>
      <c r="C293" s="215" t="s">
        <v>17</v>
      </c>
      <c r="D293" s="212">
        <v>20</v>
      </c>
      <c r="E293" s="213">
        <v>0</v>
      </c>
      <c r="F293" s="213">
        <v>9.9629081439147242</v>
      </c>
      <c r="G293" s="164"/>
      <c r="H293" s="165"/>
      <c r="J293" s="36"/>
      <c r="K293" s="36"/>
      <c r="L293" s="36"/>
    </row>
    <row r="294" spans="1:12" s="35" customFormat="1" ht="16.5" customHeight="1" x14ac:dyDescent="0.25">
      <c r="A294" s="449" t="str">
        <f>+A262</f>
        <v>Financiamiento tasa subsidiada desde 35% enganche SIN seguro.</v>
      </c>
      <c r="B294" s="452" t="s">
        <v>19</v>
      </c>
      <c r="C294" s="169" t="s">
        <v>2</v>
      </c>
      <c r="D294" s="155">
        <v>35</v>
      </c>
      <c r="E294" s="149">
        <v>0</v>
      </c>
      <c r="F294" s="149">
        <v>0</v>
      </c>
      <c r="G294" s="149">
        <v>4.0468960826712692</v>
      </c>
      <c r="H294" s="149">
        <v>5.6102978147268603</v>
      </c>
      <c r="J294" s="36"/>
      <c r="K294" s="36"/>
      <c r="L294" s="36"/>
    </row>
    <row r="295" spans="1:12" s="35" customFormat="1" ht="16.5" customHeight="1" x14ac:dyDescent="0.25">
      <c r="A295" s="450"/>
      <c r="B295" s="453">
        <v>0</v>
      </c>
      <c r="C295" s="172" t="s">
        <v>3</v>
      </c>
      <c r="D295" s="156">
        <v>35</v>
      </c>
      <c r="E295" s="157">
        <v>0</v>
      </c>
      <c r="F295" s="157">
        <v>0</v>
      </c>
      <c r="G295" s="157">
        <v>3.98</v>
      </c>
      <c r="H295" s="157">
        <v>5.620963979397696</v>
      </c>
      <c r="J295" s="36"/>
      <c r="K295" s="36"/>
      <c r="L295" s="36"/>
    </row>
    <row r="296" spans="1:12" s="35" customFormat="1" ht="16.5" customHeight="1" x14ac:dyDescent="0.25">
      <c r="A296" s="450"/>
      <c r="B296" s="453">
        <v>0</v>
      </c>
      <c r="C296" s="172" t="s">
        <v>4</v>
      </c>
      <c r="D296" s="156">
        <v>35</v>
      </c>
      <c r="E296" s="157">
        <v>0</v>
      </c>
      <c r="F296" s="157">
        <v>0</v>
      </c>
      <c r="G296" s="157">
        <v>3.9599893346197934</v>
      </c>
      <c r="H296" s="157">
        <v>5.49</v>
      </c>
      <c r="J296" s="36"/>
      <c r="K296" s="36"/>
      <c r="L296" s="36"/>
    </row>
    <row r="297" spans="1:12" s="35" customFormat="1" ht="16.5" customHeight="1" x14ac:dyDescent="0.25">
      <c r="A297" s="450"/>
      <c r="B297" s="453">
        <v>0</v>
      </c>
      <c r="C297" s="172" t="s">
        <v>5</v>
      </c>
      <c r="D297" s="156">
        <v>35</v>
      </c>
      <c r="E297" s="157">
        <v>0</v>
      </c>
      <c r="F297" s="157">
        <v>0</v>
      </c>
      <c r="G297" s="157">
        <v>3.885908626827113</v>
      </c>
      <c r="H297" s="157">
        <v>5.5</v>
      </c>
      <c r="J297" s="36"/>
      <c r="K297" s="36"/>
      <c r="L297" s="36"/>
    </row>
    <row r="298" spans="1:12" s="35" customFormat="1" ht="16.5" customHeight="1" x14ac:dyDescent="0.25">
      <c r="A298" s="450"/>
      <c r="B298" s="453">
        <v>0</v>
      </c>
      <c r="C298" s="172" t="s">
        <v>6</v>
      </c>
      <c r="D298" s="156">
        <v>35</v>
      </c>
      <c r="E298" s="157">
        <v>0</v>
      </c>
      <c r="F298" s="157">
        <v>2.3059144737860149</v>
      </c>
      <c r="G298" s="157">
        <v>6.39</v>
      </c>
      <c r="H298" s="157">
        <v>7.1472446310546403</v>
      </c>
      <c r="J298" s="36"/>
      <c r="K298" s="36"/>
      <c r="L298" s="36"/>
    </row>
    <row r="299" spans="1:12" s="35" customFormat="1" ht="16.5" customHeight="1" x14ac:dyDescent="0.25">
      <c r="A299" s="450"/>
      <c r="B299" s="453">
        <v>0</v>
      </c>
      <c r="C299" s="173" t="s">
        <v>7</v>
      </c>
      <c r="D299" s="156">
        <v>35</v>
      </c>
      <c r="E299" s="157">
        <v>0</v>
      </c>
      <c r="F299" s="157">
        <v>3.8639611788170938</v>
      </c>
      <c r="G299" s="157">
        <v>8.08</v>
      </c>
      <c r="H299" s="157">
        <v>8.2581124545904743</v>
      </c>
      <c r="J299" s="36"/>
      <c r="K299" s="36"/>
      <c r="L299" s="36"/>
    </row>
    <row r="300" spans="1:12" s="35" customFormat="1" ht="16.5" customHeight="1" x14ac:dyDescent="0.25">
      <c r="A300" s="450"/>
      <c r="B300" s="453">
        <v>0</v>
      </c>
      <c r="C300" s="187" t="s">
        <v>8</v>
      </c>
      <c r="D300" s="159">
        <v>35</v>
      </c>
      <c r="E300" s="151">
        <v>0</v>
      </c>
      <c r="F300" s="151">
        <v>6.0709540417652539</v>
      </c>
      <c r="G300" s="151">
        <v>10.452853932372676</v>
      </c>
      <c r="H300" s="151">
        <v>9.9</v>
      </c>
      <c r="J300" s="36"/>
      <c r="K300" s="36"/>
      <c r="L300" s="36"/>
    </row>
    <row r="301" spans="1:12" s="35" customFormat="1" ht="16.5" customHeight="1" thickBot="1" x14ac:dyDescent="0.3">
      <c r="A301" s="451"/>
      <c r="B301" s="454">
        <v>0</v>
      </c>
      <c r="C301" s="215" t="s">
        <v>17</v>
      </c>
      <c r="D301" s="212">
        <v>35</v>
      </c>
      <c r="E301" s="213">
        <v>0</v>
      </c>
      <c r="F301" s="213">
        <v>8.2106801962196734</v>
      </c>
      <c r="G301" s="213">
        <v>11.734999999999999</v>
      </c>
      <c r="H301" s="213">
        <v>11.71</v>
      </c>
      <c r="J301" s="36"/>
      <c r="K301" s="36"/>
      <c r="L301" s="36"/>
    </row>
    <row r="302" spans="1:12" s="3" customFormat="1" ht="16.5" customHeight="1" thickBot="1" x14ac:dyDescent="0.3">
      <c r="A302" s="9"/>
      <c r="B302" s="10"/>
      <c r="C302" s="11"/>
      <c r="D302" s="38"/>
      <c r="E302" s="39"/>
      <c r="F302" s="39"/>
      <c r="G302" s="39"/>
      <c r="H302" s="40"/>
      <c r="J302" s="4"/>
      <c r="K302" s="4"/>
      <c r="L302" s="4"/>
    </row>
    <row r="303" spans="1:12" s="3" customFormat="1" ht="16.5" customHeight="1" thickBot="1" x14ac:dyDescent="0.2">
      <c r="A303" s="467" t="s">
        <v>42</v>
      </c>
      <c r="B303" s="468"/>
      <c r="C303" s="468"/>
      <c r="D303" s="468"/>
      <c r="E303" s="468"/>
      <c r="F303" s="468"/>
      <c r="G303" s="469"/>
      <c r="H303" s="470"/>
      <c r="J303" s="4"/>
      <c r="K303" s="4"/>
      <c r="L303" s="4"/>
    </row>
    <row r="304" spans="1:12" s="3" customFormat="1" ht="34.5" customHeight="1" x14ac:dyDescent="0.25">
      <c r="A304" s="67"/>
      <c r="B304" s="67"/>
      <c r="C304" s="69" t="s">
        <v>11</v>
      </c>
      <c r="D304" s="70" t="s">
        <v>25</v>
      </c>
      <c r="E304" s="70" t="s">
        <v>25</v>
      </c>
      <c r="F304" s="70" t="s">
        <v>25</v>
      </c>
      <c r="G304" s="71"/>
      <c r="H304" s="71"/>
      <c r="J304" s="4"/>
      <c r="K304" s="4"/>
      <c r="L304" s="4"/>
    </row>
    <row r="305" spans="1:12" s="3" customFormat="1" ht="31.5" customHeight="1" thickBot="1" x14ac:dyDescent="0.3">
      <c r="A305" s="67"/>
      <c r="B305" s="67"/>
      <c r="C305" s="72"/>
      <c r="D305" s="73" t="s">
        <v>22</v>
      </c>
      <c r="E305" s="73" t="s">
        <v>23</v>
      </c>
      <c r="F305" s="73" t="s">
        <v>21</v>
      </c>
      <c r="G305" s="71"/>
      <c r="H305" s="71"/>
      <c r="J305" s="4"/>
      <c r="K305" s="4"/>
      <c r="L305" s="4"/>
    </row>
    <row r="306" spans="1:12" s="3" customFormat="1" ht="16.5" customHeight="1" x14ac:dyDescent="0.25">
      <c r="A306" s="443" t="s">
        <v>43</v>
      </c>
      <c r="B306" s="446" t="s">
        <v>44</v>
      </c>
      <c r="C306" s="79">
        <v>12</v>
      </c>
      <c r="D306" s="80">
        <v>12.25</v>
      </c>
      <c r="E306" s="80">
        <v>11.32</v>
      </c>
      <c r="F306" s="81">
        <v>10.79</v>
      </c>
      <c r="G306" s="77"/>
      <c r="H306" s="78"/>
      <c r="J306" s="4"/>
      <c r="K306" s="4"/>
      <c r="L306" s="4"/>
    </row>
    <row r="307" spans="1:12" s="3" customFormat="1" ht="16.5" customHeight="1" x14ac:dyDescent="0.25">
      <c r="A307" s="444"/>
      <c r="B307" s="447"/>
      <c r="C307" s="82">
        <v>24</v>
      </c>
      <c r="D307" s="83">
        <v>12.75</v>
      </c>
      <c r="E307" s="83">
        <v>11.88</v>
      </c>
      <c r="F307" s="84">
        <v>11.29</v>
      </c>
      <c r="G307" s="77"/>
      <c r="H307" s="78"/>
      <c r="J307" s="4"/>
      <c r="K307" s="4"/>
      <c r="L307" s="4"/>
    </row>
    <row r="308" spans="1:12" s="3" customFormat="1" ht="16.5" customHeight="1" x14ac:dyDescent="0.25">
      <c r="A308" s="444"/>
      <c r="B308" s="447"/>
      <c r="C308" s="82">
        <v>36</v>
      </c>
      <c r="D308" s="83">
        <v>13.04</v>
      </c>
      <c r="E308" s="83">
        <v>12.17</v>
      </c>
      <c r="F308" s="84">
        <v>11.59</v>
      </c>
      <c r="G308" s="77"/>
      <c r="H308" s="78"/>
      <c r="J308" s="4"/>
      <c r="K308" s="4"/>
      <c r="L308" s="4"/>
    </row>
    <row r="309" spans="1:12" s="3" customFormat="1" ht="16.5" customHeight="1" x14ac:dyDescent="0.25">
      <c r="A309" s="444"/>
      <c r="B309" s="447"/>
      <c r="C309" s="82">
        <v>48</v>
      </c>
      <c r="D309" s="83">
        <v>13.53</v>
      </c>
      <c r="E309" s="83">
        <v>12.63</v>
      </c>
      <c r="F309" s="84">
        <v>12.13</v>
      </c>
      <c r="G309" s="77"/>
      <c r="H309" s="78"/>
      <c r="J309" s="4"/>
      <c r="K309" s="4"/>
      <c r="L309" s="4"/>
    </row>
    <row r="310" spans="1:12" s="3" customFormat="1" ht="16.5" customHeight="1" thickBot="1" x14ac:dyDescent="0.3">
      <c r="A310" s="445"/>
      <c r="B310" s="448"/>
      <c r="C310" s="85">
        <v>60</v>
      </c>
      <c r="D310" s="86">
        <v>14.53</v>
      </c>
      <c r="E310" s="86">
        <v>13.67</v>
      </c>
      <c r="F310" s="87">
        <v>13.17</v>
      </c>
      <c r="G310" s="77"/>
      <c r="H310" s="78"/>
      <c r="J310" s="4"/>
      <c r="K310" s="4"/>
      <c r="L310" s="4"/>
    </row>
    <row r="311" spans="1:12" s="3" customFormat="1" ht="16.5" customHeight="1" thickBot="1" x14ac:dyDescent="0.3">
      <c r="A311" s="74"/>
      <c r="B311" s="67"/>
      <c r="C311" s="68"/>
      <c r="D311" s="75"/>
      <c r="E311" s="75"/>
      <c r="F311" s="76"/>
      <c r="G311" s="71"/>
      <c r="H311" s="71"/>
      <c r="J311" s="4"/>
      <c r="K311" s="4"/>
      <c r="L311" s="4"/>
    </row>
    <row r="312" spans="1:12" s="3" customFormat="1" ht="41.25" customHeight="1" x14ac:dyDescent="0.25">
      <c r="A312" s="67"/>
      <c r="B312" s="67"/>
      <c r="C312" s="69" t="s">
        <v>11</v>
      </c>
      <c r="D312" s="70" t="s">
        <v>25</v>
      </c>
      <c r="E312" s="70" t="s">
        <v>25</v>
      </c>
      <c r="F312" s="70" t="s">
        <v>25</v>
      </c>
      <c r="G312" s="71"/>
      <c r="H312" s="71"/>
      <c r="J312" s="4"/>
      <c r="K312" s="4"/>
      <c r="L312" s="4"/>
    </row>
    <row r="313" spans="1:12" s="3" customFormat="1" ht="27" customHeight="1" thickBot="1" x14ac:dyDescent="0.3">
      <c r="A313" s="67"/>
      <c r="B313" s="67"/>
      <c r="C313" s="72"/>
      <c r="D313" s="73" t="s">
        <v>22</v>
      </c>
      <c r="E313" s="73" t="s">
        <v>23</v>
      </c>
      <c r="F313" s="73" t="s">
        <v>21</v>
      </c>
      <c r="G313" s="71"/>
      <c r="H313" s="71"/>
      <c r="J313" s="4"/>
      <c r="K313" s="4"/>
      <c r="L313" s="4"/>
    </row>
    <row r="314" spans="1:12" s="3" customFormat="1" ht="16.5" customHeight="1" x14ac:dyDescent="0.25">
      <c r="A314" s="443" t="s">
        <v>45</v>
      </c>
      <c r="B314" s="446" t="s">
        <v>46</v>
      </c>
      <c r="C314" s="79">
        <v>12</v>
      </c>
      <c r="D314" s="80">
        <v>12.16</v>
      </c>
      <c r="E314" s="80">
        <v>11.4</v>
      </c>
      <c r="F314" s="81">
        <v>10.97</v>
      </c>
      <c r="G314" s="77"/>
      <c r="H314" s="78"/>
      <c r="J314" s="4"/>
      <c r="K314" s="4"/>
      <c r="L314" s="4"/>
    </row>
    <row r="315" spans="1:12" s="3" customFormat="1" ht="16.5" customHeight="1" x14ac:dyDescent="0.25">
      <c r="A315" s="444"/>
      <c r="B315" s="447"/>
      <c r="C315" s="82">
        <v>24</v>
      </c>
      <c r="D315" s="83">
        <v>12.56</v>
      </c>
      <c r="E315" s="83">
        <v>11.86</v>
      </c>
      <c r="F315" s="84">
        <v>11.38</v>
      </c>
      <c r="G315" s="77"/>
      <c r="H315" s="78"/>
      <c r="J315" s="4"/>
      <c r="K315" s="4"/>
      <c r="L315" s="4"/>
    </row>
    <row r="316" spans="1:12" s="3" customFormat="1" ht="16.5" customHeight="1" x14ac:dyDescent="0.25">
      <c r="A316" s="444"/>
      <c r="B316" s="447"/>
      <c r="C316" s="82">
        <v>36</v>
      </c>
      <c r="D316" s="83">
        <v>12.79</v>
      </c>
      <c r="E316" s="83">
        <v>12.09</v>
      </c>
      <c r="F316" s="84">
        <v>11.62</v>
      </c>
      <c r="G316" s="77"/>
      <c r="H316" s="78"/>
      <c r="J316" s="4"/>
      <c r="K316" s="4"/>
      <c r="L316" s="4"/>
    </row>
    <row r="317" spans="1:12" s="3" customFormat="1" ht="16.5" customHeight="1" x14ac:dyDescent="0.25">
      <c r="A317" s="444"/>
      <c r="B317" s="447"/>
      <c r="C317" s="82">
        <v>48</v>
      </c>
      <c r="D317" s="83">
        <v>13.19</v>
      </c>
      <c r="E317" s="83">
        <v>12.46</v>
      </c>
      <c r="F317" s="84">
        <v>12.06</v>
      </c>
      <c r="G317" s="77"/>
      <c r="H317" s="78"/>
      <c r="J317" s="4"/>
      <c r="K317" s="4"/>
      <c r="L317" s="4"/>
    </row>
    <row r="318" spans="1:12" s="3" customFormat="1" ht="16.5" customHeight="1" thickBot="1" x14ac:dyDescent="0.3">
      <c r="A318" s="445"/>
      <c r="B318" s="448"/>
      <c r="C318" s="85">
        <v>60</v>
      </c>
      <c r="D318" s="86">
        <v>14.01</v>
      </c>
      <c r="E318" s="86">
        <v>13.3</v>
      </c>
      <c r="F318" s="87">
        <v>12.9</v>
      </c>
      <c r="G318" s="77"/>
      <c r="H318" s="78"/>
      <c r="J318" s="4"/>
      <c r="K318" s="4"/>
      <c r="L318" s="4"/>
    </row>
    <row r="319" spans="1:12" s="3" customFormat="1" ht="16.5" customHeight="1" thickBot="1" x14ac:dyDescent="0.3">
      <c r="A319" s="88"/>
      <c r="B319" s="66"/>
      <c r="C319" s="89"/>
      <c r="D319" s="90"/>
      <c r="E319" s="90"/>
      <c r="F319" s="90"/>
      <c r="G319" s="91"/>
      <c r="H319" s="91"/>
      <c r="J319" s="4"/>
      <c r="K319" s="4"/>
      <c r="L319" s="4"/>
    </row>
    <row r="320" spans="1:12" s="3" customFormat="1" ht="33.75" customHeight="1" x14ac:dyDescent="0.25">
      <c r="A320" s="67"/>
      <c r="B320" s="67"/>
      <c r="C320" s="69" t="s">
        <v>11</v>
      </c>
      <c r="D320" s="70" t="s">
        <v>25</v>
      </c>
      <c r="E320" s="70" t="s">
        <v>25</v>
      </c>
      <c r="F320" s="70" t="s">
        <v>25</v>
      </c>
      <c r="G320" s="71"/>
      <c r="H320" s="71"/>
      <c r="J320" s="4"/>
      <c r="K320" s="4"/>
      <c r="L320" s="4"/>
    </row>
    <row r="321" spans="1:12" s="3" customFormat="1" ht="30.75" customHeight="1" thickBot="1" x14ac:dyDescent="0.3">
      <c r="A321" s="67"/>
      <c r="B321" s="67"/>
      <c r="C321" s="72"/>
      <c r="D321" s="73" t="s">
        <v>22</v>
      </c>
      <c r="E321" s="73" t="s">
        <v>23</v>
      </c>
      <c r="F321" s="73" t="s">
        <v>21</v>
      </c>
      <c r="G321" s="71"/>
      <c r="H321" s="71"/>
      <c r="J321" s="4"/>
      <c r="K321" s="4"/>
      <c r="L321" s="4"/>
    </row>
    <row r="322" spans="1:12" s="3" customFormat="1" ht="16.5" customHeight="1" x14ac:dyDescent="0.25">
      <c r="A322" s="443" t="s">
        <v>47</v>
      </c>
      <c r="B322" s="446" t="s">
        <v>56</v>
      </c>
      <c r="C322" s="79">
        <v>12</v>
      </c>
      <c r="D322" s="80">
        <v>14.99</v>
      </c>
      <c r="E322" s="80">
        <v>13.74</v>
      </c>
      <c r="F322" s="81">
        <v>12.99</v>
      </c>
      <c r="G322" s="77"/>
      <c r="H322" s="78"/>
      <c r="J322" s="4"/>
      <c r="K322" s="4"/>
      <c r="L322" s="4"/>
    </row>
    <row r="323" spans="1:12" s="3" customFormat="1" ht="16.5" customHeight="1" x14ac:dyDescent="0.25">
      <c r="A323" s="444"/>
      <c r="B323" s="447"/>
      <c r="C323" s="82">
        <v>24</v>
      </c>
      <c r="D323" s="83">
        <v>14.49</v>
      </c>
      <c r="E323" s="83">
        <v>13.24</v>
      </c>
      <c r="F323" s="84">
        <v>12.49</v>
      </c>
      <c r="G323" s="77"/>
      <c r="H323" s="78"/>
      <c r="J323" s="4"/>
      <c r="K323" s="4"/>
      <c r="L323" s="4"/>
    </row>
    <row r="324" spans="1:12" s="3" customFormat="1" ht="16.5" customHeight="1" x14ac:dyDescent="0.25">
      <c r="A324" s="444"/>
      <c r="B324" s="447"/>
      <c r="C324" s="82">
        <v>36</v>
      </c>
      <c r="D324" s="83">
        <v>14.49</v>
      </c>
      <c r="E324" s="83">
        <v>13.24</v>
      </c>
      <c r="F324" s="84">
        <v>12.49</v>
      </c>
      <c r="G324" s="77"/>
      <c r="H324" s="78"/>
      <c r="J324" s="4"/>
      <c r="K324" s="4"/>
      <c r="L324" s="4"/>
    </row>
    <row r="325" spans="1:12" s="3" customFormat="1" ht="16.5" customHeight="1" x14ac:dyDescent="0.25">
      <c r="A325" s="444"/>
      <c r="B325" s="447"/>
      <c r="C325" s="82">
        <v>48</v>
      </c>
      <c r="D325" s="83">
        <v>14.74</v>
      </c>
      <c r="E325" s="83">
        <v>13.49</v>
      </c>
      <c r="F325" s="84">
        <v>12.74</v>
      </c>
      <c r="G325" s="77"/>
      <c r="H325" s="78"/>
      <c r="J325" s="4"/>
      <c r="K325" s="4"/>
      <c r="L325" s="4"/>
    </row>
    <row r="326" spans="1:12" s="3" customFormat="1" ht="16.5" customHeight="1" thickBot="1" x14ac:dyDescent="0.3">
      <c r="A326" s="445"/>
      <c r="B326" s="448"/>
      <c r="C326" s="85">
        <v>60</v>
      </c>
      <c r="D326" s="86">
        <v>15.74</v>
      </c>
      <c r="E326" s="86">
        <v>14.49</v>
      </c>
      <c r="F326" s="87">
        <v>13.74</v>
      </c>
      <c r="G326" s="77"/>
      <c r="H326" s="78"/>
      <c r="J326" s="4"/>
      <c r="K326" s="4"/>
      <c r="L326" s="4"/>
    </row>
    <row r="327" spans="1:12" ht="16.5" customHeight="1" x14ac:dyDescent="0.25">
      <c r="A327" s="41"/>
    </row>
    <row r="328" spans="1:12" ht="16.5" customHeight="1" x14ac:dyDescent="0.3">
      <c r="A328" s="42" t="s">
        <v>26</v>
      </c>
    </row>
    <row r="329" spans="1:12" ht="16.5" customHeight="1" x14ac:dyDescent="0.3">
      <c r="A329" s="42" t="s">
        <v>30</v>
      </c>
    </row>
    <row r="330" spans="1:12" ht="16.5" customHeight="1" x14ac:dyDescent="0.3">
      <c r="A330" s="42" t="s">
        <v>31</v>
      </c>
    </row>
    <row r="331" spans="1:12" ht="16.5" customHeight="1" x14ac:dyDescent="0.3">
      <c r="A331" s="42" t="s">
        <v>9</v>
      </c>
    </row>
    <row r="332" spans="1:12" ht="16.5" customHeight="1" x14ac:dyDescent="0.3">
      <c r="A332" s="42" t="s">
        <v>10</v>
      </c>
    </row>
    <row r="333" spans="1:12" ht="16.5" customHeight="1" x14ac:dyDescent="0.3">
      <c r="A333" s="42"/>
    </row>
    <row r="337" spans="1:1" ht="16.5" customHeight="1" x14ac:dyDescent="0.25">
      <c r="A337" s="1"/>
    </row>
    <row r="338" spans="1:1" ht="16.5" customHeight="1" x14ac:dyDescent="0.25">
      <c r="A338" s="1"/>
    </row>
  </sheetData>
  <sheetProtection password="E9C4" sheet="1" objects="1" scenarios="1"/>
  <mergeCells count="194">
    <mergeCell ref="A156:H156"/>
    <mergeCell ref="A279:A284"/>
    <mergeCell ref="C279:F279"/>
    <mergeCell ref="C281:F281"/>
    <mergeCell ref="C282:F282"/>
    <mergeCell ref="C283:F283"/>
    <mergeCell ref="C284:F284"/>
    <mergeCell ref="A322:A326"/>
    <mergeCell ref="B322:B326"/>
    <mergeCell ref="A247:A253"/>
    <mergeCell ref="C247:F247"/>
    <mergeCell ref="C249:F249"/>
    <mergeCell ref="C250:F250"/>
    <mergeCell ref="C251:F251"/>
    <mergeCell ref="C252:F252"/>
    <mergeCell ref="C253:F253"/>
    <mergeCell ref="C160:F160"/>
    <mergeCell ref="C157:F157"/>
    <mergeCell ref="A157:A163"/>
    <mergeCell ref="C163:F163"/>
    <mergeCell ref="C217:F217"/>
    <mergeCell ref="A199:A206"/>
    <mergeCell ref="C191:F191"/>
    <mergeCell ref="C193:F193"/>
    <mergeCell ref="C194:F194"/>
    <mergeCell ref="A191:A198"/>
    <mergeCell ref="B199:B206"/>
    <mergeCell ref="C159:F159"/>
    <mergeCell ref="A222:A229"/>
    <mergeCell ref="B222:B229"/>
    <mergeCell ref="A216:H216"/>
    <mergeCell ref="C219:F219"/>
    <mergeCell ref="C221:F221"/>
    <mergeCell ref="A254:A261"/>
    <mergeCell ref="A217:A221"/>
    <mergeCell ref="A262:A269"/>
    <mergeCell ref="A173:A180"/>
    <mergeCell ref="A93:H93"/>
    <mergeCell ref="C122:F122"/>
    <mergeCell ref="A101:A108"/>
    <mergeCell ref="C96:F96"/>
    <mergeCell ref="A84:H84"/>
    <mergeCell ref="A85:A91"/>
    <mergeCell ref="C85:F85"/>
    <mergeCell ref="C86:F86"/>
    <mergeCell ref="C87:F87"/>
    <mergeCell ref="C88:F88"/>
    <mergeCell ref="C89:F89"/>
    <mergeCell ref="C90:F90"/>
    <mergeCell ref="A94:A100"/>
    <mergeCell ref="A119:A124"/>
    <mergeCell ref="C119:F119"/>
    <mergeCell ref="C120:F120"/>
    <mergeCell ref="C31:F31"/>
    <mergeCell ref="C54:F54"/>
    <mergeCell ref="C55:F55"/>
    <mergeCell ref="C56:F56"/>
    <mergeCell ref="C9:F9"/>
    <mergeCell ref="C10:F10"/>
    <mergeCell ref="C11:F11"/>
    <mergeCell ref="B44:B51"/>
    <mergeCell ref="A20:A27"/>
    <mergeCell ref="B20:B27"/>
    <mergeCell ref="A53:H53"/>
    <mergeCell ref="A44:A51"/>
    <mergeCell ref="A54:A58"/>
    <mergeCell ref="A29:H29"/>
    <mergeCell ref="A30:A35"/>
    <mergeCell ref="C30:F30"/>
    <mergeCell ref="C58:F58"/>
    <mergeCell ref="A36:A43"/>
    <mergeCell ref="B36:B43"/>
    <mergeCell ref="A1:H1"/>
    <mergeCell ref="A2:A4"/>
    <mergeCell ref="B2:B4"/>
    <mergeCell ref="C2:H2"/>
    <mergeCell ref="F3:H3"/>
    <mergeCell ref="C124:F124"/>
    <mergeCell ref="A109:A116"/>
    <mergeCell ref="B109:B116"/>
    <mergeCell ref="A59:A66"/>
    <mergeCell ref="B67:B74"/>
    <mergeCell ref="C123:F123"/>
    <mergeCell ref="C121:F121"/>
    <mergeCell ref="C94:F94"/>
    <mergeCell ref="C97:F97"/>
    <mergeCell ref="C98:F98"/>
    <mergeCell ref="C99:F99"/>
    <mergeCell ref="B59:B66"/>
    <mergeCell ref="A6:H6"/>
    <mergeCell ref="A7:A11"/>
    <mergeCell ref="A67:A74"/>
    <mergeCell ref="C32:F32"/>
    <mergeCell ref="C33:F33"/>
    <mergeCell ref="C34:F34"/>
    <mergeCell ref="C35:F35"/>
    <mergeCell ref="A165:A172"/>
    <mergeCell ref="C167:F167"/>
    <mergeCell ref="C168:F168"/>
    <mergeCell ref="C171:F171"/>
    <mergeCell ref="C162:F162"/>
    <mergeCell ref="C161:F161"/>
    <mergeCell ref="B173:B180"/>
    <mergeCell ref="B181:B188"/>
    <mergeCell ref="A181:A188"/>
    <mergeCell ref="C165:F165"/>
    <mergeCell ref="C166:F166"/>
    <mergeCell ref="C169:F169"/>
    <mergeCell ref="C170:F170"/>
    <mergeCell ref="A12:A19"/>
    <mergeCell ref="B12:B19"/>
    <mergeCell ref="B101:B108"/>
    <mergeCell ref="C57:F57"/>
    <mergeCell ref="C277:F277"/>
    <mergeCell ref="C7:F7"/>
    <mergeCell ref="C8:F8"/>
    <mergeCell ref="C91:F91"/>
    <mergeCell ref="A76:H76"/>
    <mergeCell ref="A77:A82"/>
    <mergeCell ref="C77:F77"/>
    <mergeCell ref="C78:F78"/>
    <mergeCell ref="C79:F79"/>
    <mergeCell ref="C80:F80"/>
    <mergeCell ref="C81:F81"/>
    <mergeCell ref="C82:F82"/>
    <mergeCell ref="C135:F135"/>
    <mergeCell ref="C138:F138"/>
    <mergeCell ref="C136:F136"/>
    <mergeCell ref="C198:F198"/>
    <mergeCell ref="C137:F137"/>
    <mergeCell ref="C195:F195"/>
    <mergeCell ref="C196:F196"/>
    <mergeCell ref="A190:H190"/>
    <mergeCell ref="A135:A139"/>
    <mergeCell ref="A129:A133"/>
    <mergeCell ref="C129:F129"/>
    <mergeCell ref="C130:F130"/>
    <mergeCell ref="C131:F131"/>
    <mergeCell ref="C132:F132"/>
    <mergeCell ref="A151:A154"/>
    <mergeCell ref="A127:H127"/>
    <mergeCell ref="A118:H118"/>
    <mergeCell ref="C146:F146"/>
    <mergeCell ref="C147:F147"/>
    <mergeCell ref="A149:H149"/>
    <mergeCell ref="C151:F151"/>
    <mergeCell ref="C152:F152"/>
    <mergeCell ref="C153:F153"/>
    <mergeCell ref="C154:F154"/>
    <mergeCell ref="C145:F145"/>
    <mergeCell ref="A141:H141"/>
    <mergeCell ref="C142:F142"/>
    <mergeCell ref="C144:F144"/>
    <mergeCell ref="A142:A147"/>
    <mergeCell ref="C158:F158"/>
    <mergeCell ref="C143:F143"/>
    <mergeCell ref="C95:F95"/>
    <mergeCell ref="C192:F192"/>
    <mergeCell ref="C218:F218"/>
    <mergeCell ref="C241:F241"/>
    <mergeCell ref="C248:F248"/>
    <mergeCell ref="C280:F280"/>
    <mergeCell ref="C273:F273"/>
    <mergeCell ref="C272:F272"/>
    <mergeCell ref="C197:F197"/>
    <mergeCell ref="A239:H239"/>
    <mergeCell ref="B230:B237"/>
    <mergeCell ref="A230:A237"/>
    <mergeCell ref="C274:F274"/>
    <mergeCell ref="C275:F275"/>
    <mergeCell ref="C240:F240"/>
    <mergeCell ref="C242:F242"/>
    <mergeCell ref="C243:F243"/>
    <mergeCell ref="C244:F244"/>
    <mergeCell ref="C276:F276"/>
    <mergeCell ref="B207:B214"/>
    <mergeCell ref="C220:F220"/>
    <mergeCell ref="A207:A214"/>
    <mergeCell ref="A306:A310"/>
    <mergeCell ref="B306:B310"/>
    <mergeCell ref="A314:A318"/>
    <mergeCell ref="B314:B318"/>
    <mergeCell ref="A286:A293"/>
    <mergeCell ref="B262:B269"/>
    <mergeCell ref="A271:H271"/>
    <mergeCell ref="A272:A277"/>
    <mergeCell ref="C245:F245"/>
    <mergeCell ref="C246:F246"/>
    <mergeCell ref="A240:A246"/>
    <mergeCell ref="A303:H303"/>
    <mergeCell ref="B254:B261"/>
    <mergeCell ref="A294:A301"/>
    <mergeCell ref="B286:B293"/>
    <mergeCell ref="B294:B301"/>
  </mergeCells>
  <printOptions horizontalCentered="1"/>
  <pageMargins left="0.17" right="0.16" top="0.22" bottom="0.19" header="0.17" footer="0.19"/>
  <pageSetup scale="50" fitToHeight="12" orientation="portrait" r:id="rId1"/>
  <headerFooter alignWithMargins="0">
    <oddFooter>&amp;L&amp;"Arial,Regular"&amp;12&amp;F&amp;C&amp;A&amp;R&amp;"Arial,Regular"&amp;12&amp;D&amp;T</oddFooter>
  </headerFooter>
  <rowBreaks count="2" manualBreakCount="2">
    <brk id="214" max="7" man="1"/>
    <brk id="301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 fitToPage="1"/>
  </sheetPr>
  <dimension ref="A1:Q124"/>
  <sheetViews>
    <sheetView showGridLines="0" zoomScale="86" zoomScaleNormal="86" workbookViewId="0">
      <selection sqref="A1:M124"/>
    </sheetView>
  </sheetViews>
  <sheetFormatPr defaultColWidth="9.625" defaultRowHeight="12" x14ac:dyDescent="0.2"/>
  <cols>
    <col min="1" max="1" width="9" style="260" customWidth="1"/>
    <col min="2" max="2" width="1.625" style="260" customWidth="1"/>
    <col min="3" max="3" width="8.375" style="260" customWidth="1"/>
    <col min="4" max="4" width="31.125" style="260" customWidth="1"/>
    <col min="5" max="5" width="7.5" style="260" customWidth="1"/>
    <col min="6" max="6" width="20" style="346" hidden="1" customWidth="1"/>
    <col min="7" max="7" width="10.875" style="263" customWidth="1"/>
    <col min="8" max="8" width="7.875" style="264" bestFit="1" customWidth="1"/>
    <col min="9" max="9" width="6.75" style="264" bestFit="1" customWidth="1"/>
    <col min="10" max="10" width="8.75" style="264" customWidth="1"/>
    <col min="11" max="11" width="9.875" style="260" customWidth="1"/>
    <col min="12" max="12" width="10" style="260" customWidth="1"/>
    <col min="13" max="13" width="10.375" style="265" customWidth="1"/>
    <col min="14" max="256" width="9.625" style="260"/>
    <col min="257" max="257" width="9" style="260" customWidth="1"/>
    <col min="258" max="258" width="1.625" style="260" customWidth="1"/>
    <col min="259" max="259" width="8.375" style="260" customWidth="1"/>
    <col min="260" max="260" width="31.125" style="260" customWidth="1"/>
    <col min="261" max="261" width="7.5" style="260" customWidth="1"/>
    <col min="262" max="262" width="0" style="260" hidden="1" customWidth="1"/>
    <col min="263" max="263" width="10.875" style="260" customWidth="1"/>
    <col min="264" max="264" width="7.875" style="260" bestFit="1" customWidth="1"/>
    <col min="265" max="265" width="6.75" style="260" bestFit="1" customWidth="1"/>
    <col min="266" max="266" width="8.75" style="260" customWidth="1"/>
    <col min="267" max="267" width="9.875" style="260" customWidth="1"/>
    <col min="268" max="268" width="10" style="260" customWidth="1"/>
    <col min="269" max="269" width="10.375" style="260" customWidth="1"/>
    <col min="270" max="512" width="9.625" style="260"/>
    <col min="513" max="513" width="9" style="260" customWidth="1"/>
    <col min="514" max="514" width="1.625" style="260" customWidth="1"/>
    <col min="515" max="515" width="8.375" style="260" customWidth="1"/>
    <col min="516" max="516" width="31.125" style="260" customWidth="1"/>
    <col min="517" max="517" width="7.5" style="260" customWidth="1"/>
    <col min="518" max="518" width="0" style="260" hidden="1" customWidth="1"/>
    <col min="519" max="519" width="10.875" style="260" customWidth="1"/>
    <col min="520" max="520" width="7.875" style="260" bestFit="1" customWidth="1"/>
    <col min="521" max="521" width="6.75" style="260" bestFit="1" customWidth="1"/>
    <col min="522" max="522" width="8.75" style="260" customWidth="1"/>
    <col min="523" max="523" width="9.875" style="260" customWidth="1"/>
    <col min="524" max="524" width="10" style="260" customWidth="1"/>
    <col min="525" max="525" width="10.375" style="260" customWidth="1"/>
    <col min="526" max="768" width="9.625" style="260"/>
    <col min="769" max="769" width="9" style="260" customWidth="1"/>
    <col min="770" max="770" width="1.625" style="260" customWidth="1"/>
    <col min="771" max="771" width="8.375" style="260" customWidth="1"/>
    <col min="772" max="772" width="31.125" style="260" customWidth="1"/>
    <col min="773" max="773" width="7.5" style="260" customWidth="1"/>
    <col min="774" max="774" width="0" style="260" hidden="1" customWidth="1"/>
    <col min="775" max="775" width="10.875" style="260" customWidth="1"/>
    <col min="776" max="776" width="7.875" style="260" bestFit="1" customWidth="1"/>
    <col min="777" max="777" width="6.75" style="260" bestFit="1" customWidth="1"/>
    <col min="778" max="778" width="8.75" style="260" customWidth="1"/>
    <col min="779" max="779" width="9.875" style="260" customWidth="1"/>
    <col min="780" max="780" width="10" style="260" customWidth="1"/>
    <col min="781" max="781" width="10.375" style="260" customWidth="1"/>
    <col min="782" max="1024" width="9.625" style="260"/>
    <col min="1025" max="1025" width="9" style="260" customWidth="1"/>
    <col min="1026" max="1026" width="1.625" style="260" customWidth="1"/>
    <col min="1027" max="1027" width="8.375" style="260" customWidth="1"/>
    <col min="1028" max="1028" width="31.125" style="260" customWidth="1"/>
    <col min="1029" max="1029" width="7.5" style="260" customWidth="1"/>
    <col min="1030" max="1030" width="0" style="260" hidden="1" customWidth="1"/>
    <col min="1031" max="1031" width="10.875" style="260" customWidth="1"/>
    <col min="1032" max="1032" width="7.875" style="260" bestFit="1" customWidth="1"/>
    <col min="1033" max="1033" width="6.75" style="260" bestFit="1" customWidth="1"/>
    <col min="1034" max="1034" width="8.75" style="260" customWidth="1"/>
    <col min="1035" max="1035" width="9.875" style="260" customWidth="1"/>
    <col min="1036" max="1036" width="10" style="260" customWidth="1"/>
    <col min="1037" max="1037" width="10.375" style="260" customWidth="1"/>
    <col min="1038" max="1280" width="9.625" style="260"/>
    <col min="1281" max="1281" width="9" style="260" customWidth="1"/>
    <col min="1282" max="1282" width="1.625" style="260" customWidth="1"/>
    <col min="1283" max="1283" width="8.375" style="260" customWidth="1"/>
    <col min="1284" max="1284" width="31.125" style="260" customWidth="1"/>
    <col min="1285" max="1285" width="7.5" style="260" customWidth="1"/>
    <col min="1286" max="1286" width="0" style="260" hidden="1" customWidth="1"/>
    <col min="1287" max="1287" width="10.875" style="260" customWidth="1"/>
    <col min="1288" max="1288" width="7.875" style="260" bestFit="1" customWidth="1"/>
    <col min="1289" max="1289" width="6.75" style="260" bestFit="1" customWidth="1"/>
    <col min="1290" max="1290" width="8.75" style="260" customWidth="1"/>
    <col min="1291" max="1291" width="9.875" style="260" customWidth="1"/>
    <col min="1292" max="1292" width="10" style="260" customWidth="1"/>
    <col min="1293" max="1293" width="10.375" style="260" customWidth="1"/>
    <col min="1294" max="1536" width="9.625" style="260"/>
    <col min="1537" max="1537" width="9" style="260" customWidth="1"/>
    <col min="1538" max="1538" width="1.625" style="260" customWidth="1"/>
    <col min="1539" max="1539" width="8.375" style="260" customWidth="1"/>
    <col min="1540" max="1540" width="31.125" style="260" customWidth="1"/>
    <col min="1541" max="1541" width="7.5" style="260" customWidth="1"/>
    <col min="1542" max="1542" width="0" style="260" hidden="1" customWidth="1"/>
    <col min="1543" max="1543" width="10.875" style="260" customWidth="1"/>
    <col min="1544" max="1544" width="7.875" style="260" bestFit="1" customWidth="1"/>
    <col min="1545" max="1545" width="6.75" style="260" bestFit="1" customWidth="1"/>
    <col min="1546" max="1546" width="8.75" style="260" customWidth="1"/>
    <col min="1547" max="1547" width="9.875" style="260" customWidth="1"/>
    <col min="1548" max="1548" width="10" style="260" customWidth="1"/>
    <col min="1549" max="1549" width="10.375" style="260" customWidth="1"/>
    <col min="1550" max="1792" width="9.625" style="260"/>
    <col min="1793" max="1793" width="9" style="260" customWidth="1"/>
    <col min="1794" max="1794" width="1.625" style="260" customWidth="1"/>
    <col min="1795" max="1795" width="8.375" style="260" customWidth="1"/>
    <col min="1796" max="1796" width="31.125" style="260" customWidth="1"/>
    <col min="1797" max="1797" width="7.5" style="260" customWidth="1"/>
    <col min="1798" max="1798" width="0" style="260" hidden="1" customWidth="1"/>
    <col min="1799" max="1799" width="10.875" style="260" customWidth="1"/>
    <col min="1800" max="1800" width="7.875" style="260" bestFit="1" customWidth="1"/>
    <col min="1801" max="1801" width="6.75" style="260" bestFit="1" customWidth="1"/>
    <col min="1802" max="1802" width="8.75" style="260" customWidth="1"/>
    <col min="1803" max="1803" width="9.875" style="260" customWidth="1"/>
    <col min="1804" max="1804" width="10" style="260" customWidth="1"/>
    <col min="1805" max="1805" width="10.375" style="260" customWidth="1"/>
    <col min="1806" max="2048" width="9.625" style="260"/>
    <col min="2049" max="2049" width="9" style="260" customWidth="1"/>
    <col min="2050" max="2050" width="1.625" style="260" customWidth="1"/>
    <col min="2051" max="2051" width="8.375" style="260" customWidth="1"/>
    <col min="2052" max="2052" width="31.125" style="260" customWidth="1"/>
    <col min="2053" max="2053" width="7.5" style="260" customWidth="1"/>
    <col min="2054" max="2054" width="0" style="260" hidden="1" customWidth="1"/>
    <col min="2055" max="2055" width="10.875" style="260" customWidth="1"/>
    <col min="2056" max="2056" width="7.875" style="260" bestFit="1" customWidth="1"/>
    <col min="2057" max="2057" width="6.75" style="260" bestFit="1" customWidth="1"/>
    <col min="2058" max="2058" width="8.75" style="260" customWidth="1"/>
    <col min="2059" max="2059" width="9.875" style="260" customWidth="1"/>
    <col min="2060" max="2060" width="10" style="260" customWidth="1"/>
    <col min="2061" max="2061" width="10.375" style="260" customWidth="1"/>
    <col min="2062" max="2304" width="9.625" style="260"/>
    <col min="2305" max="2305" width="9" style="260" customWidth="1"/>
    <col min="2306" max="2306" width="1.625" style="260" customWidth="1"/>
    <col min="2307" max="2307" width="8.375" style="260" customWidth="1"/>
    <col min="2308" max="2308" width="31.125" style="260" customWidth="1"/>
    <col min="2309" max="2309" width="7.5" style="260" customWidth="1"/>
    <col min="2310" max="2310" width="0" style="260" hidden="1" customWidth="1"/>
    <col min="2311" max="2311" width="10.875" style="260" customWidth="1"/>
    <col min="2312" max="2312" width="7.875" style="260" bestFit="1" customWidth="1"/>
    <col min="2313" max="2313" width="6.75" style="260" bestFit="1" customWidth="1"/>
    <col min="2314" max="2314" width="8.75" style="260" customWidth="1"/>
    <col min="2315" max="2315" width="9.875" style="260" customWidth="1"/>
    <col min="2316" max="2316" width="10" style="260" customWidth="1"/>
    <col min="2317" max="2317" width="10.375" style="260" customWidth="1"/>
    <col min="2318" max="2560" width="9.625" style="260"/>
    <col min="2561" max="2561" width="9" style="260" customWidth="1"/>
    <col min="2562" max="2562" width="1.625" style="260" customWidth="1"/>
    <col min="2563" max="2563" width="8.375" style="260" customWidth="1"/>
    <col min="2564" max="2564" width="31.125" style="260" customWidth="1"/>
    <col min="2565" max="2565" width="7.5" style="260" customWidth="1"/>
    <col min="2566" max="2566" width="0" style="260" hidden="1" customWidth="1"/>
    <col min="2567" max="2567" width="10.875" style="260" customWidth="1"/>
    <col min="2568" max="2568" width="7.875" style="260" bestFit="1" customWidth="1"/>
    <col min="2569" max="2569" width="6.75" style="260" bestFit="1" customWidth="1"/>
    <col min="2570" max="2570" width="8.75" style="260" customWidth="1"/>
    <col min="2571" max="2571" width="9.875" style="260" customWidth="1"/>
    <col min="2572" max="2572" width="10" style="260" customWidth="1"/>
    <col min="2573" max="2573" width="10.375" style="260" customWidth="1"/>
    <col min="2574" max="2816" width="9.625" style="260"/>
    <col min="2817" max="2817" width="9" style="260" customWidth="1"/>
    <col min="2818" max="2818" width="1.625" style="260" customWidth="1"/>
    <col min="2819" max="2819" width="8.375" style="260" customWidth="1"/>
    <col min="2820" max="2820" width="31.125" style="260" customWidth="1"/>
    <col min="2821" max="2821" width="7.5" style="260" customWidth="1"/>
    <col min="2822" max="2822" width="0" style="260" hidden="1" customWidth="1"/>
    <col min="2823" max="2823" width="10.875" style="260" customWidth="1"/>
    <col min="2824" max="2824" width="7.875" style="260" bestFit="1" customWidth="1"/>
    <col min="2825" max="2825" width="6.75" style="260" bestFit="1" customWidth="1"/>
    <col min="2826" max="2826" width="8.75" style="260" customWidth="1"/>
    <col min="2827" max="2827" width="9.875" style="260" customWidth="1"/>
    <col min="2828" max="2828" width="10" style="260" customWidth="1"/>
    <col min="2829" max="2829" width="10.375" style="260" customWidth="1"/>
    <col min="2830" max="3072" width="9.625" style="260"/>
    <col min="3073" max="3073" width="9" style="260" customWidth="1"/>
    <col min="3074" max="3074" width="1.625" style="260" customWidth="1"/>
    <col min="3075" max="3075" width="8.375" style="260" customWidth="1"/>
    <col min="3076" max="3076" width="31.125" style="260" customWidth="1"/>
    <col min="3077" max="3077" width="7.5" style="260" customWidth="1"/>
    <col min="3078" max="3078" width="0" style="260" hidden="1" customWidth="1"/>
    <col min="3079" max="3079" width="10.875" style="260" customWidth="1"/>
    <col min="3080" max="3080" width="7.875" style="260" bestFit="1" customWidth="1"/>
    <col min="3081" max="3081" width="6.75" style="260" bestFit="1" customWidth="1"/>
    <col min="3082" max="3082" width="8.75" style="260" customWidth="1"/>
    <col min="3083" max="3083" width="9.875" style="260" customWidth="1"/>
    <col min="3084" max="3084" width="10" style="260" customWidth="1"/>
    <col min="3085" max="3085" width="10.375" style="260" customWidth="1"/>
    <col min="3086" max="3328" width="9.625" style="260"/>
    <col min="3329" max="3329" width="9" style="260" customWidth="1"/>
    <col min="3330" max="3330" width="1.625" style="260" customWidth="1"/>
    <col min="3331" max="3331" width="8.375" style="260" customWidth="1"/>
    <col min="3332" max="3332" width="31.125" style="260" customWidth="1"/>
    <col min="3333" max="3333" width="7.5" style="260" customWidth="1"/>
    <col min="3334" max="3334" width="0" style="260" hidden="1" customWidth="1"/>
    <col min="3335" max="3335" width="10.875" style="260" customWidth="1"/>
    <col min="3336" max="3336" width="7.875" style="260" bestFit="1" customWidth="1"/>
    <col min="3337" max="3337" width="6.75" style="260" bestFit="1" customWidth="1"/>
    <col min="3338" max="3338" width="8.75" style="260" customWidth="1"/>
    <col min="3339" max="3339" width="9.875" style="260" customWidth="1"/>
    <col min="3340" max="3340" width="10" style="260" customWidth="1"/>
    <col min="3341" max="3341" width="10.375" style="260" customWidth="1"/>
    <col min="3342" max="3584" width="9.625" style="260"/>
    <col min="3585" max="3585" width="9" style="260" customWidth="1"/>
    <col min="3586" max="3586" width="1.625" style="260" customWidth="1"/>
    <col min="3587" max="3587" width="8.375" style="260" customWidth="1"/>
    <col min="3588" max="3588" width="31.125" style="260" customWidth="1"/>
    <col min="3589" max="3589" width="7.5" style="260" customWidth="1"/>
    <col min="3590" max="3590" width="0" style="260" hidden="1" customWidth="1"/>
    <col min="3591" max="3591" width="10.875" style="260" customWidth="1"/>
    <col min="3592" max="3592" width="7.875" style="260" bestFit="1" customWidth="1"/>
    <col min="3593" max="3593" width="6.75" style="260" bestFit="1" customWidth="1"/>
    <col min="3594" max="3594" width="8.75" style="260" customWidth="1"/>
    <col min="3595" max="3595" width="9.875" style="260" customWidth="1"/>
    <col min="3596" max="3596" width="10" style="260" customWidth="1"/>
    <col min="3597" max="3597" width="10.375" style="260" customWidth="1"/>
    <col min="3598" max="3840" width="9.625" style="260"/>
    <col min="3841" max="3841" width="9" style="260" customWidth="1"/>
    <col min="3842" max="3842" width="1.625" style="260" customWidth="1"/>
    <col min="3843" max="3843" width="8.375" style="260" customWidth="1"/>
    <col min="3844" max="3844" width="31.125" style="260" customWidth="1"/>
    <col min="3845" max="3845" width="7.5" style="260" customWidth="1"/>
    <col min="3846" max="3846" width="0" style="260" hidden="1" customWidth="1"/>
    <col min="3847" max="3847" width="10.875" style="260" customWidth="1"/>
    <col min="3848" max="3848" width="7.875" style="260" bestFit="1" customWidth="1"/>
    <col min="3849" max="3849" width="6.75" style="260" bestFit="1" customWidth="1"/>
    <col min="3850" max="3850" width="8.75" style="260" customWidth="1"/>
    <col min="3851" max="3851" width="9.875" style="260" customWidth="1"/>
    <col min="3852" max="3852" width="10" style="260" customWidth="1"/>
    <col min="3853" max="3853" width="10.375" style="260" customWidth="1"/>
    <col min="3854" max="4096" width="9.625" style="260"/>
    <col min="4097" max="4097" width="9" style="260" customWidth="1"/>
    <col min="4098" max="4098" width="1.625" style="260" customWidth="1"/>
    <col min="4099" max="4099" width="8.375" style="260" customWidth="1"/>
    <col min="4100" max="4100" width="31.125" style="260" customWidth="1"/>
    <col min="4101" max="4101" width="7.5" style="260" customWidth="1"/>
    <col min="4102" max="4102" width="0" style="260" hidden="1" customWidth="1"/>
    <col min="4103" max="4103" width="10.875" style="260" customWidth="1"/>
    <col min="4104" max="4104" width="7.875" style="260" bestFit="1" customWidth="1"/>
    <col min="4105" max="4105" width="6.75" style="260" bestFit="1" customWidth="1"/>
    <col min="4106" max="4106" width="8.75" style="260" customWidth="1"/>
    <col min="4107" max="4107" width="9.875" style="260" customWidth="1"/>
    <col min="4108" max="4108" width="10" style="260" customWidth="1"/>
    <col min="4109" max="4109" width="10.375" style="260" customWidth="1"/>
    <col min="4110" max="4352" width="9.625" style="260"/>
    <col min="4353" max="4353" width="9" style="260" customWidth="1"/>
    <col min="4354" max="4354" width="1.625" style="260" customWidth="1"/>
    <col min="4355" max="4355" width="8.375" style="260" customWidth="1"/>
    <col min="4356" max="4356" width="31.125" style="260" customWidth="1"/>
    <col min="4357" max="4357" width="7.5" style="260" customWidth="1"/>
    <col min="4358" max="4358" width="0" style="260" hidden="1" customWidth="1"/>
    <col min="4359" max="4359" width="10.875" style="260" customWidth="1"/>
    <col min="4360" max="4360" width="7.875" style="260" bestFit="1" customWidth="1"/>
    <col min="4361" max="4361" width="6.75" style="260" bestFit="1" customWidth="1"/>
    <col min="4362" max="4362" width="8.75" style="260" customWidth="1"/>
    <col min="4363" max="4363" width="9.875" style="260" customWidth="1"/>
    <col min="4364" max="4364" width="10" style="260" customWidth="1"/>
    <col min="4365" max="4365" width="10.375" style="260" customWidth="1"/>
    <col min="4366" max="4608" width="9.625" style="260"/>
    <col min="4609" max="4609" width="9" style="260" customWidth="1"/>
    <col min="4610" max="4610" width="1.625" style="260" customWidth="1"/>
    <col min="4611" max="4611" width="8.375" style="260" customWidth="1"/>
    <col min="4612" max="4612" width="31.125" style="260" customWidth="1"/>
    <col min="4613" max="4613" width="7.5" style="260" customWidth="1"/>
    <col min="4614" max="4614" width="0" style="260" hidden="1" customWidth="1"/>
    <col min="4615" max="4615" width="10.875" style="260" customWidth="1"/>
    <col min="4616" max="4616" width="7.875" style="260" bestFit="1" customWidth="1"/>
    <col min="4617" max="4617" width="6.75" style="260" bestFit="1" customWidth="1"/>
    <col min="4618" max="4618" width="8.75" style="260" customWidth="1"/>
    <col min="4619" max="4619" width="9.875" style="260" customWidth="1"/>
    <col min="4620" max="4620" width="10" style="260" customWidth="1"/>
    <col min="4621" max="4621" width="10.375" style="260" customWidth="1"/>
    <col min="4622" max="4864" width="9.625" style="260"/>
    <col min="4865" max="4865" width="9" style="260" customWidth="1"/>
    <col min="4866" max="4866" width="1.625" style="260" customWidth="1"/>
    <col min="4867" max="4867" width="8.375" style="260" customWidth="1"/>
    <col min="4868" max="4868" width="31.125" style="260" customWidth="1"/>
    <col min="4869" max="4869" width="7.5" style="260" customWidth="1"/>
    <col min="4870" max="4870" width="0" style="260" hidden="1" customWidth="1"/>
    <col min="4871" max="4871" width="10.875" style="260" customWidth="1"/>
    <col min="4872" max="4872" width="7.875" style="260" bestFit="1" customWidth="1"/>
    <col min="4873" max="4873" width="6.75" style="260" bestFit="1" customWidth="1"/>
    <col min="4874" max="4874" width="8.75" style="260" customWidth="1"/>
    <col min="4875" max="4875" width="9.875" style="260" customWidth="1"/>
    <col min="4876" max="4876" width="10" style="260" customWidth="1"/>
    <col min="4877" max="4877" width="10.375" style="260" customWidth="1"/>
    <col min="4878" max="5120" width="9.625" style="260"/>
    <col min="5121" max="5121" width="9" style="260" customWidth="1"/>
    <col min="5122" max="5122" width="1.625" style="260" customWidth="1"/>
    <col min="5123" max="5123" width="8.375" style="260" customWidth="1"/>
    <col min="5124" max="5124" width="31.125" style="260" customWidth="1"/>
    <col min="5125" max="5125" width="7.5" style="260" customWidth="1"/>
    <col min="5126" max="5126" width="0" style="260" hidden="1" customWidth="1"/>
    <col min="5127" max="5127" width="10.875" style="260" customWidth="1"/>
    <col min="5128" max="5128" width="7.875" style="260" bestFit="1" customWidth="1"/>
    <col min="5129" max="5129" width="6.75" style="260" bestFit="1" customWidth="1"/>
    <col min="5130" max="5130" width="8.75" style="260" customWidth="1"/>
    <col min="5131" max="5131" width="9.875" style="260" customWidth="1"/>
    <col min="5132" max="5132" width="10" style="260" customWidth="1"/>
    <col min="5133" max="5133" width="10.375" style="260" customWidth="1"/>
    <col min="5134" max="5376" width="9.625" style="260"/>
    <col min="5377" max="5377" width="9" style="260" customWidth="1"/>
    <col min="5378" max="5378" width="1.625" style="260" customWidth="1"/>
    <col min="5379" max="5379" width="8.375" style="260" customWidth="1"/>
    <col min="5380" max="5380" width="31.125" style="260" customWidth="1"/>
    <col min="5381" max="5381" width="7.5" style="260" customWidth="1"/>
    <col min="5382" max="5382" width="0" style="260" hidden="1" customWidth="1"/>
    <col min="5383" max="5383" width="10.875" style="260" customWidth="1"/>
    <col min="5384" max="5384" width="7.875" style="260" bestFit="1" customWidth="1"/>
    <col min="5385" max="5385" width="6.75" style="260" bestFit="1" customWidth="1"/>
    <col min="5386" max="5386" width="8.75" style="260" customWidth="1"/>
    <col min="5387" max="5387" width="9.875" style="260" customWidth="1"/>
    <col min="5388" max="5388" width="10" style="260" customWidth="1"/>
    <col min="5389" max="5389" width="10.375" style="260" customWidth="1"/>
    <col min="5390" max="5632" width="9.625" style="260"/>
    <col min="5633" max="5633" width="9" style="260" customWidth="1"/>
    <col min="5634" max="5634" width="1.625" style="260" customWidth="1"/>
    <col min="5635" max="5635" width="8.375" style="260" customWidth="1"/>
    <col min="5636" max="5636" width="31.125" style="260" customWidth="1"/>
    <col min="5637" max="5637" width="7.5" style="260" customWidth="1"/>
    <col min="5638" max="5638" width="0" style="260" hidden="1" customWidth="1"/>
    <col min="5639" max="5639" width="10.875" style="260" customWidth="1"/>
    <col min="5640" max="5640" width="7.875" style="260" bestFit="1" customWidth="1"/>
    <col min="5641" max="5641" width="6.75" style="260" bestFit="1" customWidth="1"/>
    <col min="5642" max="5642" width="8.75" style="260" customWidth="1"/>
    <col min="5643" max="5643" width="9.875" style="260" customWidth="1"/>
    <col min="5644" max="5644" width="10" style="260" customWidth="1"/>
    <col min="5645" max="5645" width="10.375" style="260" customWidth="1"/>
    <col min="5646" max="5888" width="9.625" style="260"/>
    <col min="5889" max="5889" width="9" style="260" customWidth="1"/>
    <col min="5890" max="5890" width="1.625" style="260" customWidth="1"/>
    <col min="5891" max="5891" width="8.375" style="260" customWidth="1"/>
    <col min="5892" max="5892" width="31.125" style="260" customWidth="1"/>
    <col min="5893" max="5893" width="7.5" style="260" customWidth="1"/>
    <col min="5894" max="5894" width="0" style="260" hidden="1" customWidth="1"/>
    <col min="5895" max="5895" width="10.875" style="260" customWidth="1"/>
    <col min="5896" max="5896" width="7.875" style="260" bestFit="1" customWidth="1"/>
    <col min="5897" max="5897" width="6.75" style="260" bestFit="1" customWidth="1"/>
    <col min="5898" max="5898" width="8.75" style="260" customWidth="1"/>
    <col min="5899" max="5899" width="9.875" style="260" customWidth="1"/>
    <col min="5900" max="5900" width="10" style="260" customWidth="1"/>
    <col min="5901" max="5901" width="10.375" style="260" customWidth="1"/>
    <col min="5902" max="6144" width="9.625" style="260"/>
    <col min="6145" max="6145" width="9" style="260" customWidth="1"/>
    <col min="6146" max="6146" width="1.625" style="260" customWidth="1"/>
    <col min="6147" max="6147" width="8.375" style="260" customWidth="1"/>
    <col min="6148" max="6148" width="31.125" style="260" customWidth="1"/>
    <col min="6149" max="6149" width="7.5" style="260" customWidth="1"/>
    <col min="6150" max="6150" width="0" style="260" hidden="1" customWidth="1"/>
    <col min="6151" max="6151" width="10.875" style="260" customWidth="1"/>
    <col min="6152" max="6152" width="7.875" style="260" bestFit="1" customWidth="1"/>
    <col min="6153" max="6153" width="6.75" style="260" bestFit="1" customWidth="1"/>
    <col min="6154" max="6154" width="8.75" style="260" customWidth="1"/>
    <col min="6155" max="6155" width="9.875" style="260" customWidth="1"/>
    <col min="6156" max="6156" width="10" style="260" customWidth="1"/>
    <col min="6157" max="6157" width="10.375" style="260" customWidth="1"/>
    <col min="6158" max="6400" width="9.625" style="260"/>
    <col min="6401" max="6401" width="9" style="260" customWidth="1"/>
    <col min="6402" max="6402" width="1.625" style="260" customWidth="1"/>
    <col min="6403" max="6403" width="8.375" style="260" customWidth="1"/>
    <col min="6404" max="6404" width="31.125" style="260" customWidth="1"/>
    <col min="6405" max="6405" width="7.5" style="260" customWidth="1"/>
    <col min="6406" max="6406" width="0" style="260" hidden="1" customWidth="1"/>
    <col min="6407" max="6407" width="10.875" style="260" customWidth="1"/>
    <col min="6408" max="6408" width="7.875" style="260" bestFit="1" customWidth="1"/>
    <col min="6409" max="6409" width="6.75" style="260" bestFit="1" customWidth="1"/>
    <col min="6410" max="6410" width="8.75" style="260" customWidth="1"/>
    <col min="6411" max="6411" width="9.875" style="260" customWidth="1"/>
    <col min="6412" max="6412" width="10" style="260" customWidth="1"/>
    <col min="6413" max="6413" width="10.375" style="260" customWidth="1"/>
    <col min="6414" max="6656" width="9.625" style="260"/>
    <col min="6657" max="6657" width="9" style="260" customWidth="1"/>
    <col min="6658" max="6658" width="1.625" style="260" customWidth="1"/>
    <col min="6659" max="6659" width="8.375" style="260" customWidth="1"/>
    <col min="6660" max="6660" width="31.125" style="260" customWidth="1"/>
    <col min="6661" max="6661" width="7.5" style="260" customWidth="1"/>
    <col min="6662" max="6662" width="0" style="260" hidden="1" customWidth="1"/>
    <col min="6663" max="6663" width="10.875" style="260" customWidth="1"/>
    <col min="6664" max="6664" width="7.875" style="260" bestFit="1" customWidth="1"/>
    <col min="6665" max="6665" width="6.75" style="260" bestFit="1" customWidth="1"/>
    <col min="6666" max="6666" width="8.75" style="260" customWidth="1"/>
    <col min="6667" max="6667" width="9.875" style="260" customWidth="1"/>
    <col min="6668" max="6668" width="10" style="260" customWidth="1"/>
    <col min="6669" max="6669" width="10.375" style="260" customWidth="1"/>
    <col min="6670" max="6912" width="9.625" style="260"/>
    <col min="6913" max="6913" width="9" style="260" customWidth="1"/>
    <col min="6914" max="6914" width="1.625" style="260" customWidth="1"/>
    <col min="6915" max="6915" width="8.375" style="260" customWidth="1"/>
    <col min="6916" max="6916" width="31.125" style="260" customWidth="1"/>
    <col min="6917" max="6917" width="7.5" style="260" customWidth="1"/>
    <col min="6918" max="6918" width="0" style="260" hidden="1" customWidth="1"/>
    <col min="6919" max="6919" width="10.875" style="260" customWidth="1"/>
    <col min="6920" max="6920" width="7.875" style="260" bestFit="1" customWidth="1"/>
    <col min="6921" max="6921" width="6.75" style="260" bestFit="1" customWidth="1"/>
    <col min="6922" max="6922" width="8.75" style="260" customWidth="1"/>
    <col min="6923" max="6923" width="9.875" style="260" customWidth="1"/>
    <col min="6924" max="6924" width="10" style="260" customWidth="1"/>
    <col min="6925" max="6925" width="10.375" style="260" customWidth="1"/>
    <col min="6926" max="7168" width="9.625" style="260"/>
    <col min="7169" max="7169" width="9" style="260" customWidth="1"/>
    <col min="7170" max="7170" width="1.625" style="260" customWidth="1"/>
    <col min="7171" max="7171" width="8.375" style="260" customWidth="1"/>
    <col min="7172" max="7172" width="31.125" style="260" customWidth="1"/>
    <col min="7173" max="7173" width="7.5" style="260" customWidth="1"/>
    <col min="7174" max="7174" width="0" style="260" hidden="1" customWidth="1"/>
    <col min="7175" max="7175" width="10.875" style="260" customWidth="1"/>
    <col min="7176" max="7176" width="7.875" style="260" bestFit="1" customWidth="1"/>
    <col min="7177" max="7177" width="6.75" style="260" bestFit="1" customWidth="1"/>
    <col min="7178" max="7178" width="8.75" style="260" customWidth="1"/>
    <col min="7179" max="7179" width="9.875" style="260" customWidth="1"/>
    <col min="7180" max="7180" width="10" style="260" customWidth="1"/>
    <col min="7181" max="7181" width="10.375" style="260" customWidth="1"/>
    <col min="7182" max="7424" width="9.625" style="260"/>
    <col min="7425" max="7425" width="9" style="260" customWidth="1"/>
    <col min="7426" max="7426" width="1.625" style="260" customWidth="1"/>
    <col min="7427" max="7427" width="8.375" style="260" customWidth="1"/>
    <col min="7428" max="7428" width="31.125" style="260" customWidth="1"/>
    <col min="7429" max="7429" width="7.5" style="260" customWidth="1"/>
    <col min="7430" max="7430" width="0" style="260" hidden="1" customWidth="1"/>
    <col min="7431" max="7431" width="10.875" style="260" customWidth="1"/>
    <col min="7432" max="7432" width="7.875" style="260" bestFit="1" customWidth="1"/>
    <col min="7433" max="7433" width="6.75" style="260" bestFit="1" customWidth="1"/>
    <col min="7434" max="7434" width="8.75" style="260" customWidth="1"/>
    <col min="7435" max="7435" width="9.875" style="260" customWidth="1"/>
    <col min="7436" max="7436" width="10" style="260" customWidth="1"/>
    <col min="7437" max="7437" width="10.375" style="260" customWidth="1"/>
    <col min="7438" max="7680" width="9.625" style="260"/>
    <col min="7681" max="7681" width="9" style="260" customWidth="1"/>
    <col min="7682" max="7682" width="1.625" style="260" customWidth="1"/>
    <col min="7683" max="7683" width="8.375" style="260" customWidth="1"/>
    <col min="7684" max="7684" width="31.125" style="260" customWidth="1"/>
    <col min="7685" max="7685" width="7.5" style="260" customWidth="1"/>
    <col min="7686" max="7686" width="0" style="260" hidden="1" customWidth="1"/>
    <col min="7687" max="7687" width="10.875" style="260" customWidth="1"/>
    <col min="7688" max="7688" width="7.875" style="260" bestFit="1" customWidth="1"/>
    <col min="7689" max="7689" width="6.75" style="260" bestFit="1" customWidth="1"/>
    <col min="7690" max="7690" width="8.75" style="260" customWidth="1"/>
    <col min="7691" max="7691" width="9.875" style="260" customWidth="1"/>
    <col min="7692" max="7692" width="10" style="260" customWidth="1"/>
    <col min="7693" max="7693" width="10.375" style="260" customWidth="1"/>
    <col min="7694" max="7936" width="9.625" style="260"/>
    <col min="7937" max="7937" width="9" style="260" customWidth="1"/>
    <col min="7938" max="7938" width="1.625" style="260" customWidth="1"/>
    <col min="7939" max="7939" width="8.375" style="260" customWidth="1"/>
    <col min="7940" max="7940" width="31.125" style="260" customWidth="1"/>
    <col min="7941" max="7941" width="7.5" style="260" customWidth="1"/>
    <col min="7942" max="7942" width="0" style="260" hidden="1" customWidth="1"/>
    <col min="7943" max="7943" width="10.875" style="260" customWidth="1"/>
    <col min="7944" max="7944" width="7.875" style="260" bestFit="1" customWidth="1"/>
    <col min="7945" max="7945" width="6.75" style="260" bestFit="1" customWidth="1"/>
    <col min="7946" max="7946" width="8.75" style="260" customWidth="1"/>
    <col min="7947" max="7947" width="9.875" style="260" customWidth="1"/>
    <col min="7948" max="7948" width="10" style="260" customWidth="1"/>
    <col min="7949" max="7949" width="10.375" style="260" customWidth="1"/>
    <col min="7950" max="8192" width="9.625" style="260"/>
    <col min="8193" max="8193" width="9" style="260" customWidth="1"/>
    <col min="8194" max="8194" width="1.625" style="260" customWidth="1"/>
    <col min="8195" max="8195" width="8.375" style="260" customWidth="1"/>
    <col min="8196" max="8196" width="31.125" style="260" customWidth="1"/>
    <col min="8197" max="8197" width="7.5" style="260" customWidth="1"/>
    <col min="8198" max="8198" width="0" style="260" hidden="1" customWidth="1"/>
    <col min="8199" max="8199" width="10.875" style="260" customWidth="1"/>
    <col min="8200" max="8200" width="7.875" style="260" bestFit="1" customWidth="1"/>
    <col min="8201" max="8201" width="6.75" style="260" bestFit="1" customWidth="1"/>
    <col min="8202" max="8202" width="8.75" style="260" customWidth="1"/>
    <col min="8203" max="8203" width="9.875" style="260" customWidth="1"/>
    <col min="8204" max="8204" width="10" style="260" customWidth="1"/>
    <col min="8205" max="8205" width="10.375" style="260" customWidth="1"/>
    <col min="8206" max="8448" width="9.625" style="260"/>
    <col min="8449" max="8449" width="9" style="260" customWidth="1"/>
    <col min="8450" max="8450" width="1.625" style="260" customWidth="1"/>
    <col min="8451" max="8451" width="8.375" style="260" customWidth="1"/>
    <col min="8452" max="8452" width="31.125" style="260" customWidth="1"/>
    <col min="8453" max="8453" width="7.5" style="260" customWidth="1"/>
    <col min="8454" max="8454" width="0" style="260" hidden="1" customWidth="1"/>
    <col min="8455" max="8455" width="10.875" style="260" customWidth="1"/>
    <col min="8456" max="8456" width="7.875" style="260" bestFit="1" customWidth="1"/>
    <col min="8457" max="8457" width="6.75" style="260" bestFit="1" customWidth="1"/>
    <col min="8458" max="8458" width="8.75" style="260" customWidth="1"/>
    <col min="8459" max="8459" width="9.875" style="260" customWidth="1"/>
    <col min="8460" max="8460" width="10" style="260" customWidth="1"/>
    <col min="8461" max="8461" width="10.375" style="260" customWidth="1"/>
    <col min="8462" max="8704" width="9.625" style="260"/>
    <col min="8705" max="8705" width="9" style="260" customWidth="1"/>
    <col min="8706" max="8706" width="1.625" style="260" customWidth="1"/>
    <col min="8707" max="8707" width="8.375" style="260" customWidth="1"/>
    <col min="8708" max="8708" width="31.125" style="260" customWidth="1"/>
    <col min="8709" max="8709" width="7.5" style="260" customWidth="1"/>
    <col min="8710" max="8710" width="0" style="260" hidden="1" customWidth="1"/>
    <col min="8711" max="8711" width="10.875" style="260" customWidth="1"/>
    <col min="8712" max="8712" width="7.875" style="260" bestFit="1" customWidth="1"/>
    <col min="8713" max="8713" width="6.75" style="260" bestFit="1" customWidth="1"/>
    <col min="8714" max="8714" width="8.75" style="260" customWidth="1"/>
    <col min="8715" max="8715" width="9.875" style="260" customWidth="1"/>
    <col min="8716" max="8716" width="10" style="260" customWidth="1"/>
    <col min="8717" max="8717" width="10.375" style="260" customWidth="1"/>
    <col min="8718" max="8960" width="9.625" style="260"/>
    <col min="8961" max="8961" width="9" style="260" customWidth="1"/>
    <col min="8962" max="8962" width="1.625" style="260" customWidth="1"/>
    <col min="8963" max="8963" width="8.375" style="260" customWidth="1"/>
    <col min="8964" max="8964" width="31.125" style="260" customWidth="1"/>
    <col min="8965" max="8965" width="7.5" style="260" customWidth="1"/>
    <col min="8966" max="8966" width="0" style="260" hidden="1" customWidth="1"/>
    <col min="8967" max="8967" width="10.875" style="260" customWidth="1"/>
    <col min="8968" max="8968" width="7.875" style="260" bestFit="1" customWidth="1"/>
    <col min="8969" max="8969" width="6.75" style="260" bestFit="1" customWidth="1"/>
    <col min="8970" max="8970" width="8.75" style="260" customWidth="1"/>
    <col min="8971" max="8971" width="9.875" style="260" customWidth="1"/>
    <col min="8972" max="8972" width="10" style="260" customWidth="1"/>
    <col min="8973" max="8973" width="10.375" style="260" customWidth="1"/>
    <col min="8974" max="9216" width="9.625" style="260"/>
    <col min="9217" max="9217" width="9" style="260" customWidth="1"/>
    <col min="9218" max="9218" width="1.625" style="260" customWidth="1"/>
    <col min="9219" max="9219" width="8.375" style="260" customWidth="1"/>
    <col min="9220" max="9220" width="31.125" style="260" customWidth="1"/>
    <col min="9221" max="9221" width="7.5" style="260" customWidth="1"/>
    <col min="9222" max="9222" width="0" style="260" hidden="1" customWidth="1"/>
    <col min="9223" max="9223" width="10.875" style="260" customWidth="1"/>
    <col min="9224" max="9224" width="7.875" style="260" bestFit="1" customWidth="1"/>
    <col min="9225" max="9225" width="6.75" style="260" bestFit="1" customWidth="1"/>
    <col min="9226" max="9226" width="8.75" style="260" customWidth="1"/>
    <col min="9227" max="9227" width="9.875" style="260" customWidth="1"/>
    <col min="9228" max="9228" width="10" style="260" customWidth="1"/>
    <col min="9229" max="9229" width="10.375" style="260" customWidth="1"/>
    <col min="9230" max="9472" width="9.625" style="260"/>
    <col min="9473" max="9473" width="9" style="260" customWidth="1"/>
    <col min="9474" max="9474" width="1.625" style="260" customWidth="1"/>
    <col min="9475" max="9475" width="8.375" style="260" customWidth="1"/>
    <col min="9476" max="9476" width="31.125" style="260" customWidth="1"/>
    <col min="9477" max="9477" width="7.5" style="260" customWidth="1"/>
    <col min="9478" max="9478" width="0" style="260" hidden="1" customWidth="1"/>
    <col min="9479" max="9479" width="10.875" style="260" customWidth="1"/>
    <col min="9480" max="9480" width="7.875" style="260" bestFit="1" customWidth="1"/>
    <col min="9481" max="9481" width="6.75" style="260" bestFit="1" customWidth="1"/>
    <col min="9482" max="9482" width="8.75" style="260" customWidth="1"/>
    <col min="9483" max="9483" width="9.875" style="260" customWidth="1"/>
    <col min="9484" max="9484" width="10" style="260" customWidth="1"/>
    <col min="9485" max="9485" width="10.375" style="260" customWidth="1"/>
    <col min="9486" max="9728" width="9.625" style="260"/>
    <col min="9729" max="9729" width="9" style="260" customWidth="1"/>
    <col min="9730" max="9730" width="1.625" style="260" customWidth="1"/>
    <col min="9731" max="9731" width="8.375" style="260" customWidth="1"/>
    <col min="9732" max="9732" width="31.125" style="260" customWidth="1"/>
    <col min="9733" max="9733" width="7.5" style="260" customWidth="1"/>
    <col min="9734" max="9734" width="0" style="260" hidden="1" customWidth="1"/>
    <col min="9735" max="9735" width="10.875" style="260" customWidth="1"/>
    <col min="9736" max="9736" width="7.875" style="260" bestFit="1" customWidth="1"/>
    <col min="9737" max="9737" width="6.75" style="260" bestFit="1" customWidth="1"/>
    <col min="9738" max="9738" width="8.75" style="260" customWidth="1"/>
    <col min="9739" max="9739" width="9.875" style="260" customWidth="1"/>
    <col min="9740" max="9740" width="10" style="260" customWidth="1"/>
    <col min="9741" max="9741" width="10.375" style="260" customWidth="1"/>
    <col min="9742" max="9984" width="9.625" style="260"/>
    <col min="9985" max="9985" width="9" style="260" customWidth="1"/>
    <col min="9986" max="9986" width="1.625" style="260" customWidth="1"/>
    <col min="9987" max="9987" width="8.375" style="260" customWidth="1"/>
    <col min="9988" max="9988" width="31.125" style="260" customWidth="1"/>
    <col min="9989" max="9989" width="7.5" style="260" customWidth="1"/>
    <col min="9990" max="9990" width="0" style="260" hidden="1" customWidth="1"/>
    <col min="9991" max="9991" width="10.875" style="260" customWidth="1"/>
    <col min="9992" max="9992" width="7.875" style="260" bestFit="1" customWidth="1"/>
    <col min="9993" max="9993" width="6.75" style="260" bestFit="1" customWidth="1"/>
    <col min="9994" max="9994" width="8.75" style="260" customWidth="1"/>
    <col min="9995" max="9995" width="9.875" style="260" customWidth="1"/>
    <col min="9996" max="9996" width="10" style="260" customWidth="1"/>
    <col min="9997" max="9997" width="10.375" style="260" customWidth="1"/>
    <col min="9998" max="10240" width="9.625" style="260"/>
    <col min="10241" max="10241" width="9" style="260" customWidth="1"/>
    <col min="10242" max="10242" width="1.625" style="260" customWidth="1"/>
    <col min="10243" max="10243" width="8.375" style="260" customWidth="1"/>
    <col min="10244" max="10244" width="31.125" style="260" customWidth="1"/>
    <col min="10245" max="10245" width="7.5" style="260" customWidth="1"/>
    <col min="10246" max="10246" width="0" style="260" hidden="1" customWidth="1"/>
    <col min="10247" max="10247" width="10.875" style="260" customWidth="1"/>
    <col min="10248" max="10248" width="7.875" style="260" bestFit="1" customWidth="1"/>
    <col min="10249" max="10249" width="6.75" style="260" bestFit="1" customWidth="1"/>
    <col min="10250" max="10250" width="8.75" style="260" customWidth="1"/>
    <col min="10251" max="10251" width="9.875" style="260" customWidth="1"/>
    <col min="10252" max="10252" width="10" style="260" customWidth="1"/>
    <col min="10253" max="10253" width="10.375" style="260" customWidth="1"/>
    <col min="10254" max="10496" width="9.625" style="260"/>
    <col min="10497" max="10497" width="9" style="260" customWidth="1"/>
    <col min="10498" max="10498" width="1.625" style="260" customWidth="1"/>
    <col min="10499" max="10499" width="8.375" style="260" customWidth="1"/>
    <col min="10500" max="10500" width="31.125" style="260" customWidth="1"/>
    <col min="10501" max="10501" width="7.5" style="260" customWidth="1"/>
    <col min="10502" max="10502" width="0" style="260" hidden="1" customWidth="1"/>
    <col min="10503" max="10503" width="10.875" style="260" customWidth="1"/>
    <col min="10504" max="10504" width="7.875" style="260" bestFit="1" customWidth="1"/>
    <col min="10505" max="10505" width="6.75" style="260" bestFit="1" customWidth="1"/>
    <col min="10506" max="10506" width="8.75" style="260" customWidth="1"/>
    <col min="10507" max="10507" width="9.875" style="260" customWidth="1"/>
    <col min="10508" max="10508" width="10" style="260" customWidth="1"/>
    <col min="10509" max="10509" width="10.375" style="260" customWidth="1"/>
    <col min="10510" max="10752" width="9.625" style="260"/>
    <col min="10753" max="10753" width="9" style="260" customWidth="1"/>
    <col min="10754" max="10754" width="1.625" style="260" customWidth="1"/>
    <col min="10755" max="10755" width="8.375" style="260" customWidth="1"/>
    <col min="10756" max="10756" width="31.125" style="260" customWidth="1"/>
    <col min="10757" max="10757" width="7.5" style="260" customWidth="1"/>
    <col min="10758" max="10758" width="0" style="260" hidden="1" customWidth="1"/>
    <col min="10759" max="10759" width="10.875" style="260" customWidth="1"/>
    <col min="10760" max="10760" width="7.875" style="260" bestFit="1" customWidth="1"/>
    <col min="10761" max="10761" width="6.75" style="260" bestFit="1" customWidth="1"/>
    <col min="10762" max="10762" width="8.75" style="260" customWidth="1"/>
    <col min="10763" max="10763" width="9.875" style="260" customWidth="1"/>
    <col min="10764" max="10764" width="10" style="260" customWidth="1"/>
    <col min="10765" max="10765" width="10.375" style="260" customWidth="1"/>
    <col min="10766" max="11008" width="9.625" style="260"/>
    <col min="11009" max="11009" width="9" style="260" customWidth="1"/>
    <col min="11010" max="11010" width="1.625" style="260" customWidth="1"/>
    <col min="11011" max="11011" width="8.375" style="260" customWidth="1"/>
    <col min="11012" max="11012" width="31.125" style="260" customWidth="1"/>
    <col min="11013" max="11013" width="7.5" style="260" customWidth="1"/>
    <col min="11014" max="11014" width="0" style="260" hidden="1" customWidth="1"/>
    <col min="11015" max="11015" width="10.875" style="260" customWidth="1"/>
    <col min="11016" max="11016" width="7.875" style="260" bestFit="1" customWidth="1"/>
    <col min="11017" max="11017" width="6.75" style="260" bestFit="1" customWidth="1"/>
    <col min="11018" max="11018" width="8.75" style="260" customWidth="1"/>
    <col min="11019" max="11019" width="9.875" style="260" customWidth="1"/>
    <col min="11020" max="11020" width="10" style="260" customWidth="1"/>
    <col min="11021" max="11021" width="10.375" style="260" customWidth="1"/>
    <col min="11022" max="11264" width="9.625" style="260"/>
    <col min="11265" max="11265" width="9" style="260" customWidth="1"/>
    <col min="11266" max="11266" width="1.625" style="260" customWidth="1"/>
    <col min="11267" max="11267" width="8.375" style="260" customWidth="1"/>
    <col min="11268" max="11268" width="31.125" style="260" customWidth="1"/>
    <col min="11269" max="11269" width="7.5" style="260" customWidth="1"/>
    <col min="11270" max="11270" width="0" style="260" hidden="1" customWidth="1"/>
    <col min="11271" max="11271" width="10.875" style="260" customWidth="1"/>
    <col min="11272" max="11272" width="7.875" style="260" bestFit="1" customWidth="1"/>
    <col min="11273" max="11273" width="6.75" style="260" bestFit="1" customWidth="1"/>
    <col min="11274" max="11274" width="8.75" style="260" customWidth="1"/>
    <col min="11275" max="11275" width="9.875" style="260" customWidth="1"/>
    <col min="11276" max="11276" width="10" style="260" customWidth="1"/>
    <col min="11277" max="11277" width="10.375" style="260" customWidth="1"/>
    <col min="11278" max="11520" width="9.625" style="260"/>
    <col min="11521" max="11521" width="9" style="260" customWidth="1"/>
    <col min="11522" max="11522" width="1.625" style="260" customWidth="1"/>
    <col min="11523" max="11523" width="8.375" style="260" customWidth="1"/>
    <col min="11524" max="11524" width="31.125" style="260" customWidth="1"/>
    <col min="11525" max="11525" width="7.5" style="260" customWidth="1"/>
    <col min="11526" max="11526" width="0" style="260" hidden="1" customWidth="1"/>
    <col min="11527" max="11527" width="10.875" style="260" customWidth="1"/>
    <col min="11528" max="11528" width="7.875" style="260" bestFit="1" customWidth="1"/>
    <col min="11529" max="11529" width="6.75" style="260" bestFit="1" customWidth="1"/>
    <col min="11530" max="11530" width="8.75" style="260" customWidth="1"/>
    <col min="11531" max="11531" width="9.875" style="260" customWidth="1"/>
    <col min="11532" max="11532" width="10" style="260" customWidth="1"/>
    <col min="11533" max="11533" width="10.375" style="260" customWidth="1"/>
    <col min="11534" max="11776" width="9.625" style="260"/>
    <col min="11777" max="11777" width="9" style="260" customWidth="1"/>
    <col min="11778" max="11778" width="1.625" style="260" customWidth="1"/>
    <col min="11779" max="11779" width="8.375" style="260" customWidth="1"/>
    <col min="11780" max="11780" width="31.125" style="260" customWidth="1"/>
    <col min="11781" max="11781" width="7.5" style="260" customWidth="1"/>
    <col min="11782" max="11782" width="0" style="260" hidden="1" customWidth="1"/>
    <col min="11783" max="11783" width="10.875" style="260" customWidth="1"/>
    <col min="11784" max="11784" width="7.875" style="260" bestFit="1" customWidth="1"/>
    <col min="11785" max="11785" width="6.75" style="260" bestFit="1" customWidth="1"/>
    <col min="11786" max="11786" width="8.75" style="260" customWidth="1"/>
    <col min="11787" max="11787" width="9.875" style="260" customWidth="1"/>
    <col min="11788" max="11788" width="10" style="260" customWidth="1"/>
    <col min="11789" max="11789" width="10.375" style="260" customWidth="1"/>
    <col min="11790" max="12032" width="9.625" style="260"/>
    <col min="12033" max="12033" width="9" style="260" customWidth="1"/>
    <col min="12034" max="12034" width="1.625" style="260" customWidth="1"/>
    <col min="12035" max="12035" width="8.375" style="260" customWidth="1"/>
    <col min="12036" max="12036" width="31.125" style="260" customWidth="1"/>
    <col min="12037" max="12037" width="7.5" style="260" customWidth="1"/>
    <col min="12038" max="12038" width="0" style="260" hidden="1" customWidth="1"/>
    <col min="12039" max="12039" width="10.875" style="260" customWidth="1"/>
    <col min="12040" max="12040" width="7.875" style="260" bestFit="1" customWidth="1"/>
    <col min="12041" max="12041" width="6.75" style="260" bestFit="1" customWidth="1"/>
    <col min="12042" max="12042" width="8.75" style="260" customWidth="1"/>
    <col min="12043" max="12043" width="9.875" style="260" customWidth="1"/>
    <col min="12044" max="12044" width="10" style="260" customWidth="1"/>
    <col min="12045" max="12045" width="10.375" style="260" customWidth="1"/>
    <col min="12046" max="12288" width="9.625" style="260"/>
    <col min="12289" max="12289" width="9" style="260" customWidth="1"/>
    <col min="12290" max="12290" width="1.625" style="260" customWidth="1"/>
    <col min="12291" max="12291" width="8.375" style="260" customWidth="1"/>
    <col min="12292" max="12292" width="31.125" style="260" customWidth="1"/>
    <col min="12293" max="12293" width="7.5" style="260" customWidth="1"/>
    <col min="12294" max="12294" width="0" style="260" hidden="1" customWidth="1"/>
    <col min="12295" max="12295" width="10.875" style="260" customWidth="1"/>
    <col min="12296" max="12296" width="7.875" style="260" bestFit="1" customWidth="1"/>
    <col min="12297" max="12297" width="6.75" style="260" bestFit="1" customWidth="1"/>
    <col min="12298" max="12298" width="8.75" style="260" customWidth="1"/>
    <col min="12299" max="12299" width="9.875" style="260" customWidth="1"/>
    <col min="12300" max="12300" width="10" style="260" customWidth="1"/>
    <col min="12301" max="12301" width="10.375" style="260" customWidth="1"/>
    <col min="12302" max="12544" width="9.625" style="260"/>
    <col min="12545" max="12545" width="9" style="260" customWidth="1"/>
    <col min="12546" max="12546" width="1.625" style="260" customWidth="1"/>
    <col min="12547" max="12547" width="8.375" style="260" customWidth="1"/>
    <col min="12548" max="12548" width="31.125" style="260" customWidth="1"/>
    <col min="12549" max="12549" width="7.5" style="260" customWidth="1"/>
    <col min="12550" max="12550" width="0" style="260" hidden="1" customWidth="1"/>
    <col min="12551" max="12551" width="10.875" style="260" customWidth="1"/>
    <col min="12552" max="12552" width="7.875" style="260" bestFit="1" customWidth="1"/>
    <col min="12553" max="12553" width="6.75" style="260" bestFit="1" customWidth="1"/>
    <col min="12554" max="12554" width="8.75" style="260" customWidth="1"/>
    <col min="12555" max="12555" width="9.875" style="260" customWidth="1"/>
    <col min="12556" max="12556" width="10" style="260" customWidth="1"/>
    <col min="12557" max="12557" width="10.375" style="260" customWidth="1"/>
    <col min="12558" max="12800" width="9.625" style="260"/>
    <col min="12801" max="12801" width="9" style="260" customWidth="1"/>
    <col min="12802" max="12802" width="1.625" style="260" customWidth="1"/>
    <col min="12803" max="12803" width="8.375" style="260" customWidth="1"/>
    <col min="12804" max="12804" width="31.125" style="260" customWidth="1"/>
    <col min="12805" max="12805" width="7.5" style="260" customWidth="1"/>
    <col min="12806" max="12806" width="0" style="260" hidden="1" customWidth="1"/>
    <col min="12807" max="12807" width="10.875" style="260" customWidth="1"/>
    <col min="12808" max="12808" width="7.875" style="260" bestFit="1" customWidth="1"/>
    <col min="12809" max="12809" width="6.75" style="260" bestFit="1" customWidth="1"/>
    <col min="12810" max="12810" width="8.75" style="260" customWidth="1"/>
    <col min="12811" max="12811" width="9.875" style="260" customWidth="1"/>
    <col min="12812" max="12812" width="10" style="260" customWidth="1"/>
    <col min="12813" max="12813" width="10.375" style="260" customWidth="1"/>
    <col min="12814" max="13056" width="9.625" style="260"/>
    <col min="13057" max="13057" width="9" style="260" customWidth="1"/>
    <col min="13058" max="13058" width="1.625" style="260" customWidth="1"/>
    <col min="13059" max="13059" width="8.375" style="260" customWidth="1"/>
    <col min="13060" max="13060" width="31.125" style="260" customWidth="1"/>
    <col min="13061" max="13061" width="7.5" style="260" customWidth="1"/>
    <col min="13062" max="13062" width="0" style="260" hidden="1" customWidth="1"/>
    <col min="13063" max="13063" width="10.875" style="260" customWidth="1"/>
    <col min="13064" max="13064" width="7.875" style="260" bestFit="1" customWidth="1"/>
    <col min="13065" max="13065" width="6.75" style="260" bestFit="1" customWidth="1"/>
    <col min="13066" max="13066" width="8.75" style="260" customWidth="1"/>
    <col min="13067" max="13067" width="9.875" style="260" customWidth="1"/>
    <col min="13068" max="13068" width="10" style="260" customWidth="1"/>
    <col min="13069" max="13069" width="10.375" style="260" customWidth="1"/>
    <col min="13070" max="13312" width="9.625" style="260"/>
    <col min="13313" max="13313" width="9" style="260" customWidth="1"/>
    <col min="13314" max="13314" width="1.625" style="260" customWidth="1"/>
    <col min="13315" max="13315" width="8.375" style="260" customWidth="1"/>
    <col min="13316" max="13316" width="31.125" style="260" customWidth="1"/>
    <col min="13317" max="13317" width="7.5" style="260" customWidth="1"/>
    <col min="13318" max="13318" width="0" style="260" hidden="1" customWidth="1"/>
    <col min="13319" max="13319" width="10.875" style="260" customWidth="1"/>
    <col min="13320" max="13320" width="7.875" style="260" bestFit="1" customWidth="1"/>
    <col min="13321" max="13321" width="6.75" style="260" bestFit="1" customWidth="1"/>
    <col min="13322" max="13322" width="8.75" style="260" customWidth="1"/>
    <col min="13323" max="13323" width="9.875" style="260" customWidth="1"/>
    <col min="13324" max="13324" width="10" style="260" customWidth="1"/>
    <col min="13325" max="13325" width="10.375" style="260" customWidth="1"/>
    <col min="13326" max="13568" width="9.625" style="260"/>
    <col min="13569" max="13569" width="9" style="260" customWidth="1"/>
    <col min="13570" max="13570" width="1.625" style="260" customWidth="1"/>
    <col min="13571" max="13571" width="8.375" style="260" customWidth="1"/>
    <col min="13572" max="13572" width="31.125" style="260" customWidth="1"/>
    <col min="13573" max="13573" width="7.5" style="260" customWidth="1"/>
    <col min="13574" max="13574" width="0" style="260" hidden="1" customWidth="1"/>
    <col min="13575" max="13575" width="10.875" style="260" customWidth="1"/>
    <col min="13576" max="13576" width="7.875" style="260" bestFit="1" customWidth="1"/>
    <col min="13577" max="13577" width="6.75" style="260" bestFit="1" customWidth="1"/>
    <col min="13578" max="13578" width="8.75" style="260" customWidth="1"/>
    <col min="13579" max="13579" width="9.875" style="260" customWidth="1"/>
    <col min="13580" max="13580" width="10" style="260" customWidth="1"/>
    <col min="13581" max="13581" width="10.375" style="260" customWidth="1"/>
    <col min="13582" max="13824" width="9.625" style="260"/>
    <col min="13825" max="13825" width="9" style="260" customWidth="1"/>
    <col min="13826" max="13826" width="1.625" style="260" customWidth="1"/>
    <col min="13827" max="13827" width="8.375" style="260" customWidth="1"/>
    <col min="13828" max="13828" width="31.125" style="260" customWidth="1"/>
    <col min="13829" max="13829" width="7.5" style="260" customWidth="1"/>
    <col min="13830" max="13830" width="0" style="260" hidden="1" customWidth="1"/>
    <col min="13831" max="13831" width="10.875" style="260" customWidth="1"/>
    <col min="13832" max="13832" width="7.875" style="260" bestFit="1" customWidth="1"/>
    <col min="13833" max="13833" width="6.75" style="260" bestFit="1" customWidth="1"/>
    <col min="13834" max="13834" width="8.75" style="260" customWidth="1"/>
    <col min="13835" max="13835" width="9.875" style="260" customWidth="1"/>
    <col min="13836" max="13836" width="10" style="260" customWidth="1"/>
    <col min="13837" max="13837" width="10.375" style="260" customWidth="1"/>
    <col min="13838" max="14080" width="9.625" style="260"/>
    <col min="14081" max="14081" width="9" style="260" customWidth="1"/>
    <col min="14082" max="14082" width="1.625" style="260" customWidth="1"/>
    <col min="14083" max="14083" width="8.375" style="260" customWidth="1"/>
    <col min="14084" max="14084" width="31.125" style="260" customWidth="1"/>
    <col min="14085" max="14085" width="7.5" style="260" customWidth="1"/>
    <col min="14086" max="14086" width="0" style="260" hidden="1" customWidth="1"/>
    <col min="14087" max="14087" width="10.875" style="260" customWidth="1"/>
    <col min="14088" max="14088" width="7.875" style="260" bestFit="1" customWidth="1"/>
    <col min="14089" max="14089" width="6.75" style="260" bestFit="1" customWidth="1"/>
    <col min="14090" max="14090" width="8.75" style="260" customWidth="1"/>
    <col min="14091" max="14091" width="9.875" style="260" customWidth="1"/>
    <col min="14092" max="14092" width="10" style="260" customWidth="1"/>
    <col min="14093" max="14093" width="10.375" style="260" customWidth="1"/>
    <col min="14094" max="14336" width="9.625" style="260"/>
    <col min="14337" max="14337" width="9" style="260" customWidth="1"/>
    <col min="14338" max="14338" width="1.625" style="260" customWidth="1"/>
    <col min="14339" max="14339" width="8.375" style="260" customWidth="1"/>
    <col min="14340" max="14340" width="31.125" style="260" customWidth="1"/>
    <col min="14341" max="14341" width="7.5" style="260" customWidth="1"/>
    <col min="14342" max="14342" width="0" style="260" hidden="1" customWidth="1"/>
    <col min="14343" max="14343" width="10.875" style="260" customWidth="1"/>
    <col min="14344" max="14344" width="7.875" style="260" bestFit="1" customWidth="1"/>
    <col min="14345" max="14345" width="6.75" style="260" bestFit="1" customWidth="1"/>
    <col min="14346" max="14346" width="8.75" style="260" customWidth="1"/>
    <col min="14347" max="14347" width="9.875" style="260" customWidth="1"/>
    <col min="14348" max="14348" width="10" style="260" customWidth="1"/>
    <col min="14349" max="14349" width="10.375" style="260" customWidth="1"/>
    <col min="14350" max="14592" width="9.625" style="260"/>
    <col min="14593" max="14593" width="9" style="260" customWidth="1"/>
    <col min="14594" max="14594" width="1.625" style="260" customWidth="1"/>
    <col min="14595" max="14595" width="8.375" style="260" customWidth="1"/>
    <col min="14596" max="14596" width="31.125" style="260" customWidth="1"/>
    <col min="14597" max="14597" width="7.5" style="260" customWidth="1"/>
    <col min="14598" max="14598" width="0" style="260" hidden="1" customWidth="1"/>
    <col min="14599" max="14599" width="10.875" style="260" customWidth="1"/>
    <col min="14600" max="14600" width="7.875" style="260" bestFit="1" customWidth="1"/>
    <col min="14601" max="14601" width="6.75" style="260" bestFit="1" customWidth="1"/>
    <col min="14602" max="14602" width="8.75" style="260" customWidth="1"/>
    <col min="14603" max="14603" width="9.875" style="260" customWidth="1"/>
    <col min="14604" max="14604" width="10" style="260" customWidth="1"/>
    <col min="14605" max="14605" width="10.375" style="260" customWidth="1"/>
    <col min="14606" max="14848" width="9.625" style="260"/>
    <col min="14849" max="14849" width="9" style="260" customWidth="1"/>
    <col min="14850" max="14850" width="1.625" style="260" customWidth="1"/>
    <col min="14851" max="14851" width="8.375" style="260" customWidth="1"/>
    <col min="14852" max="14852" width="31.125" style="260" customWidth="1"/>
    <col min="14853" max="14853" width="7.5" style="260" customWidth="1"/>
    <col min="14854" max="14854" width="0" style="260" hidden="1" customWidth="1"/>
    <col min="14855" max="14855" width="10.875" style="260" customWidth="1"/>
    <col min="14856" max="14856" width="7.875" style="260" bestFit="1" customWidth="1"/>
    <col min="14857" max="14857" width="6.75" style="260" bestFit="1" customWidth="1"/>
    <col min="14858" max="14858" width="8.75" style="260" customWidth="1"/>
    <col min="14859" max="14859" width="9.875" style="260" customWidth="1"/>
    <col min="14860" max="14860" width="10" style="260" customWidth="1"/>
    <col min="14861" max="14861" width="10.375" style="260" customWidth="1"/>
    <col min="14862" max="15104" width="9.625" style="260"/>
    <col min="15105" max="15105" width="9" style="260" customWidth="1"/>
    <col min="15106" max="15106" width="1.625" style="260" customWidth="1"/>
    <col min="15107" max="15107" width="8.375" style="260" customWidth="1"/>
    <col min="15108" max="15108" width="31.125" style="260" customWidth="1"/>
    <col min="15109" max="15109" width="7.5" style="260" customWidth="1"/>
    <col min="15110" max="15110" width="0" style="260" hidden="1" customWidth="1"/>
    <col min="15111" max="15111" width="10.875" style="260" customWidth="1"/>
    <col min="15112" max="15112" width="7.875" style="260" bestFit="1" customWidth="1"/>
    <col min="15113" max="15113" width="6.75" style="260" bestFit="1" customWidth="1"/>
    <col min="15114" max="15114" width="8.75" style="260" customWidth="1"/>
    <col min="15115" max="15115" width="9.875" style="260" customWidth="1"/>
    <col min="15116" max="15116" width="10" style="260" customWidth="1"/>
    <col min="15117" max="15117" width="10.375" style="260" customWidth="1"/>
    <col min="15118" max="15360" width="9.625" style="260"/>
    <col min="15361" max="15361" width="9" style="260" customWidth="1"/>
    <col min="15362" max="15362" width="1.625" style="260" customWidth="1"/>
    <col min="15363" max="15363" width="8.375" style="260" customWidth="1"/>
    <col min="15364" max="15364" width="31.125" style="260" customWidth="1"/>
    <col min="15365" max="15365" width="7.5" style="260" customWidth="1"/>
    <col min="15366" max="15366" width="0" style="260" hidden="1" customWidth="1"/>
    <col min="15367" max="15367" width="10.875" style="260" customWidth="1"/>
    <col min="15368" max="15368" width="7.875" style="260" bestFit="1" customWidth="1"/>
    <col min="15369" max="15369" width="6.75" style="260" bestFit="1" customWidth="1"/>
    <col min="15370" max="15370" width="8.75" style="260" customWidth="1"/>
    <col min="15371" max="15371" width="9.875" style="260" customWidth="1"/>
    <col min="15372" max="15372" width="10" style="260" customWidth="1"/>
    <col min="15373" max="15373" width="10.375" style="260" customWidth="1"/>
    <col min="15374" max="15616" width="9.625" style="260"/>
    <col min="15617" max="15617" width="9" style="260" customWidth="1"/>
    <col min="15618" max="15618" width="1.625" style="260" customWidth="1"/>
    <col min="15619" max="15619" width="8.375" style="260" customWidth="1"/>
    <col min="15620" max="15620" width="31.125" style="260" customWidth="1"/>
    <col min="15621" max="15621" width="7.5" style="260" customWidth="1"/>
    <col min="15622" max="15622" width="0" style="260" hidden="1" customWidth="1"/>
    <col min="15623" max="15623" width="10.875" style="260" customWidth="1"/>
    <col min="15624" max="15624" width="7.875" style="260" bestFit="1" customWidth="1"/>
    <col min="15625" max="15625" width="6.75" style="260" bestFit="1" customWidth="1"/>
    <col min="15626" max="15626" width="8.75" style="260" customWidth="1"/>
    <col min="15627" max="15627" width="9.875" style="260" customWidth="1"/>
    <col min="15628" max="15628" width="10" style="260" customWidth="1"/>
    <col min="15629" max="15629" width="10.375" style="260" customWidth="1"/>
    <col min="15630" max="15872" width="9.625" style="260"/>
    <col min="15873" max="15873" width="9" style="260" customWidth="1"/>
    <col min="15874" max="15874" width="1.625" style="260" customWidth="1"/>
    <col min="15875" max="15875" width="8.375" style="260" customWidth="1"/>
    <col min="15876" max="15876" width="31.125" style="260" customWidth="1"/>
    <col min="15877" max="15877" width="7.5" style="260" customWidth="1"/>
    <col min="15878" max="15878" width="0" style="260" hidden="1" customWidth="1"/>
    <col min="15879" max="15879" width="10.875" style="260" customWidth="1"/>
    <col min="15880" max="15880" width="7.875" style="260" bestFit="1" customWidth="1"/>
    <col min="15881" max="15881" width="6.75" style="260" bestFit="1" customWidth="1"/>
    <col min="15882" max="15882" width="8.75" style="260" customWidth="1"/>
    <col min="15883" max="15883" width="9.875" style="260" customWidth="1"/>
    <col min="15884" max="15884" width="10" style="260" customWidth="1"/>
    <col min="15885" max="15885" width="10.375" style="260" customWidth="1"/>
    <col min="15886" max="16128" width="9.625" style="260"/>
    <col min="16129" max="16129" width="9" style="260" customWidth="1"/>
    <col min="16130" max="16130" width="1.625" style="260" customWidth="1"/>
    <col min="16131" max="16131" width="8.375" style="260" customWidth="1"/>
    <col min="16132" max="16132" width="31.125" style="260" customWidth="1"/>
    <col min="16133" max="16133" width="7.5" style="260" customWidth="1"/>
    <col min="16134" max="16134" width="0" style="260" hidden="1" customWidth="1"/>
    <col min="16135" max="16135" width="10.875" style="260" customWidth="1"/>
    <col min="16136" max="16136" width="7.875" style="260" bestFit="1" customWidth="1"/>
    <col min="16137" max="16137" width="6.75" style="260" bestFit="1" customWidth="1"/>
    <col min="16138" max="16138" width="8.75" style="260" customWidth="1"/>
    <col min="16139" max="16139" width="9.875" style="260" customWidth="1"/>
    <col min="16140" max="16140" width="10" style="260" customWidth="1"/>
    <col min="16141" max="16141" width="10.375" style="260" customWidth="1"/>
    <col min="16142" max="16384" width="9.625" style="260"/>
  </cols>
  <sheetData>
    <row r="1" spans="1:17" ht="26.25" x14ac:dyDescent="0.4">
      <c r="D1" s="261" t="s">
        <v>57</v>
      </c>
    </row>
    <row r="2" spans="1:17" ht="18.75" x14ac:dyDescent="0.3">
      <c r="D2" s="266" t="s">
        <v>58</v>
      </c>
      <c r="F2" s="347"/>
    </row>
    <row r="3" spans="1:17" ht="15.75" x14ac:dyDescent="0.25">
      <c r="D3" s="267" t="s">
        <v>272</v>
      </c>
      <c r="F3" s="347"/>
    </row>
    <row r="4" spans="1:17" ht="15" x14ac:dyDescent="0.25">
      <c r="A4" s="268"/>
      <c r="B4" s="268"/>
      <c r="C4" s="268"/>
      <c r="D4" s="268"/>
      <c r="E4" s="268"/>
      <c r="F4" s="348"/>
      <c r="G4" s="269"/>
      <c r="H4" s="268"/>
      <c r="I4" s="268"/>
      <c r="J4" s="268"/>
      <c r="K4" s="268"/>
      <c r="L4" s="268"/>
    </row>
    <row r="5" spans="1:17" ht="0.95" customHeight="1" x14ac:dyDescent="0.25">
      <c r="A5" s="268"/>
      <c r="B5" s="268"/>
      <c r="C5" s="270"/>
      <c r="D5" s="270"/>
      <c r="E5" s="270"/>
      <c r="F5" s="348"/>
      <c r="G5" s="271"/>
      <c r="H5" s="270"/>
      <c r="I5" s="270"/>
      <c r="J5" s="270"/>
      <c r="K5" s="270"/>
      <c r="L5" s="270"/>
      <c r="M5" s="270"/>
    </row>
    <row r="6" spans="1:17" ht="15" x14ac:dyDescent="0.25">
      <c r="D6" s="272"/>
      <c r="E6" s="272"/>
      <c r="F6" s="349"/>
      <c r="G6" s="273"/>
      <c r="H6" s="260"/>
      <c r="I6" s="272"/>
      <c r="J6" s="272"/>
      <c r="K6" s="272"/>
      <c r="L6" s="272"/>
      <c r="M6" s="274"/>
    </row>
    <row r="7" spans="1:17" s="282" customFormat="1" ht="33" customHeight="1" x14ac:dyDescent="0.25">
      <c r="A7" s="275" t="s">
        <v>59</v>
      </c>
      <c r="B7" s="276"/>
      <c r="C7" s="277" t="s">
        <v>60</v>
      </c>
      <c r="D7" s="277" t="s">
        <v>61</v>
      </c>
      <c r="E7" s="277" t="s">
        <v>62</v>
      </c>
      <c r="F7" s="350"/>
      <c r="G7" s="278" t="s">
        <v>63</v>
      </c>
      <c r="H7" s="279" t="s">
        <v>64</v>
      </c>
      <c r="I7" s="279" t="s">
        <v>65</v>
      </c>
      <c r="J7" s="280" t="s">
        <v>66</v>
      </c>
      <c r="K7" s="277" t="s">
        <v>67</v>
      </c>
      <c r="L7" s="277" t="s">
        <v>68</v>
      </c>
      <c r="M7" s="281" t="s">
        <v>69</v>
      </c>
    </row>
    <row r="8" spans="1:17" ht="6" customHeight="1" x14ac:dyDescent="0.2">
      <c r="E8" s="283"/>
      <c r="F8" s="340"/>
      <c r="G8" s="284"/>
      <c r="H8" s="285"/>
      <c r="I8" s="285"/>
      <c r="J8" s="285"/>
      <c r="K8" s="283"/>
    </row>
    <row r="9" spans="1:17" s="321" customFormat="1" ht="12.75" customHeight="1" x14ac:dyDescent="0.2">
      <c r="A9" s="286">
        <v>2012</v>
      </c>
      <c r="B9" s="287"/>
      <c r="C9" s="288" t="s">
        <v>203</v>
      </c>
      <c r="D9" s="289" t="s">
        <v>204</v>
      </c>
      <c r="E9" s="290" t="s">
        <v>74</v>
      </c>
      <c r="F9" s="290" t="s">
        <v>205</v>
      </c>
      <c r="G9" s="291">
        <v>80708</v>
      </c>
      <c r="H9" s="292">
        <v>1070</v>
      </c>
      <c r="I9" s="292">
        <v>55</v>
      </c>
      <c r="J9" s="292">
        <v>299</v>
      </c>
      <c r="K9" s="293">
        <v>3150</v>
      </c>
      <c r="L9" s="262">
        <v>13645</v>
      </c>
      <c r="M9" s="294">
        <v>98927</v>
      </c>
    </row>
    <row r="10" spans="1:17" s="321" customFormat="1" ht="12.75" customHeight="1" x14ac:dyDescent="0.2">
      <c r="A10" s="286">
        <v>2012</v>
      </c>
      <c r="B10" s="287"/>
      <c r="C10" s="288" t="s">
        <v>203</v>
      </c>
      <c r="D10" s="289" t="s">
        <v>204</v>
      </c>
      <c r="E10" s="290" t="s">
        <v>206</v>
      </c>
      <c r="F10" s="290" t="s">
        <v>207</v>
      </c>
      <c r="G10" s="291">
        <v>93277</v>
      </c>
      <c r="H10" s="292">
        <v>1070</v>
      </c>
      <c r="I10" s="292">
        <v>55</v>
      </c>
      <c r="J10" s="292">
        <v>299</v>
      </c>
      <c r="K10" s="292">
        <v>3150</v>
      </c>
      <c r="L10" s="262">
        <v>15656</v>
      </c>
      <c r="M10" s="294">
        <v>113507</v>
      </c>
    </row>
    <row r="11" spans="1:17" s="321" customFormat="1" ht="12.75" customHeight="1" x14ac:dyDescent="0.2">
      <c r="A11" s="286">
        <v>2012</v>
      </c>
      <c r="B11" s="287"/>
      <c r="C11" s="288" t="s">
        <v>203</v>
      </c>
      <c r="D11" s="289" t="s">
        <v>204</v>
      </c>
      <c r="E11" s="290" t="s">
        <v>83</v>
      </c>
      <c r="F11" s="290" t="s">
        <v>208</v>
      </c>
      <c r="G11" s="291">
        <v>103984</v>
      </c>
      <c r="H11" s="292">
        <v>1070</v>
      </c>
      <c r="I11" s="292">
        <v>55</v>
      </c>
      <c r="J11" s="292">
        <v>299</v>
      </c>
      <c r="K11" s="292">
        <v>3150</v>
      </c>
      <c r="L11" s="262">
        <v>17369</v>
      </c>
      <c r="M11" s="294">
        <v>125927</v>
      </c>
    </row>
    <row r="12" spans="1:17" s="321" customFormat="1" ht="12.75" customHeight="1" x14ac:dyDescent="0.2">
      <c r="A12" s="295">
        <v>2012</v>
      </c>
      <c r="B12" s="296"/>
      <c r="C12" s="297" t="s">
        <v>203</v>
      </c>
      <c r="D12" s="298" t="s">
        <v>204</v>
      </c>
      <c r="E12" s="299" t="s">
        <v>209</v>
      </c>
      <c r="F12" s="290" t="s">
        <v>208</v>
      </c>
      <c r="G12" s="300">
        <v>109027</v>
      </c>
      <c r="H12" s="301">
        <v>1070</v>
      </c>
      <c r="I12" s="301">
        <v>55</v>
      </c>
      <c r="J12" s="301">
        <v>299</v>
      </c>
      <c r="K12" s="301">
        <v>3150</v>
      </c>
      <c r="L12" s="302">
        <v>18176</v>
      </c>
      <c r="M12" s="303">
        <v>131777</v>
      </c>
    </row>
    <row r="13" spans="1:17" ht="6" customHeight="1" x14ac:dyDescent="0.2">
      <c r="E13" s="283"/>
      <c r="F13" s="340"/>
      <c r="G13" s="284"/>
      <c r="H13" s="285"/>
      <c r="I13" s="285"/>
      <c r="J13" s="285"/>
      <c r="K13" s="283"/>
      <c r="O13" s="321"/>
      <c r="P13" s="321"/>
      <c r="Q13" s="321"/>
    </row>
    <row r="14" spans="1:17" s="321" customFormat="1" ht="12.75" customHeight="1" x14ac:dyDescent="0.2">
      <c r="A14" s="304">
        <v>2012</v>
      </c>
      <c r="B14" s="305"/>
      <c r="C14" s="306" t="s">
        <v>203</v>
      </c>
      <c r="D14" s="307" t="s">
        <v>210</v>
      </c>
      <c r="E14" s="308" t="s">
        <v>211</v>
      </c>
      <c r="F14" s="308" t="s">
        <v>212</v>
      </c>
      <c r="G14" s="351">
        <v>79156</v>
      </c>
      <c r="H14" s="352">
        <v>1070</v>
      </c>
      <c r="I14" s="352">
        <v>55</v>
      </c>
      <c r="J14" s="352">
        <v>299</v>
      </c>
      <c r="K14" s="352">
        <v>3150</v>
      </c>
      <c r="L14" s="310">
        <v>13397</v>
      </c>
      <c r="M14" s="353">
        <v>97127</v>
      </c>
    </row>
    <row r="15" spans="1:17" s="321" customFormat="1" ht="12.75" customHeight="1" x14ac:dyDescent="0.2">
      <c r="A15" s="354">
        <v>2012</v>
      </c>
      <c r="B15" s="355"/>
      <c r="C15" s="356" t="s">
        <v>203</v>
      </c>
      <c r="D15" s="357" t="s">
        <v>210</v>
      </c>
      <c r="E15" s="344" t="s">
        <v>98</v>
      </c>
      <c r="F15" s="308" t="s">
        <v>213</v>
      </c>
      <c r="G15" s="358">
        <v>87380</v>
      </c>
      <c r="H15" s="359">
        <v>1070</v>
      </c>
      <c r="I15" s="359">
        <v>55</v>
      </c>
      <c r="J15" s="359">
        <v>299</v>
      </c>
      <c r="K15" s="359">
        <v>3150</v>
      </c>
      <c r="L15" s="360">
        <v>14713</v>
      </c>
      <c r="M15" s="361">
        <v>106667</v>
      </c>
    </row>
    <row r="16" spans="1:17" ht="6" customHeight="1" x14ac:dyDescent="0.2">
      <c r="E16" s="283"/>
      <c r="F16" s="340"/>
      <c r="G16" s="284"/>
      <c r="H16" s="285"/>
      <c r="I16" s="285"/>
      <c r="J16" s="285"/>
      <c r="K16" s="283"/>
      <c r="O16" s="321"/>
      <c r="P16" s="321"/>
      <c r="Q16" s="321"/>
    </row>
    <row r="17" spans="1:17" s="321" customFormat="1" ht="12.75" customHeight="1" x14ac:dyDescent="0.2">
      <c r="A17" s="286">
        <v>2012</v>
      </c>
      <c r="B17" s="287"/>
      <c r="C17" s="288" t="s">
        <v>214</v>
      </c>
      <c r="D17" s="289" t="s">
        <v>215</v>
      </c>
      <c r="E17" s="290" t="s">
        <v>74</v>
      </c>
      <c r="F17" s="290" t="s">
        <v>216</v>
      </c>
      <c r="G17" s="291">
        <v>92501</v>
      </c>
      <c r="H17" s="292">
        <v>1070</v>
      </c>
      <c r="I17" s="292">
        <v>55</v>
      </c>
      <c r="J17" s="292">
        <v>299</v>
      </c>
      <c r="K17" s="293">
        <v>3150</v>
      </c>
      <c r="L17" s="262">
        <v>15532</v>
      </c>
      <c r="M17" s="294">
        <v>112607</v>
      </c>
    </row>
    <row r="18" spans="1:17" s="321" customFormat="1" ht="12.75" customHeight="1" x14ac:dyDescent="0.2">
      <c r="A18" s="286">
        <v>2012</v>
      </c>
      <c r="B18" s="287"/>
      <c r="C18" s="288" t="s">
        <v>214</v>
      </c>
      <c r="D18" s="289" t="s">
        <v>215</v>
      </c>
      <c r="E18" s="290" t="s">
        <v>206</v>
      </c>
      <c r="F18" s="290" t="s">
        <v>217</v>
      </c>
      <c r="G18" s="291">
        <v>102665</v>
      </c>
      <c r="H18" s="292">
        <v>1070</v>
      </c>
      <c r="I18" s="292">
        <v>55</v>
      </c>
      <c r="J18" s="292">
        <v>299</v>
      </c>
      <c r="K18" s="292">
        <v>3150</v>
      </c>
      <c r="L18" s="262">
        <v>17158</v>
      </c>
      <c r="M18" s="294">
        <v>124397</v>
      </c>
    </row>
    <row r="19" spans="1:17" s="321" customFormat="1" ht="12.75" customHeight="1" x14ac:dyDescent="0.2">
      <c r="A19" s="286">
        <v>2012</v>
      </c>
      <c r="B19" s="287"/>
      <c r="C19" s="288" t="s">
        <v>214</v>
      </c>
      <c r="D19" s="289" t="s">
        <v>215</v>
      </c>
      <c r="E19" s="290" t="s">
        <v>83</v>
      </c>
      <c r="F19" s="290" t="s">
        <v>218</v>
      </c>
      <c r="G19" s="291">
        <v>112441</v>
      </c>
      <c r="H19" s="292">
        <v>1070</v>
      </c>
      <c r="I19" s="292">
        <v>55</v>
      </c>
      <c r="J19" s="292">
        <v>299</v>
      </c>
      <c r="K19" s="292">
        <v>3150</v>
      </c>
      <c r="L19" s="262">
        <v>18722</v>
      </c>
      <c r="M19" s="294">
        <v>135737</v>
      </c>
    </row>
    <row r="20" spans="1:17" s="321" customFormat="1" ht="12.75" customHeight="1" x14ac:dyDescent="0.2">
      <c r="A20" s="286">
        <v>2012</v>
      </c>
      <c r="B20" s="287"/>
      <c r="C20" s="288" t="s">
        <v>214</v>
      </c>
      <c r="D20" s="289" t="s">
        <v>215</v>
      </c>
      <c r="E20" s="290" t="s">
        <v>107</v>
      </c>
      <c r="F20" s="290" t="s">
        <v>219</v>
      </c>
      <c r="G20" s="291">
        <v>105380</v>
      </c>
      <c r="H20" s="292">
        <v>1070</v>
      </c>
      <c r="I20" s="292">
        <v>55</v>
      </c>
      <c r="J20" s="292">
        <v>299</v>
      </c>
      <c r="K20" s="292">
        <v>3150</v>
      </c>
      <c r="L20" s="262">
        <v>17593</v>
      </c>
      <c r="M20" s="294">
        <v>127547</v>
      </c>
    </row>
    <row r="21" spans="1:17" s="321" customFormat="1" ht="12.75" customHeight="1" x14ac:dyDescent="0.2">
      <c r="A21" s="295">
        <v>2012</v>
      </c>
      <c r="B21" s="296"/>
      <c r="C21" s="297" t="s">
        <v>214</v>
      </c>
      <c r="D21" s="298" t="s">
        <v>215</v>
      </c>
      <c r="E21" s="299" t="s">
        <v>123</v>
      </c>
      <c r="F21" s="290" t="s">
        <v>220</v>
      </c>
      <c r="G21" s="300">
        <v>115156</v>
      </c>
      <c r="H21" s="301">
        <v>1070</v>
      </c>
      <c r="I21" s="301">
        <v>55</v>
      </c>
      <c r="J21" s="301">
        <v>299</v>
      </c>
      <c r="K21" s="301">
        <v>3150</v>
      </c>
      <c r="L21" s="302">
        <v>19157</v>
      </c>
      <c r="M21" s="303">
        <v>138887</v>
      </c>
    </row>
    <row r="22" spans="1:17" ht="6" customHeight="1" x14ac:dyDescent="0.2">
      <c r="E22" s="283"/>
      <c r="F22" s="340"/>
      <c r="G22" s="284"/>
      <c r="H22" s="285"/>
      <c r="I22" s="285"/>
      <c r="J22" s="285"/>
      <c r="K22" s="283"/>
      <c r="O22" s="321"/>
      <c r="P22" s="321"/>
      <c r="Q22" s="321"/>
    </row>
    <row r="23" spans="1:17" s="343" customFormat="1" ht="12.75" x14ac:dyDescent="0.2">
      <c r="A23" s="362">
        <v>2012</v>
      </c>
      <c r="B23" s="305"/>
      <c r="C23" s="306" t="s">
        <v>70</v>
      </c>
      <c r="D23" s="363" t="s">
        <v>71</v>
      </c>
      <c r="E23" s="308" t="s">
        <v>72</v>
      </c>
      <c r="F23" s="290" t="s">
        <v>221</v>
      </c>
      <c r="G23" s="351">
        <v>75742</v>
      </c>
      <c r="H23" s="352">
        <v>1070</v>
      </c>
      <c r="I23" s="352">
        <v>55</v>
      </c>
      <c r="J23" s="352">
        <v>299</v>
      </c>
      <c r="K23" s="336">
        <v>3150</v>
      </c>
      <c r="L23" s="310">
        <v>12851</v>
      </c>
      <c r="M23" s="364">
        <v>93167</v>
      </c>
      <c r="O23" s="321"/>
      <c r="P23" s="321"/>
      <c r="Q23" s="321"/>
    </row>
    <row r="24" spans="1:17" s="343" customFormat="1" ht="12.75" x14ac:dyDescent="0.2">
      <c r="A24" s="365">
        <v>2012</v>
      </c>
      <c r="B24" s="313"/>
      <c r="C24" s="314" t="s">
        <v>73</v>
      </c>
      <c r="D24" s="366" t="s">
        <v>71</v>
      </c>
      <c r="E24" s="316" t="s">
        <v>74</v>
      </c>
      <c r="F24" s="290" t="s">
        <v>222</v>
      </c>
      <c r="G24" s="367">
        <v>85906</v>
      </c>
      <c r="H24" s="368">
        <v>1070</v>
      </c>
      <c r="I24" s="368">
        <v>55</v>
      </c>
      <c r="J24" s="368">
        <v>299</v>
      </c>
      <c r="K24" s="337">
        <v>3150</v>
      </c>
      <c r="L24" s="317">
        <v>14477</v>
      </c>
      <c r="M24" s="369">
        <v>104957</v>
      </c>
      <c r="O24" s="321"/>
      <c r="P24" s="321"/>
      <c r="Q24" s="321"/>
    </row>
    <row r="25" spans="1:17" ht="6" customHeight="1" x14ac:dyDescent="0.2">
      <c r="E25" s="283"/>
      <c r="F25" s="290"/>
      <c r="G25" s="284"/>
      <c r="H25" s="285"/>
      <c r="I25" s="285"/>
      <c r="J25" s="285"/>
      <c r="K25" s="283"/>
      <c r="O25" s="321"/>
      <c r="P25" s="321"/>
      <c r="Q25" s="321"/>
    </row>
    <row r="26" spans="1:17" s="343" customFormat="1" ht="12.75" x14ac:dyDescent="0.2">
      <c r="A26" s="370">
        <v>2012</v>
      </c>
      <c r="B26" s="287"/>
      <c r="C26" s="288" t="s">
        <v>75</v>
      </c>
      <c r="D26" s="289" t="s">
        <v>76</v>
      </c>
      <c r="E26" s="290" t="s">
        <v>72</v>
      </c>
      <c r="F26" s="290" t="s">
        <v>223</v>
      </c>
      <c r="G26" s="291">
        <v>95372</v>
      </c>
      <c r="H26" s="292">
        <v>1070</v>
      </c>
      <c r="I26" s="292">
        <v>55</v>
      </c>
      <c r="J26" s="292">
        <v>299</v>
      </c>
      <c r="K26" s="293">
        <v>3150</v>
      </c>
      <c r="L26" s="262">
        <v>15991</v>
      </c>
      <c r="M26" s="341">
        <v>115937</v>
      </c>
      <c r="O26" s="321"/>
      <c r="P26" s="321"/>
      <c r="Q26" s="321"/>
    </row>
    <row r="27" spans="1:17" s="343" customFormat="1" ht="12.75" x14ac:dyDescent="0.2">
      <c r="A27" s="370">
        <v>2012</v>
      </c>
      <c r="B27" s="287"/>
      <c r="C27" s="288" t="s">
        <v>77</v>
      </c>
      <c r="D27" s="289" t="s">
        <v>76</v>
      </c>
      <c r="E27" s="290" t="s">
        <v>74</v>
      </c>
      <c r="F27" s="290" t="s">
        <v>224</v>
      </c>
      <c r="G27" s="291">
        <v>106281</v>
      </c>
      <c r="H27" s="292">
        <v>1070</v>
      </c>
      <c r="I27" s="292">
        <v>55</v>
      </c>
      <c r="J27" s="292">
        <v>299</v>
      </c>
      <c r="K27" s="293">
        <v>3150</v>
      </c>
      <c r="L27" s="262">
        <v>17737</v>
      </c>
      <c r="M27" s="341">
        <v>128592</v>
      </c>
      <c r="O27" s="321"/>
      <c r="P27" s="321"/>
      <c r="Q27" s="321"/>
    </row>
    <row r="28" spans="1:17" s="343" customFormat="1" ht="12.75" x14ac:dyDescent="0.2">
      <c r="A28" s="371">
        <v>2012</v>
      </c>
      <c r="B28" s="323"/>
      <c r="C28" s="324" t="s">
        <v>78</v>
      </c>
      <c r="D28" s="325" t="s">
        <v>76</v>
      </c>
      <c r="E28" s="326" t="s">
        <v>79</v>
      </c>
      <c r="F28" s="290" t="s">
        <v>225</v>
      </c>
      <c r="G28" s="372">
        <v>119094</v>
      </c>
      <c r="H28" s="373">
        <v>1070</v>
      </c>
      <c r="I28" s="373">
        <v>55</v>
      </c>
      <c r="J28" s="373">
        <v>299</v>
      </c>
      <c r="K28" s="338">
        <v>3150</v>
      </c>
      <c r="L28" s="327">
        <v>19787</v>
      </c>
      <c r="M28" s="342">
        <v>143455</v>
      </c>
      <c r="O28" s="321"/>
      <c r="P28" s="321"/>
      <c r="Q28" s="321"/>
    </row>
    <row r="29" spans="1:17" ht="6" customHeight="1" x14ac:dyDescent="0.2">
      <c r="E29" s="283"/>
      <c r="F29" s="340"/>
      <c r="G29" s="284"/>
      <c r="H29" s="285"/>
      <c r="I29" s="285"/>
      <c r="J29" s="285"/>
      <c r="K29" s="283"/>
      <c r="O29" s="321"/>
      <c r="P29" s="321"/>
      <c r="Q29" s="321"/>
    </row>
    <row r="30" spans="1:17" s="321" customFormat="1" ht="12.75" customHeight="1" x14ac:dyDescent="0.2">
      <c r="A30" s="304">
        <v>2012</v>
      </c>
      <c r="B30" s="305"/>
      <c r="C30" s="306" t="s">
        <v>80</v>
      </c>
      <c r="D30" s="307" t="s">
        <v>81</v>
      </c>
      <c r="E30" s="308" t="s">
        <v>72</v>
      </c>
      <c r="F30" s="308" t="s">
        <v>164</v>
      </c>
      <c r="G30" s="351">
        <v>97311</v>
      </c>
      <c r="H30" s="352">
        <v>1070</v>
      </c>
      <c r="I30" s="352">
        <v>55</v>
      </c>
      <c r="J30" s="352">
        <v>299</v>
      </c>
      <c r="K30" s="336">
        <v>3150</v>
      </c>
      <c r="L30" s="310">
        <v>16302</v>
      </c>
      <c r="M30" s="353">
        <v>118187</v>
      </c>
    </row>
    <row r="31" spans="1:17" s="321" customFormat="1" ht="12.75" customHeight="1" x14ac:dyDescent="0.2">
      <c r="A31" s="304">
        <v>2012</v>
      </c>
      <c r="B31" s="305"/>
      <c r="C31" s="306" t="s">
        <v>80</v>
      </c>
      <c r="D31" s="307" t="s">
        <v>81</v>
      </c>
      <c r="E31" s="308" t="s">
        <v>82</v>
      </c>
      <c r="F31" s="308" t="s">
        <v>165</v>
      </c>
      <c r="G31" s="351">
        <v>105070</v>
      </c>
      <c r="H31" s="352">
        <v>1070</v>
      </c>
      <c r="I31" s="352">
        <v>55</v>
      </c>
      <c r="J31" s="352">
        <v>299</v>
      </c>
      <c r="K31" s="336">
        <v>3150</v>
      </c>
      <c r="L31" s="310">
        <v>17543</v>
      </c>
      <c r="M31" s="353">
        <v>127187</v>
      </c>
    </row>
    <row r="32" spans="1:17" s="321" customFormat="1" ht="12.75" customHeight="1" x14ac:dyDescent="0.2">
      <c r="A32" s="304">
        <v>2012</v>
      </c>
      <c r="B32" s="305"/>
      <c r="C32" s="306" t="s">
        <v>80</v>
      </c>
      <c r="D32" s="307" t="s">
        <v>81</v>
      </c>
      <c r="E32" s="308" t="s">
        <v>74</v>
      </c>
      <c r="F32" s="308" t="s">
        <v>166</v>
      </c>
      <c r="G32" s="351">
        <v>115467</v>
      </c>
      <c r="H32" s="352">
        <v>1070</v>
      </c>
      <c r="I32" s="352">
        <v>55</v>
      </c>
      <c r="J32" s="352">
        <v>299</v>
      </c>
      <c r="K32" s="336">
        <v>3150</v>
      </c>
      <c r="L32" s="310">
        <v>19206</v>
      </c>
      <c r="M32" s="353">
        <v>139247</v>
      </c>
    </row>
    <row r="33" spans="1:17" s="321" customFormat="1" ht="12.75" customHeight="1" x14ac:dyDescent="0.2">
      <c r="A33" s="304">
        <v>2012</v>
      </c>
      <c r="B33" s="305"/>
      <c r="C33" s="306" t="s">
        <v>84</v>
      </c>
      <c r="D33" s="307" t="s">
        <v>81</v>
      </c>
      <c r="E33" s="308" t="s">
        <v>79</v>
      </c>
      <c r="F33" s="308" t="s">
        <v>167</v>
      </c>
      <c r="G33" s="351">
        <v>130296</v>
      </c>
      <c r="H33" s="352">
        <v>1070</v>
      </c>
      <c r="I33" s="352">
        <v>55</v>
      </c>
      <c r="J33" s="352">
        <v>299</v>
      </c>
      <c r="K33" s="352">
        <v>3150</v>
      </c>
      <c r="L33" s="310">
        <v>21579</v>
      </c>
      <c r="M33" s="353">
        <v>156449</v>
      </c>
    </row>
    <row r="34" spans="1:17" s="321" customFormat="1" ht="12.75" customHeight="1" x14ac:dyDescent="0.2">
      <c r="A34" s="304">
        <v>2012</v>
      </c>
      <c r="B34" s="305"/>
      <c r="C34" s="306" t="s">
        <v>84</v>
      </c>
      <c r="D34" s="307" t="s">
        <v>81</v>
      </c>
      <c r="E34" s="308" t="s">
        <v>98</v>
      </c>
      <c r="F34" s="308" t="s">
        <v>226</v>
      </c>
      <c r="G34" s="351">
        <v>128224</v>
      </c>
      <c r="H34" s="352">
        <v>1070</v>
      </c>
      <c r="I34" s="352">
        <v>55</v>
      </c>
      <c r="J34" s="352">
        <v>299</v>
      </c>
      <c r="K34" s="352">
        <v>3150</v>
      </c>
      <c r="L34" s="310">
        <v>21248</v>
      </c>
      <c r="M34" s="353">
        <v>154046</v>
      </c>
    </row>
    <row r="35" spans="1:17" s="321" customFormat="1" ht="12.75" customHeight="1" x14ac:dyDescent="0.2">
      <c r="A35" s="304">
        <v>2012</v>
      </c>
      <c r="B35" s="305"/>
      <c r="C35" s="306" t="s">
        <v>86</v>
      </c>
      <c r="D35" s="307" t="s">
        <v>81</v>
      </c>
      <c r="E35" s="308" t="s">
        <v>87</v>
      </c>
      <c r="F35" s="308" t="s">
        <v>168</v>
      </c>
      <c r="G35" s="351">
        <v>133441</v>
      </c>
      <c r="H35" s="352">
        <v>1070</v>
      </c>
      <c r="I35" s="352">
        <v>55</v>
      </c>
      <c r="J35" s="352">
        <v>299</v>
      </c>
      <c r="K35" s="352">
        <v>3150</v>
      </c>
      <c r="L35" s="310">
        <v>22082</v>
      </c>
      <c r="M35" s="353">
        <v>160097</v>
      </c>
    </row>
    <row r="36" spans="1:17" s="321" customFormat="1" ht="12.75" customHeight="1" x14ac:dyDescent="0.2">
      <c r="A36" s="354">
        <v>2012</v>
      </c>
      <c r="B36" s="355"/>
      <c r="C36" s="356" t="s">
        <v>86</v>
      </c>
      <c r="D36" s="357" t="s">
        <v>81</v>
      </c>
      <c r="E36" s="344" t="s">
        <v>88</v>
      </c>
      <c r="F36" s="308" t="s">
        <v>169</v>
      </c>
      <c r="G36" s="358">
        <v>143646</v>
      </c>
      <c r="H36" s="359">
        <v>1070</v>
      </c>
      <c r="I36" s="359">
        <v>55</v>
      </c>
      <c r="J36" s="359">
        <v>299</v>
      </c>
      <c r="K36" s="359">
        <v>3150</v>
      </c>
      <c r="L36" s="360">
        <v>23715</v>
      </c>
      <c r="M36" s="361">
        <v>171935</v>
      </c>
    </row>
    <row r="37" spans="1:17" ht="6" customHeight="1" x14ac:dyDescent="0.2">
      <c r="E37" s="283"/>
      <c r="F37" s="340"/>
      <c r="G37" s="284"/>
      <c r="H37" s="285"/>
      <c r="I37" s="285"/>
      <c r="J37" s="285"/>
      <c r="K37" s="283"/>
      <c r="O37" s="321"/>
      <c r="P37" s="321"/>
      <c r="Q37" s="321"/>
    </row>
    <row r="38" spans="1:17" s="321" customFormat="1" ht="12.75" customHeight="1" x14ac:dyDescent="0.2">
      <c r="A38" s="286">
        <v>2012</v>
      </c>
      <c r="B38" s="287"/>
      <c r="C38" s="288" t="s">
        <v>89</v>
      </c>
      <c r="D38" s="289" t="s">
        <v>227</v>
      </c>
      <c r="E38" s="290" t="s">
        <v>72</v>
      </c>
      <c r="F38" s="290" t="s">
        <v>228</v>
      </c>
      <c r="G38" s="291">
        <v>130441</v>
      </c>
      <c r="H38" s="292">
        <v>1070</v>
      </c>
      <c r="I38" s="292">
        <v>55</v>
      </c>
      <c r="J38" s="292">
        <v>299</v>
      </c>
      <c r="K38" s="293">
        <v>3150</v>
      </c>
      <c r="L38" s="262">
        <v>21602</v>
      </c>
      <c r="M38" s="294">
        <v>156617</v>
      </c>
    </row>
    <row r="39" spans="1:17" s="321" customFormat="1" ht="12.75" customHeight="1" x14ac:dyDescent="0.2">
      <c r="A39" s="286">
        <v>2012</v>
      </c>
      <c r="B39" s="287"/>
      <c r="C39" s="288" t="s">
        <v>90</v>
      </c>
      <c r="D39" s="289" t="s">
        <v>227</v>
      </c>
      <c r="E39" s="290" t="s">
        <v>74</v>
      </c>
      <c r="F39" s="290" t="s">
        <v>229</v>
      </c>
      <c r="G39" s="291">
        <v>152398</v>
      </c>
      <c r="H39" s="292">
        <v>1070</v>
      </c>
      <c r="I39" s="292">
        <v>55</v>
      </c>
      <c r="J39" s="292">
        <v>299</v>
      </c>
      <c r="K39" s="292">
        <v>3150</v>
      </c>
      <c r="L39" s="262">
        <v>25115</v>
      </c>
      <c r="M39" s="294">
        <v>182087</v>
      </c>
    </row>
    <row r="40" spans="1:17" s="321" customFormat="1" ht="12.75" customHeight="1" x14ac:dyDescent="0.2">
      <c r="A40" s="295">
        <v>2012</v>
      </c>
      <c r="B40" s="296"/>
      <c r="C40" s="297" t="s">
        <v>91</v>
      </c>
      <c r="D40" s="298" t="s">
        <v>227</v>
      </c>
      <c r="E40" s="299" t="s">
        <v>79</v>
      </c>
      <c r="F40" s="290" t="s">
        <v>230</v>
      </c>
      <c r="G40" s="300">
        <v>165277</v>
      </c>
      <c r="H40" s="301">
        <v>1070</v>
      </c>
      <c r="I40" s="301">
        <v>55</v>
      </c>
      <c r="J40" s="301">
        <v>299</v>
      </c>
      <c r="K40" s="301">
        <v>3150</v>
      </c>
      <c r="L40" s="302">
        <v>27176</v>
      </c>
      <c r="M40" s="303">
        <v>197027</v>
      </c>
    </row>
    <row r="41" spans="1:17" ht="6" customHeight="1" x14ac:dyDescent="0.2">
      <c r="E41" s="283"/>
      <c r="F41" s="340"/>
      <c r="G41" s="284"/>
      <c r="H41" s="285"/>
      <c r="I41" s="285"/>
      <c r="J41" s="285"/>
      <c r="K41" s="283"/>
      <c r="O41" s="321"/>
      <c r="P41" s="321"/>
      <c r="Q41" s="321"/>
    </row>
    <row r="42" spans="1:17" s="321" customFormat="1" ht="12.75" customHeight="1" x14ac:dyDescent="0.2">
      <c r="A42" s="374">
        <v>2012.5</v>
      </c>
      <c r="B42" s="305"/>
      <c r="C42" s="306" t="s">
        <v>89</v>
      </c>
      <c r="D42" s="307" t="s">
        <v>227</v>
      </c>
      <c r="E42" s="308" t="s">
        <v>72</v>
      </c>
      <c r="F42" s="308" t="s">
        <v>231</v>
      </c>
      <c r="G42" s="351">
        <v>130441</v>
      </c>
      <c r="H42" s="352">
        <v>1070</v>
      </c>
      <c r="I42" s="352">
        <v>55</v>
      </c>
      <c r="J42" s="352">
        <v>299</v>
      </c>
      <c r="K42" s="352">
        <v>3150</v>
      </c>
      <c r="L42" s="310">
        <v>21602</v>
      </c>
      <c r="M42" s="353">
        <v>156617</v>
      </c>
    </row>
    <row r="43" spans="1:17" s="321" customFormat="1" ht="12.75" customHeight="1" x14ac:dyDescent="0.2">
      <c r="A43" s="374">
        <v>2012.5</v>
      </c>
      <c r="B43" s="305"/>
      <c r="C43" s="306" t="s">
        <v>90</v>
      </c>
      <c r="D43" s="307" t="s">
        <v>227</v>
      </c>
      <c r="E43" s="308" t="s">
        <v>87</v>
      </c>
      <c r="F43" s="308" t="s">
        <v>232</v>
      </c>
      <c r="G43" s="351">
        <v>147820</v>
      </c>
      <c r="H43" s="352">
        <v>1070</v>
      </c>
      <c r="I43" s="352">
        <v>55</v>
      </c>
      <c r="J43" s="352">
        <v>299</v>
      </c>
      <c r="K43" s="352">
        <v>3150</v>
      </c>
      <c r="L43" s="310">
        <v>24383</v>
      </c>
      <c r="M43" s="353">
        <v>176777</v>
      </c>
    </row>
    <row r="44" spans="1:17" s="321" customFormat="1" ht="12.75" customHeight="1" x14ac:dyDescent="0.2">
      <c r="A44" s="374">
        <v>2012.5</v>
      </c>
      <c r="B44" s="305"/>
      <c r="C44" s="306" t="s">
        <v>90</v>
      </c>
      <c r="D44" s="307" t="s">
        <v>227</v>
      </c>
      <c r="E44" s="308" t="s">
        <v>88</v>
      </c>
      <c r="F44" s="308" t="s">
        <v>233</v>
      </c>
      <c r="G44" s="351">
        <v>159613</v>
      </c>
      <c r="H44" s="352">
        <v>1070</v>
      </c>
      <c r="I44" s="352">
        <v>55</v>
      </c>
      <c r="J44" s="352">
        <v>299</v>
      </c>
      <c r="K44" s="352">
        <v>3150</v>
      </c>
      <c r="L44" s="310">
        <v>26270</v>
      </c>
      <c r="M44" s="353">
        <v>190457</v>
      </c>
    </row>
    <row r="45" spans="1:17" s="321" customFormat="1" ht="12.75" customHeight="1" x14ac:dyDescent="0.2">
      <c r="A45" s="375">
        <v>2012.5</v>
      </c>
      <c r="B45" s="355"/>
      <c r="C45" s="356" t="s">
        <v>91</v>
      </c>
      <c r="D45" s="357" t="s">
        <v>227</v>
      </c>
      <c r="E45" s="344" t="s">
        <v>85</v>
      </c>
      <c r="F45" s="308" t="s">
        <v>234</v>
      </c>
      <c r="G45" s="358">
        <v>176139</v>
      </c>
      <c r="H45" s="359">
        <v>1070</v>
      </c>
      <c r="I45" s="359">
        <v>55</v>
      </c>
      <c r="J45" s="359">
        <v>299</v>
      </c>
      <c r="K45" s="359">
        <v>3150</v>
      </c>
      <c r="L45" s="360">
        <v>28914</v>
      </c>
      <c r="M45" s="361">
        <v>209627</v>
      </c>
    </row>
    <row r="46" spans="1:17" ht="6" customHeight="1" x14ac:dyDescent="0.2">
      <c r="E46" s="283"/>
      <c r="F46" s="340"/>
      <c r="G46" s="284"/>
      <c r="H46" s="285"/>
      <c r="I46" s="285"/>
      <c r="J46" s="285"/>
      <c r="K46" s="283"/>
      <c r="O46" s="321"/>
      <c r="P46" s="321"/>
      <c r="Q46" s="321"/>
    </row>
    <row r="47" spans="1:17" s="343" customFormat="1" ht="12.75" x14ac:dyDescent="0.2">
      <c r="A47" s="370">
        <v>2012</v>
      </c>
      <c r="B47" s="287"/>
      <c r="C47" s="288" t="s">
        <v>92</v>
      </c>
      <c r="D47" s="376" t="s">
        <v>93</v>
      </c>
      <c r="E47" s="290" t="s">
        <v>82</v>
      </c>
      <c r="F47" s="290" t="s">
        <v>235</v>
      </c>
      <c r="G47" s="291">
        <v>172867</v>
      </c>
      <c r="H47" s="292">
        <v>1070</v>
      </c>
      <c r="I47" s="292">
        <v>55</v>
      </c>
      <c r="J47" s="292">
        <v>299</v>
      </c>
      <c r="K47" s="293">
        <v>3150</v>
      </c>
      <c r="L47" s="262">
        <v>28391</v>
      </c>
      <c r="M47" s="341">
        <v>205832</v>
      </c>
      <c r="O47" s="321"/>
      <c r="P47" s="321"/>
      <c r="Q47" s="321"/>
    </row>
    <row r="48" spans="1:17" s="343" customFormat="1" ht="12.75" x14ac:dyDescent="0.2">
      <c r="A48" s="370">
        <v>2012</v>
      </c>
      <c r="B48" s="287"/>
      <c r="C48" s="288" t="s">
        <v>92</v>
      </c>
      <c r="D48" s="376" t="s">
        <v>93</v>
      </c>
      <c r="E48" s="290" t="s">
        <v>72</v>
      </c>
      <c r="F48" s="290" t="s">
        <v>236</v>
      </c>
      <c r="G48" s="291">
        <v>184820</v>
      </c>
      <c r="H48" s="292">
        <v>1070</v>
      </c>
      <c r="I48" s="292">
        <v>55</v>
      </c>
      <c r="J48" s="292">
        <v>299</v>
      </c>
      <c r="K48" s="293">
        <v>3150</v>
      </c>
      <c r="L48" s="262">
        <v>30303</v>
      </c>
      <c r="M48" s="341">
        <v>219697</v>
      </c>
      <c r="O48" s="321"/>
      <c r="P48" s="321"/>
      <c r="Q48" s="321"/>
    </row>
    <row r="49" spans="1:17" s="343" customFormat="1" ht="12.75" x14ac:dyDescent="0.2">
      <c r="A49" s="370">
        <v>2012</v>
      </c>
      <c r="B49" s="287"/>
      <c r="C49" s="288" t="s">
        <v>94</v>
      </c>
      <c r="D49" s="376" t="s">
        <v>93</v>
      </c>
      <c r="E49" s="290" t="s">
        <v>79</v>
      </c>
      <c r="F49" s="290" t="s">
        <v>237</v>
      </c>
      <c r="G49" s="291">
        <v>199478</v>
      </c>
      <c r="H49" s="292">
        <v>1070</v>
      </c>
      <c r="I49" s="292">
        <v>55</v>
      </c>
      <c r="J49" s="292">
        <v>299</v>
      </c>
      <c r="K49" s="293">
        <v>3150</v>
      </c>
      <c r="L49" s="262">
        <v>32648</v>
      </c>
      <c r="M49" s="341">
        <v>236700</v>
      </c>
      <c r="O49" s="321"/>
      <c r="P49" s="321"/>
      <c r="Q49" s="321"/>
    </row>
    <row r="50" spans="1:17" s="343" customFormat="1" ht="12.75" x14ac:dyDescent="0.2">
      <c r="A50" s="371">
        <v>2012</v>
      </c>
      <c r="B50" s="323"/>
      <c r="C50" s="324" t="s">
        <v>95</v>
      </c>
      <c r="D50" s="377" t="s">
        <v>93</v>
      </c>
      <c r="E50" s="326" t="s">
        <v>85</v>
      </c>
      <c r="F50" s="290" t="s">
        <v>200</v>
      </c>
      <c r="G50" s="372">
        <v>221429</v>
      </c>
      <c r="H50" s="373">
        <v>1070</v>
      </c>
      <c r="I50" s="373">
        <v>55</v>
      </c>
      <c r="J50" s="373">
        <v>299</v>
      </c>
      <c r="K50" s="338">
        <v>3150</v>
      </c>
      <c r="L50" s="327">
        <v>36160</v>
      </c>
      <c r="M50" s="342">
        <v>262163</v>
      </c>
      <c r="O50" s="321"/>
      <c r="P50" s="321"/>
      <c r="Q50" s="321"/>
    </row>
    <row r="51" spans="1:17" ht="6" customHeight="1" x14ac:dyDescent="0.2">
      <c r="E51" s="283"/>
      <c r="F51" s="290"/>
      <c r="G51" s="284"/>
      <c r="H51" s="285"/>
      <c r="I51" s="285"/>
      <c r="J51" s="285"/>
      <c r="K51" s="283"/>
      <c r="O51" s="321"/>
      <c r="P51" s="321"/>
      <c r="Q51" s="321"/>
    </row>
    <row r="52" spans="1:17" s="343" customFormat="1" ht="12.75" x14ac:dyDescent="0.2">
      <c r="A52" s="362">
        <v>2012</v>
      </c>
      <c r="B52" s="305"/>
      <c r="C52" s="306" t="s">
        <v>238</v>
      </c>
      <c r="D52" s="307" t="s">
        <v>96</v>
      </c>
      <c r="E52" s="308" t="s">
        <v>74</v>
      </c>
      <c r="F52" s="308" t="s">
        <v>239</v>
      </c>
      <c r="G52" s="351">
        <v>227754</v>
      </c>
      <c r="H52" s="352">
        <v>1070</v>
      </c>
      <c r="I52" s="352">
        <v>55</v>
      </c>
      <c r="J52" s="352">
        <v>299</v>
      </c>
      <c r="K52" s="336">
        <v>4100</v>
      </c>
      <c r="L52" s="310">
        <v>37324</v>
      </c>
      <c r="M52" s="364">
        <v>270602</v>
      </c>
      <c r="O52" s="321"/>
      <c r="P52" s="321"/>
      <c r="Q52" s="321"/>
    </row>
    <row r="53" spans="1:17" s="343" customFormat="1" ht="12.75" x14ac:dyDescent="0.2">
      <c r="A53" s="362">
        <v>2012</v>
      </c>
      <c r="B53" s="305"/>
      <c r="C53" s="306" t="s">
        <v>240</v>
      </c>
      <c r="D53" s="307" t="s">
        <v>96</v>
      </c>
      <c r="E53" s="308" t="s">
        <v>79</v>
      </c>
      <c r="F53" s="308" t="s">
        <v>97</v>
      </c>
      <c r="G53" s="351">
        <v>250821</v>
      </c>
      <c r="H53" s="352">
        <v>1070</v>
      </c>
      <c r="I53" s="352">
        <v>55</v>
      </c>
      <c r="J53" s="352">
        <v>299</v>
      </c>
      <c r="K53" s="336">
        <v>4100</v>
      </c>
      <c r="L53" s="310">
        <v>41015</v>
      </c>
      <c r="M53" s="364">
        <v>297360</v>
      </c>
      <c r="O53" s="321"/>
      <c r="P53" s="321"/>
      <c r="Q53" s="321"/>
    </row>
    <row r="54" spans="1:17" s="343" customFormat="1" ht="12.75" x14ac:dyDescent="0.2">
      <c r="A54" s="365">
        <v>2012</v>
      </c>
      <c r="B54" s="313"/>
      <c r="C54" s="314" t="s">
        <v>241</v>
      </c>
      <c r="D54" s="315" t="s">
        <v>96</v>
      </c>
      <c r="E54" s="316" t="s">
        <v>98</v>
      </c>
      <c r="F54" s="308" t="s">
        <v>242</v>
      </c>
      <c r="G54" s="367">
        <v>277827</v>
      </c>
      <c r="H54" s="368">
        <v>1070</v>
      </c>
      <c r="I54" s="368">
        <v>55</v>
      </c>
      <c r="J54" s="368">
        <v>299</v>
      </c>
      <c r="K54" s="337">
        <v>4100</v>
      </c>
      <c r="L54" s="317">
        <v>45336</v>
      </c>
      <c r="M54" s="369">
        <v>328687</v>
      </c>
      <c r="O54" s="321"/>
      <c r="P54" s="321"/>
      <c r="Q54" s="321"/>
    </row>
    <row r="55" spans="1:17" ht="6" customHeight="1" x14ac:dyDescent="0.2">
      <c r="E55" s="283"/>
      <c r="F55" s="340"/>
      <c r="G55" s="284"/>
      <c r="H55" s="285"/>
      <c r="I55" s="285"/>
      <c r="J55" s="285"/>
      <c r="K55" s="283"/>
      <c r="O55" s="321"/>
      <c r="P55" s="321"/>
      <c r="Q55" s="321"/>
    </row>
    <row r="56" spans="1:17" s="343" customFormat="1" ht="12.75" x14ac:dyDescent="0.2">
      <c r="A56" s="370">
        <v>2012</v>
      </c>
      <c r="B56" s="287"/>
      <c r="C56" s="288" t="s">
        <v>99</v>
      </c>
      <c r="D56" s="289" t="s">
        <v>100</v>
      </c>
      <c r="E56" s="290" t="s">
        <v>72</v>
      </c>
      <c r="F56" s="290" t="s">
        <v>243</v>
      </c>
      <c r="G56" s="291">
        <v>285926</v>
      </c>
      <c r="H56" s="292">
        <v>1070</v>
      </c>
      <c r="I56" s="292">
        <v>55</v>
      </c>
      <c r="J56" s="292">
        <v>299</v>
      </c>
      <c r="K56" s="293">
        <v>4100</v>
      </c>
      <c r="L56" s="262">
        <v>46632</v>
      </c>
      <c r="M56" s="341">
        <v>338082</v>
      </c>
      <c r="O56" s="321"/>
      <c r="P56" s="321"/>
      <c r="Q56" s="321"/>
    </row>
    <row r="57" spans="1:17" s="343" customFormat="1" ht="12.75" x14ac:dyDescent="0.2">
      <c r="A57" s="370">
        <v>2012</v>
      </c>
      <c r="B57" s="287"/>
      <c r="C57" s="288" t="s">
        <v>101</v>
      </c>
      <c r="D57" s="289" t="s">
        <v>100</v>
      </c>
      <c r="E57" s="290" t="s">
        <v>74</v>
      </c>
      <c r="F57" s="290" t="s">
        <v>244</v>
      </c>
      <c r="G57" s="291">
        <v>362362</v>
      </c>
      <c r="H57" s="292">
        <v>1070</v>
      </c>
      <c r="I57" s="292">
        <v>55</v>
      </c>
      <c r="J57" s="292">
        <v>299</v>
      </c>
      <c r="K57" s="293">
        <v>4100</v>
      </c>
      <c r="L57" s="262">
        <v>58862</v>
      </c>
      <c r="M57" s="341">
        <v>426748</v>
      </c>
      <c r="O57" s="321"/>
      <c r="P57" s="321"/>
      <c r="Q57" s="321"/>
    </row>
    <row r="58" spans="1:17" s="343" customFormat="1" ht="12.75" x14ac:dyDescent="0.2">
      <c r="A58" s="370">
        <v>2012</v>
      </c>
      <c r="B58" s="287"/>
      <c r="C58" s="288" t="s">
        <v>101</v>
      </c>
      <c r="D58" s="289" t="s">
        <v>100</v>
      </c>
      <c r="E58" s="290" t="s">
        <v>79</v>
      </c>
      <c r="F58" s="290" t="s">
        <v>245</v>
      </c>
      <c r="G58" s="291">
        <v>375330</v>
      </c>
      <c r="H58" s="292">
        <v>1070</v>
      </c>
      <c r="I58" s="292">
        <v>55</v>
      </c>
      <c r="J58" s="292">
        <v>299</v>
      </c>
      <c r="K58" s="293">
        <v>4100</v>
      </c>
      <c r="L58" s="262">
        <v>60937</v>
      </c>
      <c r="M58" s="341">
        <v>441791</v>
      </c>
      <c r="O58" s="321"/>
      <c r="P58" s="321"/>
      <c r="Q58" s="321"/>
    </row>
    <row r="59" spans="1:17" s="343" customFormat="1" ht="12.75" x14ac:dyDescent="0.2">
      <c r="A59" s="370">
        <v>2012</v>
      </c>
      <c r="B59" s="287"/>
      <c r="C59" s="288" t="s">
        <v>101</v>
      </c>
      <c r="D59" s="289" t="s">
        <v>246</v>
      </c>
      <c r="E59" s="290" t="s">
        <v>88</v>
      </c>
      <c r="F59" s="290" t="s">
        <v>247</v>
      </c>
      <c r="G59" s="291">
        <v>385056</v>
      </c>
      <c r="H59" s="292">
        <v>1070</v>
      </c>
      <c r="I59" s="292">
        <v>55</v>
      </c>
      <c r="J59" s="292">
        <v>299</v>
      </c>
      <c r="K59" s="293">
        <v>4100</v>
      </c>
      <c r="L59" s="262">
        <v>62493</v>
      </c>
      <c r="M59" s="341">
        <v>453073</v>
      </c>
      <c r="O59" s="321"/>
      <c r="P59" s="321"/>
      <c r="Q59" s="321"/>
    </row>
    <row r="60" spans="1:17" s="343" customFormat="1" ht="12.75" x14ac:dyDescent="0.2">
      <c r="A60" s="371">
        <v>2012</v>
      </c>
      <c r="B60" s="323"/>
      <c r="C60" s="324" t="s">
        <v>102</v>
      </c>
      <c r="D60" s="377" t="s">
        <v>248</v>
      </c>
      <c r="E60" s="326" t="s">
        <v>87</v>
      </c>
      <c r="F60" s="290" t="s">
        <v>249</v>
      </c>
      <c r="G60" s="372">
        <v>404767</v>
      </c>
      <c r="H60" s="373">
        <v>1070</v>
      </c>
      <c r="I60" s="373">
        <v>55</v>
      </c>
      <c r="J60" s="373">
        <v>299</v>
      </c>
      <c r="K60" s="338">
        <v>4100</v>
      </c>
      <c r="L60" s="327">
        <v>65647</v>
      </c>
      <c r="M60" s="342">
        <v>475938</v>
      </c>
      <c r="O60" s="321"/>
      <c r="P60" s="321"/>
      <c r="Q60" s="321"/>
    </row>
    <row r="61" spans="1:17" ht="6" customHeight="1" x14ac:dyDescent="0.2">
      <c r="E61" s="283"/>
      <c r="F61" s="340"/>
      <c r="G61" s="284"/>
      <c r="H61" s="285"/>
      <c r="I61" s="285"/>
      <c r="J61" s="285"/>
      <c r="K61" s="283"/>
      <c r="O61" s="321"/>
      <c r="P61" s="321"/>
      <c r="Q61" s="321"/>
    </row>
    <row r="62" spans="1:17" s="321" customFormat="1" ht="12.75" customHeight="1" x14ac:dyDescent="0.2">
      <c r="A62" s="304">
        <v>2012</v>
      </c>
      <c r="B62" s="305"/>
      <c r="C62" s="306" t="s">
        <v>103</v>
      </c>
      <c r="D62" s="307" t="s">
        <v>104</v>
      </c>
      <c r="E62" s="308" t="s">
        <v>72</v>
      </c>
      <c r="F62" s="308" t="s">
        <v>250</v>
      </c>
      <c r="G62" s="351">
        <v>136104</v>
      </c>
      <c r="H62" s="352">
        <v>1070</v>
      </c>
      <c r="I62" s="352">
        <v>55</v>
      </c>
      <c r="J62" s="352">
        <v>299</v>
      </c>
      <c r="K62" s="336">
        <v>3150</v>
      </c>
      <c r="L62" s="310">
        <v>22509</v>
      </c>
      <c r="M62" s="353">
        <v>163187</v>
      </c>
    </row>
    <row r="63" spans="1:17" s="321" customFormat="1" ht="12.75" customHeight="1" x14ac:dyDescent="0.2">
      <c r="A63" s="304">
        <v>2012</v>
      </c>
      <c r="B63" s="305"/>
      <c r="C63" s="306" t="s">
        <v>103</v>
      </c>
      <c r="D63" s="307" t="s">
        <v>104</v>
      </c>
      <c r="E63" s="308" t="s">
        <v>74</v>
      </c>
      <c r="F63" s="308" t="s">
        <v>251</v>
      </c>
      <c r="G63" s="351">
        <v>146889</v>
      </c>
      <c r="H63" s="352">
        <v>1070</v>
      </c>
      <c r="I63" s="352">
        <v>55</v>
      </c>
      <c r="J63" s="352">
        <v>299</v>
      </c>
      <c r="K63" s="352">
        <v>3150</v>
      </c>
      <c r="L63" s="310">
        <v>24234</v>
      </c>
      <c r="M63" s="353">
        <v>175697</v>
      </c>
    </row>
    <row r="64" spans="1:17" s="321" customFormat="1" ht="12.75" customHeight="1" x14ac:dyDescent="0.2">
      <c r="A64" s="354">
        <v>2012</v>
      </c>
      <c r="B64" s="355"/>
      <c r="C64" s="356" t="s">
        <v>105</v>
      </c>
      <c r="D64" s="357" t="s">
        <v>104</v>
      </c>
      <c r="E64" s="344" t="s">
        <v>79</v>
      </c>
      <c r="F64" s="308" t="s">
        <v>252</v>
      </c>
      <c r="G64" s="358">
        <v>163570</v>
      </c>
      <c r="H64" s="359">
        <v>1070</v>
      </c>
      <c r="I64" s="359">
        <v>55</v>
      </c>
      <c r="J64" s="359">
        <v>299</v>
      </c>
      <c r="K64" s="359">
        <v>3150</v>
      </c>
      <c r="L64" s="360">
        <v>26903</v>
      </c>
      <c r="M64" s="361">
        <v>195047</v>
      </c>
    </row>
    <row r="65" spans="1:17" ht="6" customHeight="1" x14ac:dyDescent="0.2">
      <c r="E65" s="283"/>
      <c r="F65" s="340"/>
      <c r="G65" s="284"/>
      <c r="H65" s="285"/>
      <c r="I65" s="285"/>
      <c r="J65" s="285"/>
      <c r="K65" s="283"/>
      <c r="O65" s="321"/>
      <c r="P65" s="321"/>
      <c r="Q65" s="321"/>
    </row>
    <row r="66" spans="1:17" s="321" customFormat="1" ht="12.75" customHeight="1" x14ac:dyDescent="0.2">
      <c r="A66" s="286">
        <v>2012</v>
      </c>
      <c r="B66" s="287"/>
      <c r="C66" s="288" t="s">
        <v>253</v>
      </c>
      <c r="D66" s="289" t="s">
        <v>106</v>
      </c>
      <c r="E66" s="290" t="s">
        <v>72</v>
      </c>
      <c r="F66" s="290" t="s">
        <v>254</v>
      </c>
      <c r="G66" s="291">
        <v>235561</v>
      </c>
      <c r="H66" s="292">
        <v>1070</v>
      </c>
      <c r="I66" s="292">
        <v>55</v>
      </c>
      <c r="J66" s="292">
        <v>299</v>
      </c>
      <c r="K66" s="293">
        <v>4100</v>
      </c>
      <c r="L66" s="262">
        <v>38574</v>
      </c>
      <c r="M66" s="294">
        <v>279659</v>
      </c>
    </row>
    <row r="67" spans="1:17" s="321" customFormat="1" ht="12.75" customHeight="1" x14ac:dyDescent="0.2">
      <c r="A67" s="286">
        <v>2012</v>
      </c>
      <c r="B67" s="287"/>
      <c r="C67" s="288" t="s">
        <v>253</v>
      </c>
      <c r="D67" s="289" t="s">
        <v>106</v>
      </c>
      <c r="E67" s="290" t="s">
        <v>79</v>
      </c>
      <c r="F67" s="290" t="s">
        <v>255</v>
      </c>
      <c r="G67" s="291">
        <v>242103</v>
      </c>
      <c r="H67" s="292">
        <v>1070</v>
      </c>
      <c r="I67" s="292">
        <v>55</v>
      </c>
      <c r="J67" s="292">
        <v>299</v>
      </c>
      <c r="K67" s="292">
        <v>4100</v>
      </c>
      <c r="L67" s="262">
        <v>39620</v>
      </c>
      <c r="M67" s="294">
        <v>287247</v>
      </c>
    </row>
    <row r="68" spans="1:17" s="321" customFormat="1" ht="12.75" customHeight="1" x14ac:dyDescent="0.2">
      <c r="A68" s="295">
        <v>2012</v>
      </c>
      <c r="B68" s="296"/>
      <c r="C68" s="297" t="s">
        <v>256</v>
      </c>
      <c r="D68" s="298" t="s">
        <v>257</v>
      </c>
      <c r="E68" s="299" t="s">
        <v>74</v>
      </c>
      <c r="F68" s="290" t="s">
        <v>258</v>
      </c>
      <c r="G68" s="300">
        <v>265584</v>
      </c>
      <c r="H68" s="301">
        <v>1070</v>
      </c>
      <c r="I68" s="301">
        <v>55</v>
      </c>
      <c r="J68" s="301">
        <v>299</v>
      </c>
      <c r="K68" s="301">
        <v>4100</v>
      </c>
      <c r="L68" s="302">
        <v>43377</v>
      </c>
      <c r="M68" s="303">
        <v>314485</v>
      </c>
    </row>
    <row r="69" spans="1:17" ht="6" customHeight="1" x14ac:dyDescent="0.2">
      <c r="E69" s="283"/>
      <c r="F69" s="290"/>
      <c r="G69" s="284"/>
      <c r="H69" s="285"/>
      <c r="I69" s="285"/>
      <c r="J69" s="285"/>
      <c r="K69" s="283"/>
      <c r="O69" s="321"/>
      <c r="P69" s="321"/>
      <c r="Q69" s="321"/>
    </row>
    <row r="70" spans="1:17" s="321" customFormat="1" ht="12.75" customHeight="1" x14ac:dyDescent="0.2">
      <c r="A70" s="304">
        <v>2012</v>
      </c>
      <c r="B70" s="305"/>
      <c r="C70" s="306" t="s">
        <v>108</v>
      </c>
      <c r="D70" s="307" t="s">
        <v>109</v>
      </c>
      <c r="E70" s="308" t="s">
        <v>87</v>
      </c>
      <c r="F70" s="308" t="s">
        <v>170</v>
      </c>
      <c r="G70" s="351">
        <v>188051</v>
      </c>
      <c r="H70" s="352">
        <v>1070</v>
      </c>
      <c r="I70" s="352">
        <v>55</v>
      </c>
      <c r="J70" s="352">
        <v>299</v>
      </c>
      <c r="K70" s="336">
        <v>4100</v>
      </c>
      <c r="L70" s="310">
        <v>30972</v>
      </c>
      <c r="M70" s="364">
        <v>224547</v>
      </c>
    </row>
    <row r="71" spans="1:17" s="321" customFormat="1" ht="12.75" customHeight="1" x14ac:dyDescent="0.2">
      <c r="A71" s="304">
        <v>2012</v>
      </c>
      <c r="B71" s="305"/>
      <c r="C71" s="306" t="s">
        <v>108</v>
      </c>
      <c r="D71" s="307" t="s">
        <v>109</v>
      </c>
      <c r="E71" s="308" t="s">
        <v>88</v>
      </c>
      <c r="F71" s="308" t="s">
        <v>171</v>
      </c>
      <c r="G71" s="351">
        <v>197512</v>
      </c>
      <c r="H71" s="352">
        <v>1070</v>
      </c>
      <c r="I71" s="352">
        <v>55</v>
      </c>
      <c r="J71" s="352">
        <v>299</v>
      </c>
      <c r="K71" s="336">
        <v>4100</v>
      </c>
      <c r="L71" s="310">
        <v>32486</v>
      </c>
      <c r="M71" s="364">
        <v>235522</v>
      </c>
    </row>
    <row r="72" spans="1:17" s="321" customFormat="1" ht="12.75" customHeight="1" x14ac:dyDescent="0.2">
      <c r="A72" s="304">
        <v>2012</v>
      </c>
      <c r="B72" s="305"/>
      <c r="C72" s="306" t="s">
        <v>108</v>
      </c>
      <c r="D72" s="307" t="s">
        <v>109</v>
      </c>
      <c r="E72" s="308" t="s">
        <v>85</v>
      </c>
      <c r="F72" s="308" t="s">
        <v>172</v>
      </c>
      <c r="G72" s="351">
        <v>198345</v>
      </c>
      <c r="H72" s="352">
        <v>1070</v>
      </c>
      <c r="I72" s="352">
        <v>55</v>
      </c>
      <c r="J72" s="352">
        <v>299</v>
      </c>
      <c r="K72" s="352">
        <v>4100</v>
      </c>
      <c r="L72" s="310">
        <v>32619</v>
      </c>
      <c r="M72" s="364">
        <v>236488</v>
      </c>
    </row>
    <row r="73" spans="1:17" s="321" customFormat="1" ht="12.75" customHeight="1" x14ac:dyDescent="0.2">
      <c r="A73" s="312">
        <v>2012</v>
      </c>
      <c r="B73" s="313"/>
      <c r="C73" s="314" t="s">
        <v>108</v>
      </c>
      <c r="D73" s="315" t="s">
        <v>109</v>
      </c>
      <c r="E73" s="316" t="s">
        <v>98</v>
      </c>
      <c r="F73" s="308" t="s">
        <v>173</v>
      </c>
      <c r="G73" s="367">
        <v>207428</v>
      </c>
      <c r="H73" s="368">
        <v>1070</v>
      </c>
      <c r="I73" s="368">
        <v>55</v>
      </c>
      <c r="J73" s="368">
        <v>299</v>
      </c>
      <c r="K73" s="368">
        <v>4100</v>
      </c>
      <c r="L73" s="317">
        <v>34072</v>
      </c>
      <c r="M73" s="369">
        <v>247024</v>
      </c>
    </row>
    <row r="74" spans="1:17" ht="6" customHeight="1" x14ac:dyDescent="0.2">
      <c r="E74" s="283"/>
      <c r="F74" s="290"/>
      <c r="G74" s="284"/>
      <c r="H74" s="285"/>
      <c r="I74" s="285"/>
      <c r="J74" s="285"/>
      <c r="K74" s="283"/>
      <c r="O74" s="321"/>
      <c r="P74" s="321"/>
      <c r="Q74" s="321"/>
    </row>
    <row r="75" spans="1:17" s="321" customFormat="1" ht="12.75" customHeight="1" x14ac:dyDescent="0.2">
      <c r="A75" s="286">
        <v>2012</v>
      </c>
      <c r="B75" s="287"/>
      <c r="C75" s="288" t="s">
        <v>108</v>
      </c>
      <c r="D75" s="289" t="s">
        <v>110</v>
      </c>
      <c r="E75" s="290" t="s">
        <v>83</v>
      </c>
      <c r="F75" s="290" t="s">
        <v>174</v>
      </c>
      <c r="G75" s="291">
        <v>227803</v>
      </c>
      <c r="H75" s="292">
        <v>1070</v>
      </c>
      <c r="I75" s="292">
        <v>55</v>
      </c>
      <c r="J75" s="292">
        <v>299</v>
      </c>
      <c r="K75" s="293">
        <v>4100</v>
      </c>
      <c r="L75" s="262">
        <v>37332</v>
      </c>
      <c r="M75" s="294">
        <v>270659</v>
      </c>
    </row>
    <row r="76" spans="1:17" s="321" customFormat="1" ht="12.75" customHeight="1" x14ac:dyDescent="0.2">
      <c r="A76" s="286">
        <v>2012</v>
      </c>
      <c r="B76" s="287"/>
      <c r="C76" s="288" t="s">
        <v>111</v>
      </c>
      <c r="D76" s="289" t="s">
        <v>112</v>
      </c>
      <c r="E76" s="290" t="s">
        <v>113</v>
      </c>
      <c r="F76" s="290" t="s">
        <v>175</v>
      </c>
      <c r="G76" s="291">
        <v>248566</v>
      </c>
      <c r="H76" s="292">
        <v>1070</v>
      </c>
      <c r="I76" s="292">
        <v>55</v>
      </c>
      <c r="J76" s="292">
        <v>299</v>
      </c>
      <c r="K76" s="293">
        <v>4100</v>
      </c>
      <c r="L76" s="262">
        <v>40654</v>
      </c>
      <c r="M76" s="294">
        <v>294744</v>
      </c>
    </row>
    <row r="77" spans="1:17" s="321" customFormat="1" ht="12.75" customHeight="1" x14ac:dyDescent="0.2">
      <c r="A77" s="295">
        <v>2012</v>
      </c>
      <c r="B77" s="296"/>
      <c r="C77" s="297" t="s">
        <v>114</v>
      </c>
      <c r="D77" s="298" t="s">
        <v>115</v>
      </c>
      <c r="E77" s="299" t="s">
        <v>72</v>
      </c>
      <c r="F77" s="290" t="s">
        <v>176</v>
      </c>
      <c r="G77" s="300">
        <v>249231</v>
      </c>
      <c r="H77" s="301">
        <v>1070</v>
      </c>
      <c r="I77" s="301">
        <v>55</v>
      </c>
      <c r="J77" s="301">
        <v>299</v>
      </c>
      <c r="K77" s="301">
        <v>4100</v>
      </c>
      <c r="L77" s="302">
        <v>40761</v>
      </c>
      <c r="M77" s="303">
        <v>295516</v>
      </c>
    </row>
    <row r="78" spans="1:17" ht="6" customHeight="1" x14ac:dyDescent="0.2">
      <c r="E78" s="283"/>
      <c r="F78" s="290"/>
      <c r="G78" s="284"/>
      <c r="H78" s="285"/>
      <c r="I78" s="285"/>
      <c r="J78" s="285"/>
      <c r="K78" s="283"/>
      <c r="O78" s="321"/>
      <c r="P78" s="321"/>
      <c r="Q78" s="321"/>
    </row>
    <row r="79" spans="1:17" s="321" customFormat="1" ht="12.75" customHeight="1" x14ac:dyDescent="0.2">
      <c r="A79" s="304">
        <v>2012</v>
      </c>
      <c r="B79" s="305"/>
      <c r="C79" s="306" t="s">
        <v>116</v>
      </c>
      <c r="D79" s="307" t="s">
        <v>117</v>
      </c>
      <c r="E79" s="308" t="s">
        <v>88</v>
      </c>
      <c r="F79" s="308" t="s">
        <v>177</v>
      </c>
      <c r="G79" s="351">
        <v>297039</v>
      </c>
      <c r="H79" s="352">
        <v>1070</v>
      </c>
      <c r="I79" s="352">
        <v>55</v>
      </c>
      <c r="J79" s="352">
        <v>299</v>
      </c>
      <c r="K79" s="352">
        <v>4100</v>
      </c>
      <c r="L79" s="310">
        <v>48410</v>
      </c>
      <c r="M79" s="364">
        <v>350973</v>
      </c>
    </row>
    <row r="80" spans="1:17" s="321" customFormat="1" ht="12.75" customHeight="1" x14ac:dyDescent="0.2">
      <c r="A80" s="312">
        <v>2012</v>
      </c>
      <c r="B80" s="313"/>
      <c r="C80" s="314" t="s">
        <v>118</v>
      </c>
      <c r="D80" s="315" t="s">
        <v>119</v>
      </c>
      <c r="E80" s="316" t="s">
        <v>85</v>
      </c>
      <c r="F80" s="308" t="s">
        <v>178</v>
      </c>
      <c r="G80" s="367">
        <v>315808</v>
      </c>
      <c r="H80" s="368">
        <v>1070</v>
      </c>
      <c r="I80" s="368">
        <v>55</v>
      </c>
      <c r="J80" s="368">
        <v>299</v>
      </c>
      <c r="K80" s="368">
        <v>4100</v>
      </c>
      <c r="L80" s="317">
        <v>51413</v>
      </c>
      <c r="M80" s="369">
        <v>372745</v>
      </c>
    </row>
    <row r="81" spans="1:17" ht="6" customHeight="1" x14ac:dyDescent="0.2">
      <c r="E81" s="283"/>
      <c r="F81" s="290"/>
      <c r="G81" s="284"/>
      <c r="H81" s="285"/>
      <c r="I81" s="285"/>
      <c r="J81" s="285"/>
      <c r="K81" s="283"/>
      <c r="O81" s="321"/>
      <c r="P81" s="321"/>
      <c r="Q81" s="321"/>
    </row>
    <row r="82" spans="1:17" s="321" customFormat="1" ht="12.75" customHeight="1" x14ac:dyDescent="0.2">
      <c r="A82" s="286">
        <v>2012</v>
      </c>
      <c r="B82" s="287"/>
      <c r="C82" s="288" t="s">
        <v>108</v>
      </c>
      <c r="D82" s="289" t="s">
        <v>120</v>
      </c>
      <c r="E82" s="290" t="s">
        <v>121</v>
      </c>
      <c r="F82" s="290" t="s">
        <v>179</v>
      </c>
      <c r="G82" s="291">
        <v>296941</v>
      </c>
      <c r="H82" s="292">
        <v>1070</v>
      </c>
      <c r="I82" s="292">
        <v>55</v>
      </c>
      <c r="J82" s="292">
        <v>299</v>
      </c>
      <c r="K82" s="293">
        <v>4100</v>
      </c>
      <c r="L82" s="262">
        <v>48394</v>
      </c>
      <c r="M82" s="341">
        <v>350859</v>
      </c>
    </row>
    <row r="83" spans="1:17" s="321" customFormat="1" ht="12.75" customHeight="1" x14ac:dyDescent="0.2">
      <c r="A83" s="286">
        <v>2012</v>
      </c>
      <c r="B83" s="287"/>
      <c r="C83" s="288" t="s">
        <v>111</v>
      </c>
      <c r="D83" s="289" t="s">
        <v>122</v>
      </c>
      <c r="E83" s="290" t="s">
        <v>123</v>
      </c>
      <c r="F83" s="290" t="s">
        <v>180</v>
      </c>
      <c r="G83" s="291">
        <v>316015</v>
      </c>
      <c r="H83" s="292">
        <v>1070</v>
      </c>
      <c r="I83" s="292">
        <v>55</v>
      </c>
      <c r="J83" s="292">
        <v>299</v>
      </c>
      <c r="K83" s="293">
        <v>4100</v>
      </c>
      <c r="L83" s="262">
        <v>51446</v>
      </c>
      <c r="M83" s="341">
        <v>372985</v>
      </c>
    </row>
    <row r="84" spans="1:17" s="321" customFormat="1" ht="12.75" customHeight="1" x14ac:dyDescent="0.2">
      <c r="A84" s="322">
        <v>2012</v>
      </c>
      <c r="B84" s="323"/>
      <c r="C84" s="324" t="s">
        <v>124</v>
      </c>
      <c r="D84" s="325" t="s">
        <v>125</v>
      </c>
      <c r="E84" s="326" t="s">
        <v>74</v>
      </c>
      <c r="F84" s="290" t="s">
        <v>181</v>
      </c>
      <c r="G84" s="372">
        <v>352573</v>
      </c>
      <c r="H84" s="373">
        <v>1070</v>
      </c>
      <c r="I84" s="373">
        <v>55</v>
      </c>
      <c r="J84" s="373">
        <v>299</v>
      </c>
      <c r="K84" s="373">
        <v>4100</v>
      </c>
      <c r="L84" s="327">
        <v>57295</v>
      </c>
      <c r="M84" s="342">
        <v>415392</v>
      </c>
    </row>
    <row r="85" spans="1:17" ht="6" customHeight="1" x14ac:dyDescent="0.2">
      <c r="E85" s="283"/>
      <c r="F85" s="290"/>
      <c r="G85" s="284"/>
      <c r="H85" s="285"/>
      <c r="I85" s="285"/>
      <c r="J85" s="285"/>
      <c r="K85" s="283"/>
      <c r="O85" s="321"/>
      <c r="P85" s="321"/>
      <c r="Q85" s="321"/>
    </row>
    <row r="86" spans="1:17" s="321" customFormat="1" ht="12.75" customHeight="1" x14ac:dyDescent="0.2">
      <c r="A86" s="304">
        <v>2012</v>
      </c>
      <c r="B86" s="305"/>
      <c r="C86" s="306" t="s">
        <v>118</v>
      </c>
      <c r="D86" s="307" t="s">
        <v>126</v>
      </c>
      <c r="E86" s="308" t="s">
        <v>74</v>
      </c>
      <c r="F86" s="308" t="s">
        <v>182</v>
      </c>
      <c r="G86" s="351">
        <v>394622</v>
      </c>
      <c r="H86" s="352">
        <v>1070</v>
      </c>
      <c r="I86" s="352">
        <v>55</v>
      </c>
      <c r="J86" s="352">
        <v>299</v>
      </c>
      <c r="K86" s="352">
        <v>4100</v>
      </c>
      <c r="L86" s="310">
        <v>64023</v>
      </c>
      <c r="M86" s="353">
        <v>464169</v>
      </c>
    </row>
    <row r="87" spans="1:17" s="321" customFormat="1" ht="12.75" customHeight="1" x14ac:dyDescent="0.2">
      <c r="A87" s="354">
        <v>2012</v>
      </c>
      <c r="B87" s="355"/>
      <c r="C87" s="356" t="s">
        <v>118</v>
      </c>
      <c r="D87" s="357" t="s">
        <v>126</v>
      </c>
      <c r="E87" s="344" t="s">
        <v>79</v>
      </c>
      <c r="F87" s="308" t="s">
        <v>183</v>
      </c>
      <c r="G87" s="358">
        <v>439706</v>
      </c>
      <c r="H87" s="359">
        <v>1070</v>
      </c>
      <c r="I87" s="359">
        <v>55</v>
      </c>
      <c r="J87" s="359">
        <v>299</v>
      </c>
      <c r="K87" s="359">
        <v>4100</v>
      </c>
      <c r="L87" s="360">
        <v>71237</v>
      </c>
      <c r="M87" s="361">
        <v>516467</v>
      </c>
    </row>
    <row r="88" spans="1:17" ht="6" customHeight="1" x14ac:dyDescent="0.2">
      <c r="E88" s="283"/>
      <c r="F88" s="290"/>
      <c r="G88" s="284"/>
      <c r="H88" s="285"/>
      <c r="I88" s="285"/>
      <c r="J88" s="285"/>
      <c r="K88" s="283"/>
      <c r="O88" s="321"/>
      <c r="P88" s="321"/>
      <c r="Q88" s="321"/>
    </row>
    <row r="89" spans="1:17" s="321" customFormat="1" ht="12.75" customHeight="1" x14ac:dyDescent="0.2">
      <c r="A89" s="286">
        <v>2012</v>
      </c>
      <c r="B89" s="287"/>
      <c r="C89" s="288" t="s">
        <v>127</v>
      </c>
      <c r="D89" s="289" t="s">
        <v>128</v>
      </c>
      <c r="E89" s="290" t="s">
        <v>74</v>
      </c>
      <c r="F89" s="290" t="s">
        <v>184</v>
      </c>
      <c r="G89" s="291">
        <v>438423</v>
      </c>
      <c r="H89" s="292">
        <v>1070</v>
      </c>
      <c r="I89" s="292">
        <v>55</v>
      </c>
      <c r="J89" s="292">
        <v>299</v>
      </c>
      <c r="K89" s="293">
        <v>4100</v>
      </c>
      <c r="L89" s="262">
        <v>71032</v>
      </c>
      <c r="M89" s="341">
        <v>514979</v>
      </c>
    </row>
    <row r="90" spans="1:17" s="321" customFormat="1" ht="12.75" customHeight="1" x14ac:dyDescent="0.2">
      <c r="A90" s="322">
        <v>2012</v>
      </c>
      <c r="B90" s="323"/>
      <c r="C90" s="324" t="s">
        <v>127</v>
      </c>
      <c r="D90" s="325" t="s">
        <v>128</v>
      </c>
      <c r="E90" s="326" t="s">
        <v>79</v>
      </c>
      <c r="F90" s="290" t="s">
        <v>185</v>
      </c>
      <c r="G90" s="372">
        <v>445923</v>
      </c>
      <c r="H90" s="373">
        <v>1070</v>
      </c>
      <c r="I90" s="373">
        <v>55</v>
      </c>
      <c r="J90" s="373">
        <v>299</v>
      </c>
      <c r="K90" s="373">
        <v>4100</v>
      </c>
      <c r="L90" s="327">
        <v>72232</v>
      </c>
      <c r="M90" s="342">
        <v>523679</v>
      </c>
    </row>
    <row r="91" spans="1:17" ht="6" customHeight="1" x14ac:dyDescent="0.2">
      <c r="E91" s="283"/>
      <c r="F91" s="290"/>
      <c r="G91" s="284"/>
      <c r="H91" s="285"/>
      <c r="I91" s="285"/>
      <c r="J91" s="285"/>
      <c r="K91" s="283"/>
      <c r="O91" s="321"/>
      <c r="P91" s="321"/>
      <c r="Q91" s="321"/>
    </row>
    <row r="92" spans="1:17" s="321" customFormat="1" ht="12.75" customHeight="1" x14ac:dyDescent="0.2">
      <c r="A92" s="304">
        <v>2012</v>
      </c>
      <c r="B92" s="305"/>
      <c r="C92" s="306" t="s">
        <v>129</v>
      </c>
      <c r="D92" s="307" t="s">
        <v>130</v>
      </c>
      <c r="E92" s="308" t="s">
        <v>72</v>
      </c>
      <c r="F92" s="308" t="s">
        <v>259</v>
      </c>
      <c r="G92" s="351">
        <v>235277</v>
      </c>
      <c r="H92" s="352">
        <v>1070</v>
      </c>
      <c r="I92" s="352">
        <v>55</v>
      </c>
      <c r="J92" s="352">
        <v>299</v>
      </c>
      <c r="K92" s="352">
        <v>4100</v>
      </c>
      <c r="L92" s="310">
        <v>38528</v>
      </c>
      <c r="M92" s="353">
        <v>279329</v>
      </c>
    </row>
    <row r="93" spans="1:17" s="321" customFormat="1" ht="12.75" customHeight="1" x14ac:dyDescent="0.2">
      <c r="A93" s="304">
        <v>2012</v>
      </c>
      <c r="B93" s="305"/>
      <c r="C93" s="306" t="s">
        <v>129</v>
      </c>
      <c r="D93" s="307" t="s">
        <v>130</v>
      </c>
      <c r="E93" s="308" t="s">
        <v>74</v>
      </c>
      <c r="F93" s="308" t="s">
        <v>260</v>
      </c>
      <c r="G93" s="351">
        <v>262771</v>
      </c>
      <c r="H93" s="352">
        <v>1070</v>
      </c>
      <c r="I93" s="352">
        <v>55</v>
      </c>
      <c r="J93" s="352">
        <v>299</v>
      </c>
      <c r="K93" s="352">
        <v>4100</v>
      </c>
      <c r="L93" s="310">
        <v>42927</v>
      </c>
      <c r="M93" s="353">
        <v>311222</v>
      </c>
    </row>
    <row r="94" spans="1:17" s="321" customFormat="1" ht="12.75" customHeight="1" x14ac:dyDescent="0.2">
      <c r="A94" s="304">
        <v>2012</v>
      </c>
      <c r="B94" s="305"/>
      <c r="C94" s="306" t="s">
        <v>131</v>
      </c>
      <c r="D94" s="307" t="s">
        <v>130</v>
      </c>
      <c r="E94" s="308" t="s">
        <v>79</v>
      </c>
      <c r="F94" s="308" t="s">
        <v>261</v>
      </c>
      <c r="G94" s="351">
        <v>264223</v>
      </c>
      <c r="H94" s="352">
        <v>1070</v>
      </c>
      <c r="I94" s="352">
        <v>55</v>
      </c>
      <c r="J94" s="352">
        <v>299</v>
      </c>
      <c r="K94" s="352">
        <v>4100</v>
      </c>
      <c r="L94" s="310">
        <v>43159</v>
      </c>
      <c r="M94" s="353">
        <v>312906</v>
      </c>
    </row>
    <row r="95" spans="1:17" s="321" customFormat="1" ht="12.75" customHeight="1" x14ac:dyDescent="0.2">
      <c r="A95" s="304">
        <v>2012</v>
      </c>
      <c r="B95" s="305"/>
      <c r="C95" s="306" t="s">
        <v>131</v>
      </c>
      <c r="D95" s="307" t="s">
        <v>130</v>
      </c>
      <c r="E95" s="308" t="s">
        <v>87</v>
      </c>
      <c r="F95" s="308" t="s">
        <v>262</v>
      </c>
      <c r="G95" s="351">
        <v>278340</v>
      </c>
      <c r="H95" s="352">
        <v>1070</v>
      </c>
      <c r="I95" s="352">
        <v>55</v>
      </c>
      <c r="J95" s="352">
        <v>299</v>
      </c>
      <c r="K95" s="352">
        <v>4100</v>
      </c>
      <c r="L95" s="310">
        <v>45418</v>
      </c>
      <c r="M95" s="353">
        <v>329282</v>
      </c>
    </row>
    <row r="96" spans="1:17" s="321" customFormat="1" ht="12.75" customHeight="1" x14ac:dyDescent="0.2">
      <c r="A96" s="354">
        <v>2012</v>
      </c>
      <c r="B96" s="355"/>
      <c r="C96" s="356" t="s">
        <v>132</v>
      </c>
      <c r="D96" s="357" t="s">
        <v>130</v>
      </c>
      <c r="E96" s="344" t="s">
        <v>98</v>
      </c>
      <c r="F96" s="308" t="s">
        <v>263</v>
      </c>
      <c r="G96" s="358">
        <v>291797</v>
      </c>
      <c r="H96" s="359">
        <v>1070</v>
      </c>
      <c r="I96" s="359">
        <v>55</v>
      </c>
      <c r="J96" s="359">
        <v>299</v>
      </c>
      <c r="K96" s="359">
        <v>4100</v>
      </c>
      <c r="L96" s="360">
        <v>47571</v>
      </c>
      <c r="M96" s="361">
        <v>344892</v>
      </c>
    </row>
    <row r="97" spans="1:17" ht="6" customHeight="1" x14ac:dyDescent="0.2">
      <c r="E97" s="283"/>
      <c r="F97" s="290"/>
      <c r="G97" s="284"/>
      <c r="H97" s="285"/>
      <c r="I97" s="285"/>
      <c r="J97" s="285"/>
      <c r="K97" s="283"/>
      <c r="O97" s="321"/>
      <c r="P97" s="321"/>
      <c r="Q97" s="321"/>
    </row>
    <row r="98" spans="1:17" s="321" customFormat="1" ht="12.75" customHeight="1" x14ac:dyDescent="0.2">
      <c r="A98" s="286">
        <v>2012</v>
      </c>
      <c r="B98" s="287"/>
      <c r="C98" s="288" t="s">
        <v>133</v>
      </c>
      <c r="D98" s="289" t="s">
        <v>134</v>
      </c>
      <c r="E98" s="290" t="s">
        <v>79</v>
      </c>
      <c r="F98" s="290" t="s">
        <v>201</v>
      </c>
      <c r="G98" s="291">
        <v>359768</v>
      </c>
      <c r="H98" s="292">
        <v>1070</v>
      </c>
      <c r="I98" s="292">
        <v>55</v>
      </c>
      <c r="J98" s="292">
        <v>299</v>
      </c>
      <c r="K98" s="292">
        <v>4100</v>
      </c>
      <c r="L98" s="262">
        <v>58447</v>
      </c>
      <c r="M98" s="294">
        <v>423739</v>
      </c>
    </row>
    <row r="99" spans="1:17" s="321" customFormat="1" ht="12.75" customHeight="1" x14ac:dyDescent="0.2">
      <c r="A99" s="295">
        <v>2012</v>
      </c>
      <c r="B99" s="296"/>
      <c r="C99" s="297" t="s">
        <v>133</v>
      </c>
      <c r="D99" s="298" t="s">
        <v>134</v>
      </c>
      <c r="E99" s="299" t="s">
        <v>74</v>
      </c>
      <c r="F99" s="290" t="s">
        <v>202</v>
      </c>
      <c r="G99" s="300">
        <v>379544</v>
      </c>
      <c r="H99" s="301">
        <v>1070</v>
      </c>
      <c r="I99" s="301">
        <v>55</v>
      </c>
      <c r="J99" s="301">
        <v>299</v>
      </c>
      <c r="K99" s="301">
        <v>4100</v>
      </c>
      <c r="L99" s="302">
        <v>61611</v>
      </c>
      <c r="M99" s="303">
        <v>446679</v>
      </c>
    </row>
    <row r="100" spans="1:17" s="330" customFormat="1" ht="6.75" customHeight="1" x14ac:dyDescent="0.2">
      <c r="A100" s="286"/>
      <c r="B100" s="287"/>
      <c r="C100" s="288"/>
      <c r="D100" s="289"/>
      <c r="E100" s="290"/>
      <c r="F100" s="290"/>
      <c r="G100" s="291"/>
      <c r="H100" s="292"/>
      <c r="I100" s="292"/>
      <c r="J100" s="292"/>
      <c r="K100" s="293"/>
      <c r="L100" s="262"/>
      <c r="M100" s="329"/>
      <c r="O100" s="321"/>
      <c r="P100" s="321"/>
      <c r="Q100" s="321"/>
    </row>
    <row r="101" spans="1:17" s="330" customFormat="1" ht="12.75" x14ac:dyDescent="0.2">
      <c r="A101" s="304">
        <v>2012</v>
      </c>
      <c r="B101" s="305"/>
      <c r="C101" s="306" t="s">
        <v>135</v>
      </c>
      <c r="D101" s="307" t="s">
        <v>136</v>
      </c>
      <c r="E101" s="308" t="s">
        <v>72</v>
      </c>
      <c r="F101" s="308" t="s">
        <v>186</v>
      </c>
      <c r="G101" s="351">
        <v>411186</v>
      </c>
      <c r="H101" s="352">
        <v>1070</v>
      </c>
      <c r="I101" s="352">
        <v>55</v>
      </c>
      <c r="J101" s="352">
        <v>299</v>
      </c>
      <c r="K101" s="336">
        <v>4100</v>
      </c>
      <c r="L101" s="310">
        <v>66674</v>
      </c>
      <c r="M101" s="353">
        <v>483384</v>
      </c>
      <c r="O101" s="321"/>
      <c r="P101" s="321"/>
      <c r="Q101" s="321"/>
    </row>
    <row r="102" spans="1:17" s="330" customFormat="1" ht="12.75" x14ac:dyDescent="0.2">
      <c r="A102" s="304">
        <v>2012</v>
      </c>
      <c r="B102" s="305"/>
      <c r="C102" s="306" t="s">
        <v>135</v>
      </c>
      <c r="D102" s="307" t="s">
        <v>136</v>
      </c>
      <c r="E102" s="308" t="s">
        <v>79</v>
      </c>
      <c r="F102" s="308" t="s">
        <v>187</v>
      </c>
      <c r="G102" s="351">
        <v>445486</v>
      </c>
      <c r="H102" s="352">
        <v>1070</v>
      </c>
      <c r="I102" s="352">
        <v>55</v>
      </c>
      <c r="J102" s="352">
        <v>299</v>
      </c>
      <c r="K102" s="336">
        <v>4100</v>
      </c>
      <c r="L102" s="310">
        <v>72162</v>
      </c>
      <c r="M102" s="353">
        <v>523172</v>
      </c>
      <c r="O102" s="321"/>
      <c r="P102" s="321"/>
      <c r="Q102" s="321"/>
    </row>
    <row r="103" spans="1:17" s="330" customFormat="1" ht="12.75" x14ac:dyDescent="0.2">
      <c r="A103" s="304">
        <v>2012</v>
      </c>
      <c r="B103" s="305"/>
      <c r="C103" s="306" t="s">
        <v>135</v>
      </c>
      <c r="D103" s="307" t="s">
        <v>136</v>
      </c>
      <c r="E103" s="308" t="s">
        <v>87</v>
      </c>
      <c r="F103" s="308" t="s">
        <v>188</v>
      </c>
      <c r="G103" s="351">
        <v>458000</v>
      </c>
      <c r="H103" s="352">
        <v>1070</v>
      </c>
      <c r="I103" s="352">
        <v>55</v>
      </c>
      <c r="J103" s="352">
        <v>299</v>
      </c>
      <c r="K103" s="336">
        <v>4100</v>
      </c>
      <c r="L103" s="310">
        <v>74164</v>
      </c>
      <c r="M103" s="353">
        <v>537688</v>
      </c>
      <c r="O103" s="321"/>
      <c r="P103" s="321"/>
      <c r="Q103" s="321"/>
    </row>
    <row r="104" spans="1:17" s="330" customFormat="1" ht="12.75" x14ac:dyDescent="0.2">
      <c r="A104" s="354">
        <v>2012</v>
      </c>
      <c r="B104" s="355"/>
      <c r="C104" s="356" t="s">
        <v>137</v>
      </c>
      <c r="D104" s="357" t="s">
        <v>138</v>
      </c>
      <c r="E104" s="344" t="s">
        <v>88</v>
      </c>
      <c r="F104" s="308" t="s">
        <v>189</v>
      </c>
      <c r="G104" s="358">
        <v>472459</v>
      </c>
      <c r="H104" s="359">
        <v>1070</v>
      </c>
      <c r="I104" s="359">
        <v>55</v>
      </c>
      <c r="J104" s="359">
        <v>299</v>
      </c>
      <c r="K104" s="378">
        <v>4100</v>
      </c>
      <c r="L104" s="360">
        <v>76477</v>
      </c>
      <c r="M104" s="361">
        <v>554460</v>
      </c>
      <c r="O104" s="321"/>
      <c r="P104" s="321"/>
      <c r="Q104" s="321"/>
    </row>
    <row r="105" spans="1:17" s="330" customFormat="1" ht="5.25" customHeight="1" x14ac:dyDescent="0.2">
      <c r="A105" s="262"/>
      <c r="B105" s="287"/>
      <c r="C105" s="288"/>
      <c r="D105" s="289"/>
      <c r="E105" s="290"/>
      <c r="F105" s="290"/>
      <c r="G105" s="291"/>
      <c r="H105" s="292"/>
      <c r="I105" s="292"/>
      <c r="J105" s="292"/>
      <c r="K105" s="293"/>
      <c r="L105" s="262"/>
      <c r="M105" s="329"/>
      <c r="O105" s="321"/>
      <c r="P105" s="321"/>
      <c r="Q105" s="321"/>
    </row>
    <row r="106" spans="1:17" s="330" customFormat="1" ht="12.75" x14ac:dyDescent="0.2">
      <c r="A106" s="286">
        <v>2012</v>
      </c>
      <c r="B106" s="287"/>
      <c r="C106" s="288" t="s">
        <v>139</v>
      </c>
      <c r="D106" s="289" t="s">
        <v>140</v>
      </c>
      <c r="E106" s="290" t="s">
        <v>72</v>
      </c>
      <c r="F106" s="290" t="s">
        <v>190</v>
      </c>
      <c r="G106" s="291">
        <v>434723</v>
      </c>
      <c r="H106" s="292">
        <v>1070</v>
      </c>
      <c r="I106" s="292">
        <v>55</v>
      </c>
      <c r="J106" s="292">
        <v>299</v>
      </c>
      <c r="K106" s="293">
        <v>4100</v>
      </c>
      <c r="L106" s="262">
        <v>70439</v>
      </c>
      <c r="M106" s="341">
        <v>510686</v>
      </c>
      <c r="O106" s="321"/>
      <c r="P106" s="321"/>
      <c r="Q106" s="321"/>
    </row>
    <row r="107" spans="1:17" s="330" customFormat="1" ht="12.75" x14ac:dyDescent="0.2">
      <c r="A107" s="286">
        <v>2012</v>
      </c>
      <c r="B107" s="287"/>
      <c r="C107" s="288" t="s">
        <v>139</v>
      </c>
      <c r="D107" s="289" t="s">
        <v>140</v>
      </c>
      <c r="E107" s="290" t="s">
        <v>74</v>
      </c>
      <c r="F107" s="290" t="s">
        <v>191</v>
      </c>
      <c r="G107" s="291">
        <v>478035</v>
      </c>
      <c r="H107" s="292">
        <v>1070</v>
      </c>
      <c r="I107" s="292">
        <v>55</v>
      </c>
      <c r="J107" s="292">
        <v>299</v>
      </c>
      <c r="K107" s="293">
        <v>4100</v>
      </c>
      <c r="L107" s="262">
        <v>77370</v>
      </c>
      <c r="M107" s="341">
        <v>560929</v>
      </c>
      <c r="O107" s="321"/>
      <c r="P107" s="321"/>
      <c r="Q107" s="321"/>
    </row>
    <row r="108" spans="1:17" s="330" customFormat="1" ht="12.75" x14ac:dyDescent="0.2">
      <c r="A108" s="286">
        <v>2012</v>
      </c>
      <c r="B108" s="287"/>
      <c r="C108" s="288" t="s">
        <v>139</v>
      </c>
      <c r="D108" s="289" t="s">
        <v>140</v>
      </c>
      <c r="E108" s="290" t="s">
        <v>79</v>
      </c>
      <c r="F108" s="290" t="s">
        <v>192</v>
      </c>
      <c r="G108" s="291">
        <v>478035</v>
      </c>
      <c r="H108" s="292">
        <v>1070</v>
      </c>
      <c r="I108" s="292">
        <v>55</v>
      </c>
      <c r="J108" s="292">
        <v>299</v>
      </c>
      <c r="K108" s="293">
        <v>4100</v>
      </c>
      <c r="L108" s="262">
        <v>77370</v>
      </c>
      <c r="M108" s="341">
        <v>560929</v>
      </c>
      <c r="O108" s="321"/>
      <c r="P108" s="321"/>
      <c r="Q108" s="321"/>
    </row>
    <row r="109" spans="1:17" s="330" customFormat="1" ht="12.75" x14ac:dyDescent="0.2">
      <c r="A109" s="286">
        <v>2012</v>
      </c>
      <c r="B109" s="287"/>
      <c r="C109" s="288" t="s">
        <v>141</v>
      </c>
      <c r="D109" s="289" t="s">
        <v>142</v>
      </c>
      <c r="E109" s="290" t="s">
        <v>87</v>
      </c>
      <c r="F109" s="290" t="s">
        <v>193</v>
      </c>
      <c r="G109" s="291">
        <v>500924</v>
      </c>
      <c r="H109" s="292">
        <v>1070</v>
      </c>
      <c r="I109" s="292">
        <v>55</v>
      </c>
      <c r="J109" s="292">
        <v>299</v>
      </c>
      <c r="K109" s="293">
        <v>4100</v>
      </c>
      <c r="L109" s="262">
        <v>81032</v>
      </c>
      <c r="M109" s="294">
        <v>587480</v>
      </c>
      <c r="O109" s="321"/>
      <c r="P109" s="321"/>
      <c r="Q109" s="321"/>
    </row>
    <row r="110" spans="1:17" s="330" customFormat="1" ht="12.75" x14ac:dyDescent="0.2">
      <c r="A110" s="322">
        <v>2012</v>
      </c>
      <c r="B110" s="323"/>
      <c r="C110" s="324" t="s">
        <v>143</v>
      </c>
      <c r="D110" s="325" t="s">
        <v>144</v>
      </c>
      <c r="E110" s="326" t="s">
        <v>98</v>
      </c>
      <c r="F110" s="290" t="s">
        <v>194</v>
      </c>
      <c r="G110" s="372">
        <v>568572</v>
      </c>
      <c r="H110" s="373">
        <v>1070</v>
      </c>
      <c r="I110" s="373">
        <v>55</v>
      </c>
      <c r="J110" s="373">
        <v>299</v>
      </c>
      <c r="K110" s="338">
        <v>4100</v>
      </c>
      <c r="L110" s="327">
        <v>91855</v>
      </c>
      <c r="M110" s="342">
        <v>665951</v>
      </c>
      <c r="O110" s="321"/>
      <c r="P110" s="321"/>
      <c r="Q110" s="321"/>
    </row>
    <row r="111" spans="1:17" s="330" customFormat="1" ht="6.75" customHeight="1" x14ac:dyDescent="0.2">
      <c r="A111" s="286"/>
      <c r="B111" s="287"/>
      <c r="C111" s="288"/>
      <c r="D111" s="289"/>
      <c r="E111" s="290"/>
      <c r="F111" s="290"/>
      <c r="G111" s="291"/>
      <c r="H111" s="292"/>
      <c r="I111" s="292"/>
      <c r="J111" s="292"/>
      <c r="K111" s="293"/>
      <c r="L111" s="262"/>
      <c r="M111" s="329"/>
      <c r="O111" s="321"/>
      <c r="P111" s="321"/>
      <c r="Q111" s="321"/>
    </row>
    <row r="112" spans="1:17" s="330" customFormat="1" ht="12.75" x14ac:dyDescent="0.2">
      <c r="A112" s="304">
        <v>2012</v>
      </c>
      <c r="B112" s="305"/>
      <c r="C112" s="306" t="s">
        <v>145</v>
      </c>
      <c r="D112" s="307" t="s">
        <v>146</v>
      </c>
      <c r="E112" s="308" t="s">
        <v>79</v>
      </c>
      <c r="F112" s="308" t="s">
        <v>264</v>
      </c>
      <c r="G112" s="351">
        <v>248754</v>
      </c>
      <c r="H112" s="352">
        <v>1070</v>
      </c>
      <c r="I112" s="352">
        <v>55</v>
      </c>
      <c r="J112" s="352">
        <v>299</v>
      </c>
      <c r="K112" s="336">
        <v>4100</v>
      </c>
      <c r="L112" s="310">
        <v>40684</v>
      </c>
      <c r="M112" s="353">
        <v>294962</v>
      </c>
      <c r="O112" s="321"/>
      <c r="P112" s="321"/>
      <c r="Q112" s="321"/>
    </row>
    <row r="113" spans="1:17" s="330" customFormat="1" ht="12.75" x14ac:dyDescent="0.2">
      <c r="A113" s="354">
        <v>2012</v>
      </c>
      <c r="B113" s="355"/>
      <c r="C113" s="356" t="s">
        <v>147</v>
      </c>
      <c r="D113" s="357" t="s">
        <v>146</v>
      </c>
      <c r="E113" s="344" t="s">
        <v>74</v>
      </c>
      <c r="F113" s="308" t="s">
        <v>265</v>
      </c>
      <c r="G113" s="358">
        <v>284961</v>
      </c>
      <c r="H113" s="359">
        <v>1070</v>
      </c>
      <c r="I113" s="359">
        <v>55</v>
      </c>
      <c r="J113" s="359">
        <v>299</v>
      </c>
      <c r="K113" s="378">
        <v>4100</v>
      </c>
      <c r="L113" s="360">
        <v>46478</v>
      </c>
      <c r="M113" s="361">
        <v>336963</v>
      </c>
      <c r="O113" s="321"/>
      <c r="P113" s="321"/>
      <c r="Q113" s="321"/>
    </row>
    <row r="114" spans="1:17" s="330" customFormat="1" ht="6.75" customHeight="1" x14ac:dyDescent="0.2">
      <c r="A114" s="286"/>
      <c r="B114" s="287"/>
      <c r="C114" s="288"/>
      <c r="D114" s="289"/>
      <c r="E114" s="290"/>
      <c r="F114" s="290"/>
      <c r="G114" s="291"/>
      <c r="H114" s="292"/>
      <c r="I114" s="292"/>
      <c r="J114" s="292"/>
      <c r="K114" s="293"/>
      <c r="L114" s="262"/>
      <c r="M114" s="329"/>
      <c r="O114" s="321"/>
      <c r="P114" s="321"/>
      <c r="Q114" s="321"/>
    </row>
    <row r="115" spans="1:17" s="330" customFormat="1" ht="12.75" x14ac:dyDescent="0.2">
      <c r="A115" s="286">
        <v>2012</v>
      </c>
      <c r="B115" s="287"/>
      <c r="C115" s="288" t="s">
        <v>148</v>
      </c>
      <c r="D115" s="289" t="s">
        <v>149</v>
      </c>
      <c r="E115" s="290" t="s">
        <v>87</v>
      </c>
      <c r="F115" s="290" t="s">
        <v>266</v>
      </c>
      <c r="G115" s="291">
        <v>301557</v>
      </c>
      <c r="H115" s="292">
        <v>1070</v>
      </c>
      <c r="I115" s="292">
        <v>55</v>
      </c>
      <c r="J115" s="292">
        <v>299</v>
      </c>
      <c r="K115" s="293">
        <v>4100</v>
      </c>
      <c r="L115" s="262">
        <v>49133</v>
      </c>
      <c r="M115" s="341">
        <v>356214</v>
      </c>
      <c r="O115" s="321"/>
      <c r="P115" s="321"/>
      <c r="Q115" s="321"/>
    </row>
    <row r="116" spans="1:17" s="330" customFormat="1" ht="12.75" x14ac:dyDescent="0.2">
      <c r="A116" s="286">
        <v>2012</v>
      </c>
      <c r="B116" s="287"/>
      <c r="C116" s="288" t="s">
        <v>148</v>
      </c>
      <c r="D116" s="289" t="s">
        <v>149</v>
      </c>
      <c r="E116" s="290" t="s">
        <v>150</v>
      </c>
      <c r="F116" s="290" t="s">
        <v>267</v>
      </c>
      <c r="G116" s="291">
        <v>308925</v>
      </c>
      <c r="H116" s="292">
        <v>1070</v>
      </c>
      <c r="I116" s="292">
        <v>55</v>
      </c>
      <c r="J116" s="292">
        <v>299</v>
      </c>
      <c r="K116" s="293">
        <v>4100</v>
      </c>
      <c r="L116" s="262">
        <v>50312</v>
      </c>
      <c r="M116" s="294">
        <v>364761</v>
      </c>
      <c r="O116" s="321"/>
      <c r="P116" s="321"/>
      <c r="Q116" s="321"/>
    </row>
    <row r="117" spans="1:17" s="330" customFormat="1" ht="12.75" x14ac:dyDescent="0.2">
      <c r="A117" s="322">
        <v>2012</v>
      </c>
      <c r="B117" s="323"/>
      <c r="C117" s="324" t="s">
        <v>151</v>
      </c>
      <c r="D117" s="325" t="s">
        <v>149</v>
      </c>
      <c r="E117" s="326" t="s">
        <v>79</v>
      </c>
      <c r="F117" s="290" t="s">
        <v>268</v>
      </c>
      <c r="G117" s="372">
        <v>367842</v>
      </c>
      <c r="H117" s="373">
        <v>1070</v>
      </c>
      <c r="I117" s="373">
        <v>55</v>
      </c>
      <c r="J117" s="373">
        <v>299</v>
      </c>
      <c r="K117" s="338">
        <v>4100</v>
      </c>
      <c r="L117" s="327">
        <v>59739</v>
      </c>
      <c r="M117" s="342">
        <v>433105</v>
      </c>
      <c r="O117" s="321"/>
      <c r="P117" s="321"/>
      <c r="Q117" s="321"/>
    </row>
    <row r="118" spans="1:17" s="330" customFormat="1" ht="6.75" customHeight="1" x14ac:dyDescent="0.2">
      <c r="A118" s="286"/>
      <c r="B118" s="287"/>
      <c r="C118" s="288"/>
      <c r="D118" s="289"/>
      <c r="E118" s="290"/>
      <c r="F118" s="290"/>
      <c r="G118" s="291"/>
      <c r="H118" s="292"/>
      <c r="I118" s="292"/>
      <c r="J118" s="292"/>
      <c r="K118" s="293"/>
      <c r="L118" s="262"/>
      <c r="M118" s="329"/>
      <c r="O118" s="321"/>
      <c r="P118" s="321"/>
      <c r="Q118" s="321"/>
    </row>
    <row r="119" spans="1:17" s="330" customFormat="1" ht="12.75" x14ac:dyDescent="0.2">
      <c r="A119" s="304">
        <v>2012</v>
      </c>
      <c r="B119" s="305"/>
      <c r="C119" s="306" t="s">
        <v>152</v>
      </c>
      <c r="D119" s="307" t="s">
        <v>153</v>
      </c>
      <c r="E119" s="308" t="s">
        <v>72</v>
      </c>
      <c r="F119" s="308" t="s">
        <v>269</v>
      </c>
      <c r="G119" s="351">
        <v>284947</v>
      </c>
      <c r="H119" s="352">
        <v>1070</v>
      </c>
      <c r="I119" s="352">
        <v>55</v>
      </c>
      <c r="J119" s="352">
        <v>299</v>
      </c>
      <c r="K119" s="336">
        <v>4100</v>
      </c>
      <c r="L119" s="310">
        <v>46475</v>
      </c>
      <c r="M119" s="353">
        <v>336946</v>
      </c>
      <c r="O119" s="321"/>
      <c r="P119" s="321"/>
      <c r="Q119" s="321"/>
    </row>
    <row r="120" spans="1:17" s="330" customFormat="1" ht="12.75" x14ac:dyDescent="0.2">
      <c r="A120" s="304">
        <v>2012</v>
      </c>
      <c r="B120" s="305"/>
      <c r="C120" s="306" t="s">
        <v>154</v>
      </c>
      <c r="D120" s="307" t="s">
        <v>153</v>
      </c>
      <c r="E120" s="308" t="s">
        <v>74</v>
      </c>
      <c r="F120" s="308" t="s">
        <v>270</v>
      </c>
      <c r="G120" s="351">
        <v>295568</v>
      </c>
      <c r="H120" s="352">
        <v>1070</v>
      </c>
      <c r="I120" s="352">
        <v>55</v>
      </c>
      <c r="J120" s="352">
        <v>299</v>
      </c>
      <c r="K120" s="336">
        <v>4100</v>
      </c>
      <c r="L120" s="310">
        <v>48175</v>
      </c>
      <c r="M120" s="353">
        <v>349267</v>
      </c>
      <c r="O120" s="321"/>
      <c r="P120" s="321"/>
      <c r="Q120" s="321"/>
    </row>
    <row r="121" spans="1:17" s="330" customFormat="1" ht="12.75" x14ac:dyDescent="0.2">
      <c r="A121" s="354">
        <v>2012</v>
      </c>
      <c r="B121" s="355"/>
      <c r="C121" s="356" t="s">
        <v>155</v>
      </c>
      <c r="D121" s="357" t="s">
        <v>153</v>
      </c>
      <c r="E121" s="344" t="s">
        <v>79</v>
      </c>
      <c r="F121" s="308" t="s">
        <v>271</v>
      </c>
      <c r="G121" s="358">
        <v>293400</v>
      </c>
      <c r="H121" s="359">
        <v>1070</v>
      </c>
      <c r="I121" s="359">
        <v>55</v>
      </c>
      <c r="J121" s="359">
        <v>299</v>
      </c>
      <c r="K121" s="378">
        <v>4100</v>
      </c>
      <c r="L121" s="360">
        <v>47828</v>
      </c>
      <c r="M121" s="361">
        <v>346752</v>
      </c>
      <c r="O121" s="321"/>
      <c r="P121" s="321"/>
      <c r="Q121" s="321"/>
    </row>
    <row r="122" spans="1:17" s="330" customFormat="1" ht="6.75" customHeight="1" x14ac:dyDescent="0.2">
      <c r="A122" s="286"/>
      <c r="B122" s="287"/>
      <c r="C122" s="288"/>
      <c r="D122" s="289"/>
      <c r="E122" s="290"/>
      <c r="F122" s="290"/>
      <c r="G122" s="291"/>
      <c r="H122" s="292"/>
      <c r="I122" s="292"/>
      <c r="J122" s="292"/>
      <c r="K122" s="293"/>
      <c r="L122" s="262"/>
      <c r="M122" s="329"/>
      <c r="O122" s="321"/>
      <c r="P122" s="321"/>
      <c r="Q122" s="321"/>
    </row>
    <row r="123" spans="1:17" ht="12.75" x14ac:dyDescent="0.2">
      <c r="A123" s="286">
        <v>2012</v>
      </c>
      <c r="B123" s="287"/>
      <c r="C123" s="288" t="s">
        <v>156</v>
      </c>
      <c r="D123" s="289" t="s">
        <v>157</v>
      </c>
      <c r="E123" s="290" t="s">
        <v>72</v>
      </c>
      <c r="F123" s="290" t="s">
        <v>195</v>
      </c>
      <c r="G123" s="291">
        <v>258024</v>
      </c>
      <c r="H123" s="292">
        <v>1070</v>
      </c>
      <c r="I123" s="292">
        <v>55</v>
      </c>
      <c r="J123" s="292">
        <v>299</v>
      </c>
      <c r="K123" s="292">
        <v>4100</v>
      </c>
      <c r="L123" s="262">
        <v>42168</v>
      </c>
      <c r="M123" s="294">
        <v>305716</v>
      </c>
      <c r="O123" s="321"/>
      <c r="P123" s="321"/>
      <c r="Q123" s="321"/>
    </row>
    <row r="124" spans="1:17" ht="12.75" x14ac:dyDescent="0.2">
      <c r="A124" s="295">
        <v>2012</v>
      </c>
      <c r="B124" s="296"/>
      <c r="C124" s="297" t="s">
        <v>156</v>
      </c>
      <c r="D124" s="298" t="s">
        <v>157</v>
      </c>
      <c r="E124" s="299" t="s">
        <v>79</v>
      </c>
      <c r="F124" s="290" t="s">
        <v>196</v>
      </c>
      <c r="G124" s="300">
        <v>267778</v>
      </c>
      <c r="H124" s="301">
        <v>1070</v>
      </c>
      <c r="I124" s="301">
        <v>55</v>
      </c>
      <c r="J124" s="301">
        <v>299</v>
      </c>
      <c r="K124" s="301">
        <v>4100</v>
      </c>
      <c r="L124" s="302">
        <v>43728</v>
      </c>
      <c r="M124" s="303">
        <v>317030</v>
      </c>
      <c r="O124" s="321"/>
      <c r="P124" s="321"/>
      <c r="Q124" s="321"/>
    </row>
  </sheetData>
  <sheetProtection password="882F" sheet="1" objects="1" scenarios="1"/>
  <printOptions horizontalCentered="1" gridLinesSet="0"/>
  <pageMargins left="0.17" right="0.17" top="0.17" bottom="0.16" header="0" footer="0"/>
  <pageSetup scale="79" fitToHeight="0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U124"/>
  <sheetViews>
    <sheetView showGridLines="0" zoomScale="71" zoomScaleNormal="71" workbookViewId="0">
      <selection sqref="A1:P125"/>
    </sheetView>
  </sheetViews>
  <sheetFormatPr defaultColWidth="9.625" defaultRowHeight="12" x14ac:dyDescent="0.2"/>
  <cols>
    <col min="1" max="1" width="8.25" style="260" customWidth="1"/>
    <col min="2" max="2" width="1.625" style="260" customWidth="1"/>
    <col min="3" max="3" width="8.375" style="379" customWidth="1"/>
    <col min="4" max="4" width="28.25" style="379" customWidth="1"/>
    <col min="5" max="5" width="6.75" style="260" customWidth="1"/>
    <col min="6" max="6" width="20" style="346" hidden="1" customWidth="1"/>
    <col min="7" max="7" width="10.125" style="380" customWidth="1"/>
    <col min="8" max="8" width="8.25" style="260" customWidth="1"/>
    <col min="9" max="9" width="10.125" style="260" customWidth="1"/>
    <col min="10" max="10" width="6.875" style="260" customWidth="1"/>
    <col min="11" max="11" width="10.125" style="260" bestFit="1" customWidth="1"/>
    <col min="12" max="12" width="9.375" style="260" customWidth="1"/>
    <col min="13" max="13" width="7.875" style="260" customWidth="1"/>
    <col min="14" max="14" width="11" style="331" bestFit="1" customWidth="1"/>
    <col min="15" max="15" width="1.625" style="260" customWidth="1"/>
    <col min="16" max="256" width="9.625" style="260"/>
    <col min="257" max="257" width="8.25" style="260" customWidth="1"/>
    <col min="258" max="258" width="1.625" style="260" customWidth="1"/>
    <col min="259" max="259" width="8.375" style="260" customWidth="1"/>
    <col min="260" max="260" width="28.25" style="260" customWidth="1"/>
    <col min="261" max="261" width="6.75" style="260" customWidth="1"/>
    <col min="262" max="262" width="0" style="260" hidden="1" customWidth="1"/>
    <col min="263" max="263" width="10.125" style="260" customWidth="1"/>
    <col min="264" max="264" width="8.25" style="260" customWidth="1"/>
    <col min="265" max="265" width="10.125" style="260" customWidth="1"/>
    <col min="266" max="266" width="6.875" style="260" customWidth="1"/>
    <col min="267" max="267" width="10.125" style="260" bestFit="1" customWidth="1"/>
    <col min="268" max="268" width="9.375" style="260" customWidth="1"/>
    <col min="269" max="269" width="7.875" style="260" customWidth="1"/>
    <col min="270" max="270" width="11" style="260" bestFit="1" customWidth="1"/>
    <col min="271" max="271" width="1.625" style="260" customWidth="1"/>
    <col min="272" max="512" width="9.625" style="260"/>
    <col min="513" max="513" width="8.25" style="260" customWidth="1"/>
    <col min="514" max="514" width="1.625" style="260" customWidth="1"/>
    <col min="515" max="515" width="8.375" style="260" customWidth="1"/>
    <col min="516" max="516" width="28.25" style="260" customWidth="1"/>
    <col min="517" max="517" width="6.75" style="260" customWidth="1"/>
    <col min="518" max="518" width="0" style="260" hidden="1" customWidth="1"/>
    <col min="519" max="519" width="10.125" style="260" customWidth="1"/>
    <col min="520" max="520" width="8.25" style="260" customWidth="1"/>
    <col min="521" max="521" width="10.125" style="260" customWidth="1"/>
    <col min="522" max="522" width="6.875" style="260" customWidth="1"/>
    <col min="523" max="523" width="10.125" style="260" bestFit="1" customWidth="1"/>
    <col min="524" max="524" width="9.375" style="260" customWidth="1"/>
    <col min="525" max="525" width="7.875" style="260" customWidth="1"/>
    <col min="526" max="526" width="11" style="260" bestFit="1" customWidth="1"/>
    <col min="527" max="527" width="1.625" style="260" customWidth="1"/>
    <col min="528" max="768" width="9.625" style="260"/>
    <col min="769" max="769" width="8.25" style="260" customWidth="1"/>
    <col min="770" max="770" width="1.625" style="260" customWidth="1"/>
    <col min="771" max="771" width="8.375" style="260" customWidth="1"/>
    <col min="772" max="772" width="28.25" style="260" customWidth="1"/>
    <col min="773" max="773" width="6.75" style="260" customWidth="1"/>
    <col min="774" max="774" width="0" style="260" hidden="1" customWidth="1"/>
    <col min="775" max="775" width="10.125" style="260" customWidth="1"/>
    <col min="776" max="776" width="8.25" style="260" customWidth="1"/>
    <col min="777" max="777" width="10.125" style="260" customWidth="1"/>
    <col min="778" max="778" width="6.875" style="260" customWidth="1"/>
    <col min="779" max="779" width="10.125" style="260" bestFit="1" customWidth="1"/>
    <col min="780" max="780" width="9.375" style="260" customWidth="1"/>
    <col min="781" max="781" width="7.875" style="260" customWidth="1"/>
    <col min="782" max="782" width="11" style="260" bestFit="1" customWidth="1"/>
    <col min="783" max="783" width="1.625" style="260" customWidth="1"/>
    <col min="784" max="1024" width="9.625" style="260"/>
    <col min="1025" max="1025" width="8.25" style="260" customWidth="1"/>
    <col min="1026" max="1026" width="1.625" style="260" customWidth="1"/>
    <col min="1027" max="1027" width="8.375" style="260" customWidth="1"/>
    <col min="1028" max="1028" width="28.25" style="260" customWidth="1"/>
    <col min="1029" max="1029" width="6.75" style="260" customWidth="1"/>
    <col min="1030" max="1030" width="0" style="260" hidden="1" customWidth="1"/>
    <col min="1031" max="1031" width="10.125" style="260" customWidth="1"/>
    <col min="1032" max="1032" width="8.25" style="260" customWidth="1"/>
    <col min="1033" max="1033" width="10.125" style="260" customWidth="1"/>
    <col min="1034" max="1034" width="6.875" style="260" customWidth="1"/>
    <col min="1035" max="1035" width="10.125" style="260" bestFit="1" customWidth="1"/>
    <col min="1036" max="1036" width="9.375" style="260" customWidth="1"/>
    <col min="1037" max="1037" width="7.875" style="260" customWidth="1"/>
    <col min="1038" max="1038" width="11" style="260" bestFit="1" customWidth="1"/>
    <col min="1039" max="1039" width="1.625" style="260" customWidth="1"/>
    <col min="1040" max="1280" width="9.625" style="260"/>
    <col min="1281" max="1281" width="8.25" style="260" customWidth="1"/>
    <col min="1282" max="1282" width="1.625" style="260" customWidth="1"/>
    <col min="1283" max="1283" width="8.375" style="260" customWidth="1"/>
    <col min="1284" max="1284" width="28.25" style="260" customWidth="1"/>
    <col min="1285" max="1285" width="6.75" style="260" customWidth="1"/>
    <col min="1286" max="1286" width="0" style="260" hidden="1" customWidth="1"/>
    <col min="1287" max="1287" width="10.125" style="260" customWidth="1"/>
    <col min="1288" max="1288" width="8.25" style="260" customWidth="1"/>
    <col min="1289" max="1289" width="10.125" style="260" customWidth="1"/>
    <col min="1290" max="1290" width="6.875" style="260" customWidth="1"/>
    <col min="1291" max="1291" width="10.125" style="260" bestFit="1" customWidth="1"/>
    <col min="1292" max="1292" width="9.375" style="260" customWidth="1"/>
    <col min="1293" max="1293" width="7.875" style="260" customWidth="1"/>
    <col min="1294" max="1294" width="11" style="260" bestFit="1" customWidth="1"/>
    <col min="1295" max="1295" width="1.625" style="260" customWidth="1"/>
    <col min="1296" max="1536" width="9.625" style="260"/>
    <col min="1537" max="1537" width="8.25" style="260" customWidth="1"/>
    <col min="1538" max="1538" width="1.625" style="260" customWidth="1"/>
    <col min="1539" max="1539" width="8.375" style="260" customWidth="1"/>
    <col min="1540" max="1540" width="28.25" style="260" customWidth="1"/>
    <col min="1541" max="1541" width="6.75" style="260" customWidth="1"/>
    <col min="1542" max="1542" width="0" style="260" hidden="1" customWidth="1"/>
    <col min="1543" max="1543" width="10.125" style="260" customWidth="1"/>
    <col min="1544" max="1544" width="8.25" style="260" customWidth="1"/>
    <col min="1545" max="1545" width="10.125" style="260" customWidth="1"/>
    <col min="1546" max="1546" width="6.875" style="260" customWidth="1"/>
    <col min="1547" max="1547" width="10.125" style="260" bestFit="1" customWidth="1"/>
    <col min="1548" max="1548" width="9.375" style="260" customWidth="1"/>
    <col min="1549" max="1549" width="7.875" style="260" customWidth="1"/>
    <col min="1550" max="1550" width="11" style="260" bestFit="1" customWidth="1"/>
    <col min="1551" max="1551" width="1.625" style="260" customWidth="1"/>
    <col min="1552" max="1792" width="9.625" style="260"/>
    <col min="1793" max="1793" width="8.25" style="260" customWidth="1"/>
    <col min="1794" max="1794" width="1.625" style="260" customWidth="1"/>
    <col min="1795" max="1795" width="8.375" style="260" customWidth="1"/>
    <col min="1796" max="1796" width="28.25" style="260" customWidth="1"/>
    <col min="1797" max="1797" width="6.75" style="260" customWidth="1"/>
    <col min="1798" max="1798" width="0" style="260" hidden="1" customWidth="1"/>
    <col min="1799" max="1799" width="10.125" style="260" customWidth="1"/>
    <col min="1800" max="1800" width="8.25" style="260" customWidth="1"/>
    <col min="1801" max="1801" width="10.125" style="260" customWidth="1"/>
    <col min="1802" max="1802" width="6.875" style="260" customWidth="1"/>
    <col min="1803" max="1803" width="10.125" style="260" bestFit="1" customWidth="1"/>
    <col min="1804" max="1804" width="9.375" style="260" customWidth="1"/>
    <col min="1805" max="1805" width="7.875" style="260" customWidth="1"/>
    <col min="1806" max="1806" width="11" style="260" bestFit="1" customWidth="1"/>
    <col min="1807" max="1807" width="1.625" style="260" customWidth="1"/>
    <col min="1808" max="2048" width="9.625" style="260"/>
    <col min="2049" max="2049" width="8.25" style="260" customWidth="1"/>
    <col min="2050" max="2050" width="1.625" style="260" customWidth="1"/>
    <col min="2051" max="2051" width="8.375" style="260" customWidth="1"/>
    <col min="2052" max="2052" width="28.25" style="260" customWidth="1"/>
    <col min="2053" max="2053" width="6.75" style="260" customWidth="1"/>
    <col min="2054" max="2054" width="0" style="260" hidden="1" customWidth="1"/>
    <col min="2055" max="2055" width="10.125" style="260" customWidth="1"/>
    <col min="2056" max="2056" width="8.25" style="260" customWidth="1"/>
    <col min="2057" max="2057" width="10.125" style="260" customWidth="1"/>
    <col min="2058" max="2058" width="6.875" style="260" customWidth="1"/>
    <col min="2059" max="2059" width="10.125" style="260" bestFit="1" customWidth="1"/>
    <col min="2060" max="2060" width="9.375" style="260" customWidth="1"/>
    <col min="2061" max="2061" width="7.875" style="260" customWidth="1"/>
    <col min="2062" max="2062" width="11" style="260" bestFit="1" customWidth="1"/>
    <col min="2063" max="2063" width="1.625" style="260" customWidth="1"/>
    <col min="2064" max="2304" width="9.625" style="260"/>
    <col min="2305" max="2305" width="8.25" style="260" customWidth="1"/>
    <col min="2306" max="2306" width="1.625" style="260" customWidth="1"/>
    <col min="2307" max="2307" width="8.375" style="260" customWidth="1"/>
    <col min="2308" max="2308" width="28.25" style="260" customWidth="1"/>
    <col min="2309" max="2309" width="6.75" style="260" customWidth="1"/>
    <col min="2310" max="2310" width="0" style="260" hidden="1" customWidth="1"/>
    <col min="2311" max="2311" width="10.125" style="260" customWidth="1"/>
    <col min="2312" max="2312" width="8.25" style="260" customWidth="1"/>
    <col min="2313" max="2313" width="10.125" style="260" customWidth="1"/>
    <col min="2314" max="2314" width="6.875" style="260" customWidth="1"/>
    <col min="2315" max="2315" width="10.125" style="260" bestFit="1" customWidth="1"/>
    <col min="2316" max="2316" width="9.375" style="260" customWidth="1"/>
    <col min="2317" max="2317" width="7.875" style="260" customWidth="1"/>
    <col min="2318" max="2318" width="11" style="260" bestFit="1" customWidth="1"/>
    <col min="2319" max="2319" width="1.625" style="260" customWidth="1"/>
    <col min="2320" max="2560" width="9.625" style="260"/>
    <col min="2561" max="2561" width="8.25" style="260" customWidth="1"/>
    <col min="2562" max="2562" width="1.625" style="260" customWidth="1"/>
    <col min="2563" max="2563" width="8.375" style="260" customWidth="1"/>
    <col min="2564" max="2564" width="28.25" style="260" customWidth="1"/>
    <col min="2565" max="2565" width="6.75" style="260" customWidth="1"/>
    <col min="2566" max="2566" width="0" style="260" hidden="1" customWidth="1"/>
    <col min="2567" max="2567" width="10.125" style="260" customWidth="1"/>
    <col min="2568" max="2568" width="8.25" style="260" customWidth="1"/>
    <col min="2569" max="2569" width="10.125" style="260" customWidth="1"/>
    <col min="2570" max="2570" width="6.875" style="260" customWidth="1"/>
    <col min="2571" max="2571" width="10.125" style="260" bestFit="1" customWidth="1"/>
    <col min="2572" max="2572" width="9.375" style="260" customWidth="1"/>
    <col min="2573" max="2573" width="7.875" style="260" customWidth="1"/>
    <col min="2574" max="2574" width="11" style="260" bestFit="1" customWidth="1"/>
    <col min="2575" max="2575" width="1.625" style="260" customWidth="1"/>
    <col min="2576" max="2816" width="9.625" style="260"/>
    <col min="2817" max="2817" width="8.25" style="260" customWidth="1"/>
    <col min="2818" max="2818" width="1.625" style="260" customWidth="1"/>
    <col min="2819" max="2819" width="8.375" style="260" customWidth="1"/>
    <col min="2820" max="2820" width="28.25" style="260" customWidth="1"/>
    <col min="2821" max="2821" width="6.75" style="260" customWidth="1"/>
    <col min="2822" max="2822" width="0" style="260" hidden="1" customWidth="1"/>
    <col min="2823" max="2823" width="10.125" style="260" customWidth="1"/>
    <col min="2824" max="2824" width="8.25" style="260" customWidth="1"/>
    <col min="2825" max="2825" width="10.125" style="260" customWidth="1"/>
    <col min="2826" max="2826" width="6.875" style="260" customWidth="1"/>
    <col min="2827" max="2827" width="10.125" style="260" bestFit="1" customWidth="1"/>
    <col min="2828" max="2828" width="9.375" style="260" customWidth="1"/>
    <col min="2829" max="2829" width="7.875" style="260" customWidth="1"/>
    <col min="2830" max="2830" width="11" style="260" bestFit="1" customWidth="1"/>
    <col min="2831" max="2831" width="1.625" style="260" customWidth="1"/>
    <col min="2832" max="3072" width="9.625" style="260"/>
    <col min="3073" max="3073" width="8.25" style="260" customWidth="1"/>
    <col min="3074" max="3074" width="1.625" style="260" customWidth="1"/>
    <col min="3075" max="3075" width="8.375" style="260" customWidth="1"/>
    <col min="3076" max="3076" width="28.25" style="260" customWidth="1"/>
    <col min="3077" max="3077" width="6.75" style="260" customWidth="1"/>
    <col min="3078" max="3078" width="0" style="260" hidden="1" customWidth="1"/>
    <col min="3079" max="3079" width="10.125" style="260" customWidth="1"/>
    <col min="3080" max="3080" width="8.25" style="260" customWidth="1"/>
    <col min="3081" max="3081" width="10.125" style="260" customWidth="1"/>
    <col min="3082" max="3082" width="6.875" style="260" customWidth="1"/>
    <col min="3083" max="3083" width="10.125" style="260" bestFit="1" customWidth="1"/>
    <col min="3084" max="3084" width="9.375" style="260" customWidth="1"/>
    <col min="3085" max="3085" width="7.875" style="260" customWidth="1"/>
    <col min="3086" max="3086" width="11" style="260" bestFit="1" customWidth="1"/>
    <col min="3087" max="3087" width="1.625" style="260" customWidth="1"/>
    <col min="3088" max="3328" width="9.625" style="260"/>
    <col min="3329" max="3329" width="8.25" style="260" customWidth="1"/>
    <col min="3330" max="3330" width="1.625" style="260" customWidth="1"/>
    <col min="3331" max="3331" width="8.375" style="260" customWidth="1"/>
    <col min="3332" max="3332" width="28.25" style="260" customWidth="1"/>
    <col min="3333" max="3333" width="6.75" style="260" customWidth="1"/>
    <col min="3334" max="3334" width="0" style="260" hidden="1" customWidth="1"/>
    <col min="3335" max="3335" width="10.125" style="260" customWidth="1"/>
    <col min="3336" max="3336" width="8.25" style="260" customWidth="1"/>
    <col min="3337" max="3337" width="10.125" style="260" customWidth="1"/>
    <col min="3338" max="3338" width="6.875" style="260" customWidth="1"/>
    <col min="3339" max="3339" width="10.125" style="260" bestFit="1" customWidth="1"/>
    <col min="3340" max="3340" width="9.375" style="260" customWidth="1"/>
    <col min="3341" max="3341" width="7.875" style="260" customWidth="1"/>
    <col min="3342" max="3342" width="11" style="260" bestFit="1" customWidth="1"/>
    <col min="3343" max="3343" width="1.625" style="260" customWidth="1"/>
    <col min="3344" max="3584" width="9.625" style="260"/>
    <col min="3585" max="3585" width="8.25" style="260" customWidth="1"/>
    <col min="3586" max="3586" width="1.625" style="260" customWidth="1"/>
    <col min="3587" max="3587" width="8.375" style="260" customWidth="1"/>
    <col min="3588" max="3588" width="28.25" style="260" customWidth="1"/>
    <col min="3589" max="3589" width="6.75" style="260" customWidth="1"/>
    <col min="3590" max="3590" width="0" style="260" hidden="1" customWidth="1"/>
    <col min="3591" max="3591" width="10.125" style="260" customWidth="1"/>
    <col min="3592" max="3592" width="8.25" style="260" customWidth="1"/>
    <col min="3593" max="3593" width="10.125" style="260" customWidth="1"/>
    <col min="3594" max="3594" width="6.875" style="260" customWidth="1"/>
    <col min="3595" max="3595" width="10.125" style="260" bestFit="1" customWidth="1"/>
    <col min="3596" max="3596" width="9.375" style="260" customWidth="1"/>
    <col min="3597" max="3597" width="7.875" style="260" customWidth="1"/>
    <col min="3598" max="3598" width="11" style="260" bestFit="1" customWidth="1"/>
    <col min="3599" max="3599" width="1.625" style="260" customWidth="1"/>
    <col min="3600" max="3840" width="9.625" style="260"/>
    <col min="3841" max="3841" width="8.25" style="260" customWidth="1"/>
    <col min="3842" max="3842" width="1.625" style="260" customWidth="1"/>
    <col min="3843" max="3843" width="8.375" style="260" customWidth="1"/>
    <col min="3844" max="3844" width="28.25" style="260" customWidth="1"/>
    <col min="3845" max="3845" width="6.75" style="260" customWidth="1"/>
    <col min="3846" max="3846" width="0" style="260" hidden="1" customWidth="1"/>
    <col min="3847" max="3847" width="10.125" style="260" customWidth="1"/>
    <col min="3848" max="3848" width="8.25" style="260" customWidth="1"/>
    <col min="3849" max="3849" width="10.125" style="260" customWidth="1"/>
    <col min="3850" max="3850" width="6.875" style="260" customWidth="1"/>
    <col min="3851" max="3851" width="10.125" style="260" bestFit="1" customWidth="1"/>
    <col min="3852" max="3852" width="9.375" style="260" customWidth="1"/>
    <col min="3853" max="3853" width="7.875" style="260" customWidth="1"/>
    <col min="3854" max="3854" width="11" style="260" bestFit="1" customWidth="1"/>
    <col min="3855" max="3855" width="1.625" style="260" customWidth="1"/>
    <col min="3856" max="4096" width="9.625" style="260"/>
    <col min="4097" max="4097" width="8.25" style="260" customWidth="1"/>
    <col min="4098" max="4098" width="1.625" style="260" customWidth="1"/>
    <col min="4099" max="4099" width="8.375" style="260" customWidth="1"/>
    <col min="4100" max="4100" width="28.25" style="260" customWidth="1"/>
    <col min="4101" max="4101" width="6.75" style="260" customWidth="1"/>
    <col min="4102" max="4102" width="0" style="260" hidden="1" customWidth="1"/>
    <col min="4103" max="4103" width="10.125" style="260" customWidth="1"/>
    <col min="4104" max="4104" width="8.25" style="260" customWidth="1"/>
    <col min="4105" max="4105" width="10.125" style="260" customWidth="1"/>
    <col min="4106" max="4106" width="6.875" style="260" customWidth="1"/>
    <col min="4107" max="4107" width="10.125" style="260" bestFit="1" customWidth="1"/>
    <col min="4108" max="4108" width="9.375" style="260" customWidth="1"/>
    <col min="4109" max="4109" width="7.875" style="260" customWidth="1"/>
    <col min="4110" max="4110" width="11" style="260" bestFit="1" customWidth="1"/>
    <col min="4111" max="4111" width="1.625" style="260" customWidth="1"/>
    <col min="4112" max="4352" width="9.625" style="260"/>
    <col min="4353" max="4353" width="8.25" style="260" customWidth="1"/>
    <col min="4354" max="4354" width="1.625" style="260" customWidth="1"/>
    <col min="4355" max="4355" width="8.375" style="260" customWidth="1"/>
    <col min="4356" max="4356" width="28.25" style="260" customWidth="1"/>
    <col min="4357" max="4357" width="6.75" style="260" customWidth="1"/>
    <col min="4358" max="4358" width="0" style="260" hidden="1" customWidth="1"/>
    <col min="4359" max="4359" width="10.125" style="260" customWidth="1"/>
    <col min="4360" max="4360" width="8.25" style="260" customWidth="1"/>
    <col min="4361" max="4361" width="10.125" style="260" customWidth="1"/>
    <col min="4362" max="4362" width="6.875" style="260" customWidth="1"/>
    <col min="4363" max="4363" width="10.125" style="260" bestFit="1" customWidth="1"/>
    <col min="4364" max="4364" width="9.375" style="260" customWidth="1"/>
    <col min="4365" max="4365" width="7.875" style="260" customWidth="1"/>
    <col min="4366" max="4366" width="11" style="260" bestFit="1" customWidth="1"/>
    <col min="4367" max="4367" width="1.625" style="260" customWidth="1"/>
    <col min="4368" max="4608" width="9.625" style="260"/>
    <col min="4609" max="4609" width="8.25" style="260" customWidth="1"/>
    <col min="4610" max="4610" width="1.625" style="260" customWidth="1"/>
    <col min="4611" max="4611" width="8.375" style="260" customWidth="1"/>
    <col min="4612" max="4612" width="28.25" style="260" customWidth="1"/>
    <col min="4613" max="4613" width="6.75" style="260" customWidth="1"/>
    <col min="4614" max="4614" width="0" style="260" hidden="1" customWidth="1"/>
    <col min="4615" max="4615" width="10.125" style="260" customWidth="1"/>
    <col min="4616" max="4616" width="8.25" style="260" customWidth="1"/>
    <col min="4617" max="4617" width="10.125" style="260" customWidth="1"/>
    <col min="4618" max="4618" width="6.875" style="260" customWidth="1"/>
    <col min="4619" max="4619" width="10.125" style="260" bestFit="1" customWidth="1"/>
    <col min="4620" max="4620" width="9.375" style="260" customWidth="1"/>
    <col min="4621" max="4621" width="7.875" style="260" customWidth="1"/>
    <col min="4622" max="4622" width="11" style="260" bestFit="1" customWidth="1"/>
    <col min="4623" max="4623" width="1.625" style="260" customWidth="1"/>
    <col min="4624" max="4864" width="9.625" style="260"/>
    <col min="4865" max="4865" width="8.25" style="260" customWidth="1"/>
    <col min="4866" max="4866" width="1.625" style="260" customWidth="1"/>
    <col min="4867" max="4867" width="8.375" style="260" customWidth="1"/>
    <col min="4868" max="4868" width="28.25" style="260" customWidth="1"/>
    <col min="4869" max="4869" width="6.75" style="260" customWidth="1"/>
    <col min="4870" max="4870" width="0" style="260" hidden="1" customWidth="1"/>
    <col min="4871" max="4871" width="10.125" style="260" customWidth="1"/>
    <col min="4872" max="4872" width="8.25" style="260" customWidth="1"/>
    <col min="4873" max="4873" width="10.125" style="260" customWidth="1"/>
    <col min="4874" max="4874" width="6.875" style="260" customWidth="1"/>
    <col min="4875" max="4875" width="10.125" style="260" bestFit="1" customWidth="1"/>
    <col min="4876" max="4876" width="9.375" style="260" customWidth="1"/>
    <col min="4877" max="4877" width="7.875" style="260" customWidth="1"/>
    <col min="4878" max="4878" width="11" style="260" bestFit="1" customWidth="1"/>
    <col min="4879" max="4879" width="1.625" style="260" customWidth="1"/>
    <col min="4880" max="5120" width="9.625" style="260"/>
    <col min="5121" max="5121" width="8.25" style="260" customWidth="1"/>
    <col min="5122" max="5122" width="1.625" style="260" customWidth="1"/>
    <col min="5123" max="5123" width="8.375" style="260" customWidth="1"/>
    <col min="5124" max="5124" width="28.25" style="260" customWidth="1"/>
    <col min="5125" max="5125" width="6.75" style="260" customWidth="1"/>
    <col min="5126" max="5126" width="0" style="260" hidden="1" customWidth="1"/>
    <col min="5127" max="5127" width="10.125" style="260" customWidth="1"/>
    <col min="5128" max="5128" width="8.25" style="260" customWidth="1"/>
    <col min="5129" max="5129" width="10.125" style="260" customWidth="1"/>
    <col min="5130" max="5130" width="6.875" style="260" customWidth="1"/>
    <col min="5131" max="5131" width="10.125" style="260" bestFit="1" customWidth="1"/>
    <col min="5132" max="5132" width="9.375" style="260" customWidth="1"/>
    <col min="5133" max="5133" width="7.875" style="260" customWidth="1"/>
    <col min="5134" max="5134" width="11" style="260" bestFit="1" customWidth="1"/>
    <col min="5135" max="5135" width="1.625" style="260" customWidth="1"/>
    <col min="5136" max="5376" width="9.625" style="260"/>
    <col min="5377" max="5377" width="8.25" style="260" customWidth="1"/>
    <col min="5378" max="5378" width="1.625" style="260" customWidth="1"/>
    <col min="5379" max="5379" width="8.375" style="260" customWidth="1"/>
    <col min="5380" max="5380" width="28.25" style="260" customWidth="1"/>
    <col min="5381" max="5381" width="6.75" style="260" customWidth="1"/>
    <col min="5382" max="5382" width="0" style="260" hidden="1" customWidth="1"/>
    <col min="5383" max="5383" width="10.125" style="260" customWidth="1"/>
    <col min="5384" max="5384" width="8.25" style="260" customWidth="1"/>
    <col min="5385" max="5385" width="10.125" style="260" customWidth="1"/>
    <col min="5386" max="5386" width="6.875" style="260" customWidth="1"/>
    <col min="5387" max="5387" width="10.125" style="260" bestFit="1" customWidth="1"/>
    <col min="5388" max="5388" width="9.375" style="260" customWidth="1"/>
    <col min="5389" max="5389" width="7.875" style="260" customWidth="1"/>
    <col min="5390" max="5390" width="11" style="260" bestFit="1" customWidth="1"/>
    <col min="5391" max="5391" width="1.625" style="260" customWidth="1"/>
    <col min="5392" max="5632" width="9.625" style="260"/>
    <col min="5633" max="5633" width="8.25" style="260" customWidth="1"/>
    <col min="5634" max="5634" width="1.625" style="260" customWidth="1"/>
    <col min="5635" max="5635" width="8.375" style="260" customWidth="1"/>
    <col min="5636" max="5636" width="28.25" style="260" customWidth="1"/>
    <col min="5637" max="5637" width="6.75" style="260" customWidth="1"/>
    <col min="5638" max="5638" width="0" style="260" hidden="1" customWidth="1"/>
    <col min="5639" max="5639" width="10.125" style="260" customWidth="1"/>
    <col min="5640" max="5640" width="8.25" style="260" customWidth="1"/>
    <col min="5641" max="5641" width="10.125" style="260" customWidth="1"/>
    <col min="5642" max="5642" width="6.875" style="260" customWidth="1"/>
    <col min="5643" max="5643" width="10.125" style="260" bestFit="1" customWidth="1"/>
    <col min="5644" max="5644" width="9.375" style="260" customWidth="1"/>
    <col min="5645" max="5645" width="7.875" style="260" customWidth="1"/>
    <col min="5646" max="5646" width="11" style="260" bestFit="1" customWidth="1"/>
    <col min="5647" max="5647" width="1.625" style="260" customWidth="1"/>
    <col min="5648" max="5888" width="9.625" style="260"/>
    <col min="5889" max="5889" width="8.25" style="260" customWidth="1"/>
    <col min="5890" max="5890" width="1.625" style="260" customWidth="1"/>
    <col min="5891" max="5891" width="8.375" style="260" customWidth="1"/>
    <col min="5892" max="5892" width="28.25" style="260" customWidth="1"/>
    <col min="5893" max="5893" width="6.75" style="260" customWidth="1"/>
    <col min="5894" max="5894" width="0" style="260" hidden="1" customWidth="1"/>
    <col min="5895" max="5895" width="10.125" style="260" customWidth="1"/>
    <col min="5896" max="5896" width="8.25" style="260" customWidth="1"/>
    <col min="5897" max="5897" width="10.125" style="260" customWidth="1"/>
    <col min="5898" max="5898" width="6.875" style="260" customWidth="1"/>
    <col min="5899" max="5899" width="10.125" style="260" bestFit="1" customWidth="1"/>
    <col min="5900" max="5900" width="9.375" style="260" customWidth="1"/>
    <col min="5901" max="5901" width="7.875" style="260" customWidth="1"/>
    <col min="5902" max="5902" width="11" style="260" bestFit="1" customWidth="1"/>
    <col min="5903" max="5903" width="1.625" style="260" customWidth="1"/>
    <col min="5904" max="6144" width="9.625" style="260"/>
    <col min="6145" max="6145" width="8.25" style="260" customWidth="1"/>
    <col min="6146" max="6146" width="1.625" style="260" customWidth="1"/>
    <col min="6147" max="6147" width="8.375" style="260" customWidth="1"/>
    <col min="6148" max="6148" width="28.25" style="260" customWidth="1"/>
    <col min="6149" max="6149" width="6.75" style="260" customWidth="1"/>
    <col min="6150" max="6150" width="0" style="260" hidden="1" customWidth="1"/>
    <col min="6151" max="6151" width="10.125" style="260" customWidth="1"/>
    <col min="6152" max="6152" width="8.25" style="260" customWidth="1"/>
    <col min="6153" max="6153" width="10.125" style="260" customWidth="1"/>
    <col min="6154" max="6154" width="6.875" style="260" customWidth="1"/>
    <col min="6155" max="6155" width="10.125" style="260" bestFit="1" customWidth="1"/>
    <col min="6156" max="6156" width="9.375" style="260" customWidth="1"/>
    <col min="6157" max="6157" width="7.875" style="260" customWidth="1"/>
    <col min="6158" max="6158" width="11" style="260" bestFit="1" customWidth="1"/>
    <col min="6159" max="6159" width="1.625" style="260" customWidth="1"/>
    <col min="6160" max="6400" width="9.625" style="260"/>
    <col min="6401" max="6401" width="8.25" style="260" customWidth="1"/>
    <col min="6402" max="6402" width="1.625" style="260" customWidth="1"/>
    <col min="6403" max="6403" width="8.375" style="260" customWidth="1"/>
    <col min="6404" max="6404" width="28.25" style="260" customWidth="1"/>
    <col min="6405" max="6405" width="6.75" style="260" customWidth="1"/>
    <col min="6406" max="6406" width="0" style="260" hidden="1" customWidth="1"/>
    <col min="6407" max="6407" width="10.125" style="260" customWidth="1"/>
    <col min="6408" max="6408" width="8.25" style="260" customWidth="1"/>
    <col min="6409" max="6409" width="10.125" style="260" customWidth="1"/>
    <col min="6410" max="6410" width="6.875" style="260" customWidth="1"/>
    <col min="6411" max="6411" width="10.125" style="260" bestFit="1" customWidth="1"/>
    <col min="6412" max="6412" width="9.375" style="260" customWidth="1"/>
    <col min="6413" max="6413" width="7.875" style="260" customWidth="1"/>
    <col min="6414" max="6414" width="11" style="260" bestFit="1" customWidth="1"/>
    <col min="6415" max="6415" width="1.625" style="260" customWidth="1"/>
    <col min="6416" max="6656" width="9.625" style="260"/>
    <col min="6657" max="6657" width="8.25" style="260" customWidth="1"/>
    <col min="6658" max="6658" width="1.625" style="260" customWidth="1"/>
    <col min="6659" max="6659" width="8.375" style="260" customWidth="1"/>
    <col min="6660" max="6660" width="28.25" style="260" customWidth="1"/>
    <col min="6661" max="6661" width="6.75" style="260" customWidth="1"/>
    <col min="6662" max="6662" width="0" style="260" hidden="1" customWidth="1"/>
    <col min="6663" max="6663" width="10.125" style="260" customWidth="1"/>
    <col min="6664" max="6664" width="8.25" style="260" customWidth="1"/>
    <col min="6665" max="6665" width="10.125" style="260" customWidth="1"/>
    <col min="6666" max="6666" width="6.875" style="260" customWidth="1"/>
    <col min="6667" max="6667" width="10.125" style="260" bestFit="1" customWidth="1"/>
    <col min="6668" max="6668" width="9.375" style="260" customWidth="1"/>
    <col min="6669" max="6669" width="7.875" style="260" customWidth="1"/>
    <col min="6670" max="6670" width="11" style="260" bestFit="1" customWidth="1"/>
    <col min="6671" max="6671" width="1.625" style="260" customWidth="1"/>
    <col min="6672" max="6912" width="9.625" style="260"/>
    <col min="6913" max="6913" width="8.25" style="260" customWidth="1"/>
    <col min="6914" max="6914" width="1.625" style="260" customWidth="1"/>
    <col min="6915" max="6915" width="8.375" style="260" customWidth="1"/>
    <col min="6916" max="6916" width="28.25" style="260" customWidth="1"/>
    <col min="6917" max="6917" width="6.75" style="260" customWidth="1"/>
    <col min="6918" max="6918" width="0" style="260" hidden="1" customWidth="1"/>
    <col min="6919" max="6919" width="10.125" style="260" customWidth="1"/>
    <col min="6920" max="6920" width="8.25" style="260" customWidth="1"/>
    <col min="6921" max="6921" width="10.125" style="260" customWidth="1"/>
    <col min="6922" max="6922" width="6.875" style="260" customWidth="1"/>
    <col min="6923" max="6923" width="10.125" style="260" bestFit="1" customWidth="1"/>
    <col min="6924" max="6924" width="9.375" style="260" customWidth="1"/>
    <col min="6925" max="6925" width="7.875" style="260" customWidth="1"/>
    <col min="6926" max="6926" width="11" style="260" bestFit="1" customWidth="1"/>
    <col min="6927" max="6927" width="1.625" style="260" customWidth="1"/>
    <col min="6928" max="7168" width="9.625" style="260"/>
    <col min="7169" max="7169" width="8.25" style="260" customWidth="1"/>
    <col min="7170" max="7170" width="1.625" style="260" customWidth="1"/>
    <col min="7171" max="7171" width="8.375" style="260" customWidth="1"/>
    <col min="7172" max="7172" width="28.25" style="260" customWidth="1"/>
    <col min="7173" max="7173" width="6.75" style="260" customWidth="1"/>
    <col min="7174" max="7174" width="0" style="260" hidden="1" customWidth="1"/>
    <col min="7175" max="7175" width="10.125" style="260" customWidth="1"/>
    <col min="7176" max="7176" width="8.25" style="260" customWidth="1"/>
    <col min="7177" max="7177" width="10.125" style="260" customWidth="1"/>
    <col min="7178" max="7178" width="6.875" style="260" customWidth="1"/>
    <col min="7179" max="7179" width="10.125" style="260" bestFit="1" customWidth="1"/>
    <col min="7180" max="7180" width="9.375" style="260" customWidth="1"/>
    <col min="7181" max="7181" width="7.875" style="260" customWidth="1"/>
    <col min="7182" max="7182" width="11" style="260" bestFit="1" customWidth="1"/>
    <col min="7183" max="7183" width="1.625" style="260" customWidth="1"/>
    <col min="7184" max="7424" width="9.625" style="260"/>
    <col min="7425" max="7425" width="8.25" style="260" customWidth="1"/>
    <col min="7426" max="7426" width="1.625" style="260" customWidth="1"/>
    <col min="7427" max="7427" width="8.375" style="260" customWidth="1"/>
    <col min="7428" max="7428" width="28.25" style="260" customWidth="1"/>
    <col min="7429" max="7429" width="6.75" style="260" customWidth="1"/>
    <col min="7430" max="7430" width="0" style="260" hidden="1" customWidth="1"/>
    <col min="7431" max="7431" width="10.125" style="260" customWidth="1"/>
    <col min="7432" max="7432" width="8.25" style="260" customWidth="1"/>
    <col min="7433" max="7433" width="10.125" style="260" customWidth="1"/>
    <col min="7434" max="7434" width="6.875" style="260" customWidth="1"/>
    <col min="7435" max="7435" width="10.125" style="260" bestFit="1" customWidth="1"/>
    <col min="7436" max="7436" width="9.375" style="260" customWidth="1"/>
    <col min="7437" max="7437" width="7.875" style="260" customWidth="1"/>
    <col min="7438" max="7438" width="11" style="260" bestFit="1" customWidth="1"/>
    <col min="7439" max="7439" width="1.625" style="260" customWidth="1"/>
    <col min="7440" max="7680" width="9.625" style="260"/>
    <col min="7681" max="7681" width="8.25" style="260" customWidth="1"/>
    <col min="7682" max="7682" width="1.625" style="260" customWidth="1"/>
    <col min="7683" max="7683" width="8.375" style="260" customWidth="1"/>
    <col min="7684" max="7684" width="28.25" style="260" customWidth="1"/>
    <col min="7685" max="7685" width="6.75" style="260" customWidth="1"/>
    <col min="7686" max="7686" width="0" style="260" hidden="1" customWidth="1"/>
    <col min="7687" max="7687" width="10.125" style="260" customWidth="1"/>
    <col min="7688" max="7688" width="8.25" style="260" customWidth="1"/>
    <col min="7689" max="7689" width="10.125" style="260" customWidth="1"/>
    <col min="7690" max="7690" width="6.875" style="260" customWidth="1"/>
    <col min="7691" max="7691" width="10.125" style="260" bestFit="1" customWidth="1"/>
    <col min="7692" max="7692" width="9.375" style="260" customWidth="1"/>
    <col min="7693" max="7693" width="7.875" style="260" customWidth="1"/>
    <col min="7694" max="7694" width="11" style="260" bestFit="1" customWidth="1"/>
    <col min="7695" max="7695" width="1.625" style="260" customWidth="1"/>
    <col min="7696" max="7936" width="9.625" style="260"/>
    <col min="7937" max="7937" width="8.25" style="260" customWidth="1"/>
    <col min="7938" max="7938" width="1.625" style="260" customWidth="1"/>
    <col min="7939" max="7939" width="8.375" style="260" customWidth="1"/>
    <col min="7940" max="7940" width="28.25" style="260" customWidth="1"/>
    <col min="7941" max="7941" width="6.75" style="260" customWidth="1"/>
    <col min="7942" max="7942" width="0" style="260" hidden="1" customWidth="1"/>
    <col min="7943" max="7943" width="10.125" style="260" customWidth="1"/>
    <col min="7944" max="7944" width="8.25" style="260" customWidth="1"/>
    <col min="7945" max="7945" width="10.125" style="260" customWidth="1"/>
    <col min="7946" max="7946" width="6.875" style="260" customWidth="1"/>
    <col min="7947" max="7947" width="10.125" style="260" bestFit="1" customWidth="1"/>
    <col min="7948" max="7948" width="9.375" style="260" customWidth="1"/>
    <col min="7949" max="7949" width="7.875" style="260" customWidth="1"/>
    <col min="7950" max="7950" width="11" style="260" bestFit="1" customWidth="1"/>
    <col min="7951" max="7951" width="1.625" style="260" customWidth="1"/>
    <col min="7952" max="8192" width="9.625" style="260"/>
    <col min="8193" max="8193" width="8.25" style="260" customWidth="1"/>
    <col min="8194" max="8194" width="1.625" style="260" customWidth="1"/>
    <col min="8195" max="8195" width="8.375" style="260" customWidth="1"/>
    <col min="8196" max="8196" width="28.25" style="260" customWidth="1"/>
    <col min="8197" max="8197" width="6.75" style="260" customWidth="1"/>
    <col min="8198" max="8198" width="0" style="260" hidden="1" customWidth="1"/>
    <col min="8199" max="8199" width="10.125" style="260" customWidth="1"/>
    <col min="8200" max="8200" width="8.25" style="260" customWidth="1"/>
    <col min="8201" max="8201" width="10.125" style="260" customWidth="1"/>
    <col min="8202" max="8202" width="6.875" style="260" customWidth="1"/>
    <col min="8203" max="8203" width="10.125" style="260" bestFit="1" customWidth="1"/>
    <col min="8204" max="8204" width="9.375" style="260" customWidth="1"/>
    <col min="8205" max="8205" width="7.875" style="260" customWidth="1"/>
    <col min="8206" max="8206" width="11" style="260" bestFit="1" customWidth="1"/>
    <col min="8207" max="8207" width="1.625" style="260" customWidth="1"/>
    <col min="8208" max="8448" width="9.625" style="260"/>
    <col min="8449" max="8449" width="8.25" style="260" customWidth="1"/>
    <col min="8450" max="8450" width="1.625" style="260" customWidth="1"/>
    <col min="8451" max="8451" width="8.375" style="260" customWidth="1"/>
    <col min="8452" max="8452" width="28.25" style="260" customWidth="1"/>
    <col min="8453" max="8453" width="6.75" style="260" customWidth="1"/>
    <col min="8454" max="8454" width="0" style="260" hidden="1" customWidth="1"/>
    <col min="8455" max="8455" width="10.125" style="260" customWidth="1"/>
    <col min="8456" max="8456" width="8.25" style="260" customWidth="1"/>
    <col min="8457" max="8457" width="10.125" style="260" customWidth="1"/>
    <col min="8458" max="8458" width="6.875" style="260" customWidth="1"/>
    <col min="8459" max="8459" width="10.125" style="260" bestFit="1" customWidth="1"/>
    <col min="8460" max="8460" width="9.375" style="260" customWidth="1"/>
    <col min="8461" max="8461" width="7.875" style="260" customWidth="1"/>
    <col min="8462" max="8462" width="11" style="260" bestFit="1" customWidth="1"/>
    <col min="8463" max="8463" width="1.625" style="260" customWidth="1"/>
    <col min="8464" max="8704" width="9.625" style="260"/>
    <col min="8705" max="8705" width="8.25" style="260" customWidth="1"/>
    <col min="8706" max="8706" width="1.625" style="260" customWidth="1"/>
    <col min="8707" max="8707" width="8.375" style="260" customWidth="1"/>
    <col min="8708" max="8708" width="28.25" style="260" customWidth="1"/>
    <col min="8709" max="8709" width="6.75" style="260" customWidth="1"/>
    <col min="8710" max="8710" width="0" style="260" hidden="1" customWidth="1"/>
    <col min="8711" max="8711" width="10.125" style="260" customWidth="1"/>
    <col min="8712" max="8712" width="8.25" style="260" customWidth="1"/>
    <col min="8713" max="8713" width="10.125" style="260" customWidth="1"/>
    <col min="8714" max="8714" width="6.875" style="260" customWidth="1"/>
    <col min="8715" max="8715" width="10.125" style="260" bestFit="1" customWidth="1"/>
    <col min="8716" max="8716" width="9.375" style="260" customWidth="1"/>
    <col min="8717" max="8717" width="7.875" style="260" customWidth="1"/>
    <col min="8718" max="8718" width="11" style="260" bestFit="1" customWidth="1"/>
    <col min="8719" max="8719" width="1.625" style="260" customWidth="1"/>
    <col min="8720" max="8960" width="9.625" style="260"/>
    <col min="8961" max="8961" width="8.25" style="260" customWidth="1"/>
    <col min="8962" max="8962" width="1.625" style="260" customWidth="1"/>
    <col min="8963" max="8963" width="8.375" style="260" customWidth="1"/>
    <col min="8964" max="8964" width="28.25" style="260" customWidth="1"/>
    <col min="8965" max="8965" width="6.75" style="260" customWidth="1"/>
    <col min="8966" max="8966" width="0" style="260" hidden="1" customWidth="1"/>
    <col min="8967" max="8967" width="10.125" style="260" customWidth="1"/>
    <col min="8968" max="8968" width="8.25" style="260" customWidth="1"/>
    <col min="8969" max="8969" width="10.125" style="260" customWidth="1"/>
    <col min="8970" max="8970" width="6.875" style="260" customWidth="1"/>
    <col min="8971" max="8971" width="10.125" style="260" bestFit="1" customWidth="1"/>
    <col min="8972" max="8972" width="9.375" style="260" customWidth="1"/>
    <col min="8973" max="8973" width="7.875" style="260" customWidth="1"/>
    <col min="8974" max="8974" width="11" style="260" bestFit="1" customWidth="1"/>
    <col min="8975" max="8975" width="1.625" style="260" customWidth="1"/>
    <col min="8976" max="9216" width="9.625" style="260"/>
    <col min="9217" max="9217" width="8.25" style="260" customWidth="1"/>
    <col min="9218" max="9218" width="1.625" style="260" customWidth="1"/>
    <col min="9219" max="9219" width="8.375" style="260" customWidth="1"/>
    <col min="9220" max="9220" width="28.25" style="260" customWidth="1"/>
    <col min="9221" max="9221" width="6.75" style="260" customWidth="1"/>
    <col min="9222" max="9222" width="0" style="260" hidden="1" customWidth="1"/>
    <col min="9223" max="9223" width="10.125" style="260" customWidth="1"/>
    <col min="9224" max="9224" width="8.25" style="260" customWidth="1"/>
    <col min="9225" max="9225" width="10.125" style="260" customWidth="1"/>
    <col min="9226" max="9226" width="6.875" style="260" customWidth="1"/>
    <col min="9227" max="9227" width="10.125" style="260" bestFit="1" customWidth="1"/>
    <col min="9228" max="9228" width="9.375" style="260" customWidth="1"/>
    <col min="9229" max="9229" width="7.875" style="260" customWidth="1"/>
    <col min="9230" max="9230" width="11" style="260" bestFit="1" customWidth="1"/>
    <col min="9231" max="9231" width="1.625" style="260" customWidth="1"/>
    <col min="9232" max="9472" width="9.625" style="260"/>
    <col min="9473" max="9473" width="8.25" style="260" customWidth="1"/>
    <col min="9474" max="9474" width="1.625" style="260" customWidth="1"/>
    <col min="9475" max="9475" width="8.375" style="260" customWidth="1"/>
    <col min="9476" max="9476" width="28.25" style="260" customWidth="1"/>
    <col min="9477" max="9477" width="6.75" style="260" customWidth="1"/>
    <col min="9478" max="9478" width="0" style="260" hidden="1" customWidth="1"/>
    <col min="9479" max="9479" width="10.125" style="260" customWidth="1"/>
    <col min="9480" max="9480" width="8.25" style="260" customWidth="1"/>
    <col min="9481" max="9481" width="10.125" style="260" customWidth="1"/>
    <col min="9482" max="9482" width="6.875" style="260" customWidth="1"/>
    <col min="9483" max="9483" width="10.125" style="260" bestFit="1" customWidth="1"/>
    <col min="9484" max="9484" width="9.375" style="260" customWidth="1"/>
    <col min="9485" max="9485" width="7.875" style="260" customWidth="1"/>
    <col min="9486" max="9486" width="11" style="260" bestFit="1" customWidth="1"/>
    <col min="9487" max="9487" width="1.625" style="260" customWidth="1"/>
    <col min="9488" max="9728" width="9.625" style="260"/>
    <col min="9729" max="9729" width="8.25" style="260" customWidth="1"/>
    <col min="9730" max="9730" width="1.625" style="260" customWidth="1"/>
    <col min="9731" max="9731" width="8.375" style="260" customWidth="1"/>
    <col min="9732" max="9732" width="28.25" style="260" customWidth="1"/>
    <col min="9733" max="9733" width="6.75" style="260" customWidth="1"/>
    <col min="9734" max="9734" width="0" style="260" hidden="1" customWidth="1"/>
    <col min="9735" max="9735" width="10.125" style="260" customWidth="1"/>
    <col min="9736" max="9736" width="8.25" style="260" customWidth="1"/>
    <col min="9737" max="9737" width="10.125" style="260" customWidth="1"/>
    <col min="9738" max="9738" width="6.875" style="260" customWidth="1"/>
    <col min="9739" max="9739" width="10.125" style="260" bestFit="1" customWidth="1"/>
    <col min="9740" max="9740" width="9.375" style="260" customWidth="1"/>
    <col min="9741" max="9741" width="7.875" style="260" customWidth="1"/>
    <col min="9742" max="9742" width="11" style="260" bestFit="1" customWidth="1"/>
    <col min="9743" max="9743" width="1.625" style="260" customWidth="1"/>
    <col min="9744" max="9984" width="9.625" style="260"/>
    <col min="9985" max="9985" width="8.25" style="260" customWidth="1"/>
    <col min="9986" max="9986" width="1.625" style="260" customWidth="1"/>
    <col min="9987" max="9987" width="8.375" style="260" customWidth="1"/>
    <col min="9988" max="9988" width="28.25" style="260" customWidth="1"/>
    <col min="9989" max="9989" width="6.75" style="260" customWidth="1"/>
    <col min="9990" max="9990" width="0" style="260" hidden="1" customWidth="1"/>
    <col min="9991" max="9991" width="10.125" style="260" customWidth="1"/>
    <col min="9992" max="9992" width="8.25" style="260" customWidth="1"/>
    <col min="9993" max="9993" width="10.125" style="260" customWidth="1"/>
    <col min="9994" max="9994" width="6.875" style="260" customWidth="1"/>
    <col min="9995" max="9995" width="10.125" style="260" bestFit="1" customWidth="1"/>
    <col min="9996" max="9996" width="9.375" style="260" customWidth="1"/>
    <col min="9997" max="9997" width="7.875" style="260" customWidth="1"/>
    <col min="9998" max="9998" width="11" style="260" bestFit="1" customWidth="1"/>
    <col min="9999" max="9999" width="1.625" style="260" customWidth="1"/>
    <col min="10000" max="10240" width="9.625" style="260"/>
    <col min="10241" max="10241" width="8.25" style="260" customWidth="1"/>
    <col min="10242" max="10242" width="1.625" style="260" customWidth="1"/>
    <col min="10243" max="10243" width="8.375" style="260" customWidth="1"/>
    <col min="10244" max="10244" width="28.25" style="260" customWidth="1"/>
    <col min="10245" max="10245" width="6.75" style="260" customWidth="1"/>
    <col min="10246" max="10246" width="0" style="260" hidden="1" customWidth="1"/>
    <col min="10247" max="10247" width="10.125" style="260" customWidth="1"/>
    <col min="10248" max="10248" width="8.25" style="260" customWidth="1"/>
    <col min="10249" max="10249" width="10.125" style="260" customWidth="1"/>
    <col min="10250" max="10250" width="6.875" style="260" customWidth="1"/>
    <col min="10251" max="10251" width="10.125" style="260" bestFit="1" customWidth="1"/>
    <col min="10252" max="10252" width="9.375" style="260" customWidth="1"/>
    <col min="10253" max="10253" width="7.875" style="260" customWidth="1"/>
    <col min="10254" max="10254" width="11" style="260" bestFit="1" customWidth="1"/>
    <col min="10255" max="10255" width="1.625" style="260" customWidth="1"/>
    <col min="10256" max="10496" width="9.625" style="260"/>
    <col min="10497" max="10497" width="8.25" style="260" customWidth="1"/>
    <col min="10498" max="10498" width="1.625" style="260" customWidth="1"/>
    <col min="10499" max="10499" width="8.375" style="260" customWidth="1"/>
    <col min="10500" max="10500" width="28.25" style="260" customWidth="1"/>
    <col min="10501" max="10501" width="6.75" style="260" customWidth="1"/>
    <col min="10502" max="10502" width="0" style="260" hidden="1" customWidth="1"/>
    <col min="10503" max="10503" width="10.125" style="260" customWidth="1"/>
    <col min="10504" max="10504" width="8.25" style="260" customWidth="1"/>
    <col min="10505" max="10505" width="10.125" style="260" customWidth="1"/>
    <col min="10506" max="10506" width="6.875" style="260" customWidth="1"/>
    <col min="10507" max="10507" width="10.125" style="260" bestFit="1" customWidth="1"/>
    <col min="10508" max="10508" width="9.375" style="260" customWidth="1"/>
    <col min="10509" max="10509" width="7.875" style="260" customWidth="1"/>
    <col min="10510" max="10510" width="11" style="260" bestFit="1" customWidth="1"/>
    <col min="10511" max="10511" width="1.625" style="260" customWidth="1"/>
    <col min="10512" max="10752" width="9.625" style="260"/>
    <col min="10753" max="10753" width="8.25" style="260" customWidth="1"/>
    <col min="10754" max="10754" width="1.625" style="260" customWidth="1"/>
    <col min="10755" max="10755" width="8.375" style="260" customWidth="1"/>
    <col min="10756" max="10756" width="28.25" style="260" customWidth="1"/>
    <col min="10757" max="10757" width="6.75" style="260" customWidth="1"/>
    <col min="10758" max="10758" width="0" style="260" hidden="1" customWidth="1"/>
    <col min="10759" max="10759" width="10.125" style="260" customWidth="1"/>
    <col min="10760" max="10760" width="8.25" style="260" customWidth="1"/>
    <col min="10761" max="10761" width="10.125" style="260" customWidth="1"/>
    <col min="10762" max="10762" width="6.875" style="260" customWidth="1"/>
    <col min="10763" max="10763" width="10.125" style="260" bestFit="1" customWidth="1"/>
    <col min="10764" max="10764" width="9.375" style="260" customWidth="1"/>
    <col min="10765" max="10765" width="7.875" style="260" customWidth="1"/>
    <col min="10766" max="10766" width="11" style="260" bestFit="1" customWidth="1"/>
    <col min="10767" max="10767" width="1.625" style="260" customWidth="1"/>
    <col min="10768" max="11008" width="9.625" style="260"/>
    <col min="11009" max="11009" width="8.25" style="260" customWidth="1"/>
    <col min="11010" max="11010" width="1.625" style="260" customWidth="1"/>
    <col min="11011" max="11011" width="8.375" style="260" customWidth="1"/>
    <col min="11012" max="11012" width="28.25" style="260" customWidth="1"/>
    <col min="11013" max="11013" width="6.75" style="260" customWidth="1"/>
    <col min="11014" max="11014" width="0" style="260" hidden="1" customWidth="1"/>
    <col min="11015" max="11015" width="10.125" style="260" customWidth="1"/>
    <col min="11016" max="11016" width="8.25" style="260" customWidth="1"/>
    <col min="11017" max="11017" width="10.125" style="260" customWidth="1"/>
    <col min="11018" max="11018" width="6.875" style="260" customWidth="1"/>
    <col min="11019" max="11019" width="10.125" style="260" bestFit="1" customWidth="1"/>
    <col min="11020" max="11020" width="9.375" style="260" customWidth="1"/>
    <col min="11021" max="11021" width="7.875" style="260" customWidth="1"/>
    <col min="11022" max="11022" width="11" style="260" bestFit="1" customWidth="1"/>
    <col min="11023" max="11023" width="1.625" style="260" customWidth="1"/>
    <col min="11024" max="11264" width="9.625" style="260"/>
    <col min="11265" max="11265" width="8.25" style="260" customWidth="1"/>
    <col min="11266" max="11266" width="1.625" style="260" customWidth="1"/>
    <col min="11267" max="11267" width="8.375" style="260" customWidth="1"/>
    <col min="11268" max="11268" width="28.25" style="260" customWidth="1"/>
    <col min="11269" max="11269" width="6.75" style="260" customWidth="1"/>
    <col min="11270" max="11270" width="0" style="260" hidden="1" customWidth="1"/>
    <col min="11271" max="11271" width="10.125" style="260" customWidth="1"/>
    <col min="11272" max="11272" width="8.25" style="260" customWidth="1"/>
    <col min="11273" max="11273" width="10.125" style="260" customWidth="1"/>
    <col min="11274" max="11274" width="6.875" style="260" customWidth="1"/>
    <col min="11275" max="11275" width="10.125" style="260" bestFit="1" customWidth="1"/>
    <col min="11276" max="11276" width="9.375" style="260" customWidth="1"/>
    <col min="11277" max="11277" width="7.875" style="260" customWidth="1"/>
    <col min="11278" max="11278" width="11" style="260" bestFit="1" customWidth="1"/>
    <col min="11279" max="11279" width="1.625" style="260" customWidth="1"/>
    <col min="11280" max="11520" width="9.625" style="260"/>
    <col min="11521" max="11521" width="8.25" style="260" customWidth="1"/>
    <col min="11522" max="11522" width="1.625" style="260" customWidth="1"/>
    <col min="11523" max="11523" width="8.375" style="260" customWidth="1"/>
    <col min="11524" max="11524" width="28.25" style="260" customWidth="1"/>
    <col min="11525" max="11525" width="6.75" style="260" customWidth="1"/>
    <col min="11526" max="11526" width="0" style="260" hidden="1" customWidth="1"/>
    <col min="11527" max="11527" width="10.125" style="260" customWidth="1"/>
    <col min="11528" max="11528" width="8.25" style="260" customWidth="1"/>
    <col min="11529" max="11529" width="10.125" style="260" customWidth="1"/>
    <col min="11530" max="11530" width="6.875" style="260" customWidth="1"/>
    <col min="11531" max="11531" width="10.125" style="260" bestFit="1" customWidth="1"/>
    <col min="11532" max="11532" width="9.375" style="260" customWidth="1"/>
    <col min="11533" max="11533" width="7.875" style="260" customWidth="1"/>
    <col min="11534" max="11534" width="11" style="260" bestFit="1" customWidth="1"/>
    <col min="11535" max="11535" width="1.625" style="260" customWidth="1"/>
    <col min="11536" max="11776" width="9.625" style="260"/>
    <col min="11777" max="11777" width="8.25" style="260" customWidth="1"/>
    <col min="11778" max="11778" width="1.625" style="260" customWidth="1"/>
    <col min="11779" max="11779" width="8.375" style="260" customWidth="1"/>
    <col min="11780" max="11780" width="28.25" style="260" customWidth="1"/>
    <col min="11781" max="11781" width="6.75" style="260" customWidth="1"/>
    <col min="11782" max="11782" width="0" style="260" hidden="1" customWidth="1"/>
    <col min="11783" max="11783" width="10.125" style="260" customWidth="1"/>
    <col min="11784" max="11784" width="8.25" style="260" customWidth="1"/>
    <col min="11785" max="11785" width="10.125" style="260" customWidth="1"/>
    <col min="11786" max="11786" width="6.875" style="260" customWidth="1"/>
    <col min="11787" max="11787" width="10.125" style="260" bestFit="1" customWidth="1"/>
    <col min="11788" max="11788" width="9.375" style="260" customWidth="1"/>
    <col min="11789" max="11789" width="7.875" style="260" customWidth="1"/>
    <col min="11790" max="11790" width="11" style="260" bestFit="1" customWidth="1"/>
    <col min="11791" max="11791" width="1.625" style="260" customWidth="1"/>
    <col min="11792" max="12032" width="9.625" style="260"/>
    <col min="12033" max="12033" width="8.25" style="260" customWidth="1"/>
    <col min="12034" max="12034" width="1.625" style="260" customWidth="1"/>
    <col min="12035" max="12035" width="8.375" style="260" customWidth="1"/>
    <col min="12036" max="12036" width="28.25" style="260" customWidth="1"/>
    <col min="12037" max="12037" width="6.75" style="260" customWidth="1"/>
    <col min="12038" max="12038" width="0" style="260" hidden="1" customWidth="1"/>
    <col min="12039" max="12039" width="10.125" style="260" customWidth="1"/>
    <col min="12040" max="12040" width="8.25" style="260" customWidth="1"/>
    <col min="12041" max="12041" width="10.125" style="260" customWidth="1"/>
    <col min="12042" max="12042" width="6.875" style="260" customWidth="1"/>
    <col min="12043" max="12043" width="10.125" style="260" bestFit="1" customWidth="1"/>
    <col min="12044" max="12044" width="9.375" style="260" customWidth="1"/>
    <col min="12045" max="12045" width="7.875" style="260" customWidth="1"/>
    <col min="12046" max="12046" width="11" style="260" bestFit="1" customWidth="1"/>
    <col min="12047" max="12047" width="1.625" style="260" customWidth="1"/>
    <col min="12048" max="12288" width="9.625" style="260"/>
    <col min="12289" max="12289" width="8.25" style="260" customWidth="1"/>
    <col min="12290" max="12290" width="1.625" style="260" customWidth="1"/>
    <col min="12291" max="12291" width="8.375" style="260" customWidth="1"/>
    <col min="12292" max="12292" width="28.25" style="260" customWidth="1"/>
    <col min="12293" max="12293" width="6.75" style="260" customWidth="1"/>
    <col min="12294" max="12294" width="0" style="260" hidden="1" customWidth="1"/>
    <col min="12295" max="12295" width="10.125" style="260" customWidth="1"/>
    <col min="12296" max="12296" width="8.25" style="260" customWidth="1"/>
    <col min="12297" max="12297" width="10.125" style="260" customWidth="1"/>
    <col min="12298" max="12298" width="6.875" style="260" customWidth="1"/>
    <col min="12299" max="12299" width="10.125" style="260" bestFit="1" customWidth="1"/>
    <col min="12300" max="12300" width="9.375" style="260" customWidth="1"/>
    <col min="12301" max="12301" width="7.875" style="260" customWidth="1"/>
    <col min="12302" max="12302" width="11" style="260" bestFit="1" customWidth="1"/>
    <col min="12303" max="12303" width="1.625" style="260" customWidth="1"/>
    <col min="12304" max="12544" width="9.625" style="260"/>
    <col min="12545" max="12545" width="8.25" style="260" customWidth="1"/>
    <col min="12546" max="12546" width="1.625" style="260" customWidth="1"/>
    <col min="12547" max="12547" width="8.375" style="260" customWidth="1"/>
    <col min="12548" max="12548" width="28.25" style="260" customWidth="1"/>
    <col min="12549" max="12549" width="6.75" style="260" customWidth="1"/>
    <col min="12550" max="12550" width="0" style="260" hidden="1" customWidth="1"/>
    <col min="12551" max="12551" width="10.125" style="260" customWidth="1"/>
    <col min="12552" max="12552" width="8.25" style="260" customWidth="1"/>
    <col min="12553" max="12553" width="10.125" style="260" customWidth="1"/>
    <col min="12554" max="12554" width="6.875" style="260" customWidth="1"/>
    <col min="12555" max="12555" width="10.125" style="260" bestFit="1" customWidth="1"/>
    <col min="12556" max="12556" width="9.375" style="260" customWidth="1"/>
    <col min="12557" max="12557" width="7.875" style="260" customWidth="1"/>
    <col min="12558" max="12558" width="11" style="260" bestFit="1" customWidth="1"/>
    <col min="12559" max="12559" width="1.625" style="260" customWidth="1"/>
    <col min="12560" max="12800" width="9.625" style="260"/>
    <col min="12801" max="12801" width="8.25" style="260" customWidth="1"/>
    <col min="12802" max="12802" width="1.625" style="260" customWidth="1"/>
    <col min="12803" max="12803" width="8.375" style="260" customWidth="1"/>
    <col min="12804" max="12804" width="28.25" style="260" customWidth="1"/>
    <col min="12805" max="12805" width="6.75" style="260" customWidth="1"/>
    <col min="12806" max="12806" width="0" style="260" hidden="1" customWidth="1"/>
    <col min="12807" max="12807" width="10.125" style="260" customWidth="1"/>
    <col min="12808" max="12808" width="8.25" style="260" customWidth="1"/>
    <col min="12809" max="12809" width="10.125" style="260" customWidth="1"/>
    <col min="12810" max="12810" width="6.875" style="260" customWidth="1"/>
    <col min="12811" max="12811" width="10.125" style="260" bestFit="1" customWidth="1"/>
    <col min="12812" max="12812" width="9.375" style="260" customWidth="1"/>
    <col min="12813" max="12813" width="7.875" style="260" customWidth="1"/>
    <col min="12814" max="12814" width="11" style="260" bestFit="1" customWidth="1"/>
    <col min="12815" max="12815" width="1.625" style="260" customWidth="1"/>
    <col min="12816" max="13056" width="9.625" style="260"/>
    <col min="13057" max="13057" width="8.25" style="260" customWidth="1"/>
    <col min="13058" max="13058" width="1.625" style="260" customWidth="1"/>
    <col min="13059" max="13059" width="8.375" style="260" customWidth="1"/>
    <col min="13060" max="13060" width="28.25" style="260" customWidth="1"/>
    <col min="13061" max="13061" width="6.75" style="260" customWidth="1"/>
    <col min="13062" max="13062" width="0" style="260" hidden="1" customWidth="1"/>
    <col min="13063" max="13063" width="10.125" style="260" customWidth="1"/>
    <col min="13064" max="13064" width="8.25" style="260" customWidth="1"/>
    <col min="13065" max="13065" width="10.125" style="260" customWidth="1"/>
    <col min="13066" max="13066" width="6.875" style="260" customWidth="1"/>
    <col min="13067" max="13067" width="10.125" style="260" bestFit="1" customWidth="1"/>
    <col min="13068" max="13068" width="9.375" style="260" customWidth="1"/>
    <col min="13069" max="13069" width="7.875" style="260" customWidth="1"/>
    <col min="13070" max="13070" width="11" style="260" bestFit="1" customWidth="1"/>
    <col min="13071" max="13071" width="1.625" style="260" customWidth="1"/>
    <col min="13072" max="13312" width="9.625" style="260"/>
    <col min="13313" max="13313" width="8.25" style="260" customWidth="1"/>
    <col min="13314" max="13314" width="1.625" style="260" customWidth="1"/>
    <col min="13315" max="13315" width="8.375" style="260" customWidth="1"/>
    <col min="13316" max="13316" width="28.25" style="260" customWidth="1"/>
    <col min="13317" max="13317" width="6.75" style="260" customWidth="1"/>
    <col min="13318" max="13318" width="0" style="260" hidden="1" customWidth="1"/>
    <col min="13319" max="13319" width="10.125" style="260" customWidth="1"/>
    <col min="13320" max="13320" width="8.25" style="260" customWidth="1"/>
    <col min="13321" max="13321" width="10.125" style="260" customWidth="1"/>
    <col min="13322" max="13322" width="6.875" style="260" customWidth="1"/>
    <col min="13323" max="13323" width="10.125" style="260" bestFit="1" customWidth="1"/>
    <col min="13324" max="13324" width="9.375" style="260" customWidth="1"/>
    <col min="13325" max="13325" width="7.875" style="260" customWidth="1"/>
    <col min="13326" max="13326" width="11" style="260" bestFit="1" customWidth="1"/>
    <col min="13327" max="13327" width="1.625" style="260" customWidth="1"/>
    <col min="13328" max="13568" width="9.625" style="260"/>
    <col min="13569" max="13569" width="8.25" style="260" customWidth="1"/>
    <col min="13570" max="13570" width="1.625" style="260" customWidth="1"/>
    <col min="13571" max="13571" width="8.375" style="260" customWidth="1"/>
    <col min="13572" max="13572" width="28.25" style="260" customWidth="1"/>
    <col min="13573" max="13573" width="6.75" style="260" customWidth="1"/>
    <col min="13574" max="13574" width="0" style="260" hidden="1" customWidth="1"/>
    <col min="13575" max="13575" width="10.125" style="260" customWidth="1"/>
    <col min="13576" max="13576" width="8.25" style="260" customWidth="1"/>
    <col min="13577" max="13577" width="10.125" style="260" customWidth="1"/>
    <col min="13578" max="13578" width="6.875" style="260" customWidth="1"/>
    <col min="13579" max="13579" width="10.125" style="260" bestFit="1" customWidth="1"/>
    <col min="13580" max="13580" width="9.375" style="260" customWidth="1"/>
    <col min="13581" max="13581" width="7.875" style="260" customWidth="1"/>
    <col min="13582" max="13582" width="11" style="260" bestFit="1" customWidth="1"/>
    <col min="13583" max="13583" width="1.625" style="260" customWidth="1"/>
    <col min="13584" max="13824" width="9.625" style="260"/>
    <col min="13825" max="13825" width="8.25" style="260" customWidth="1"/>
    <col min="13826" max="13826" width="1.625" style="260" customWidth="1"/>
    <col min="13827" max="13827" width="8.375" style="260" customWidth="1"/>
    <col min="13828" max="13828" width="28.25" style="260" customWidth="1"/>
    <col min="13829" max="13829" width="6.75" style="260" customWidth="1"/>
    <col min="13830" max="13830" width="0" style="260" hidden="1" customWidth="1"/>
    <col min="13831" max="13831" width="10.125" style="260" customWidth="1"/>
    <col min="13832" max="13832" width="8.25" style="260" customWidth="1"/>
    <col min="13833" max="13833" width="10.125" style="260" customWidth="1"/>
    <col min="13834" max="13834" width="6.875" style="260" customWidth="1"/>
    <col min="13835" max="13835" width="10.125" style="260" bestFit="1" customWidth="1"/>
    <col min="13836" max="13836" width="9.375" style="260" customWidth="1"/>
    <col min="13837" max="13837" width="7.875" style="260" customWidth="1"/>
    <col min="13838" max="13838" width="11" style="260" bestFit="1" customWidth="1"/>
    <col min="13839" max="13839" width="1.625" style="260" customWidth="1"/>
    <col min="13840" max="14080" width="9.625" style="260"/>
    <col min="14081" max="14081" width="8.25" style="260" customWidth="1"/>
    <col min="14082" max="14082" width="1.625" style="260" customWidth="1"/>
    <col min="14083" max="14083" width="8.375" style="260" customWidth="1"/>
    <col min="14084" max="14084" width="28.25" style="260" customWidth="1"/>
    <col min="14085" max="14085" width="6.75" style="260" customWidth="1"/>
    <col min="14086" max="14086" width="0" style="260" hidden="1" customWidth="1"/>
    <col min="14087" max="14087" width="10.125" style="260" customWidth="1"/>
    <col min="14088" max="14088" width="8.25" style="260" customWidth="1"/>
    <col min="14089" max="14089" width="10.125" style="260" customWidth="1"/>
    <col min="14090" max="14090" width="6.875" style="260" customWidth="1"/>
    <col min="14091" max="14091" width="10.125" style="260" bestFit="1" customWidth="1"/>
    <col min="14092" max="14092" width="9.375" style="260" customWidth="1"/>
    <col min="14093" max="14093" width="7.875" style="260" customWidth="1"/>
    <col min="14094" max="14094" width="11" style="260" bestFit="1" customWidth="1"/>
    <col min="14095" max="14095" width="1.625" style="260" customWidth="1"/>
    <col min="14096" max="14336" width="9.625" style="260"/>
    <col min="14337" max="14337" width="8.25" style="260" customWidth="1"/>
    <col min="14338" max="14338" width="1.625" style="260" customWidth="1"/>
    <col min="14339" max="14339" width="8.375" style="260" customWidth="1"/>
    <col min="14340" max="14340" width="28.25" style="260" customWidth="1"/>
    <col min="14341" max="14341" width="6.75" style="260" customWidth="1"/>
    <col min="14342" max="14342" width="0" style="260" hidden="1" customWidth="1"/>
    <col min="14343" max="14343" width="10.125" style="260" customWidth="1"/>
    <col min="14344" max="14344" width="8.25" style="260" customWidth="1"/>
    <col min="14345" max="14345" width="10.125" style="260" customWidth="1"/>
    <col min="14346" max="14346" width="6.875" style="260" customWidth="1"/>
    <col min="14347" max="14347" width="10.125" style="260" bestFit="1" customWidth="1"/>
    <col min="14348" max="14348" width="9.375" style="260" customWidth="1"/>
    <col min="14349" max="14349" width="7.875" style="260" customWidth="1"/>
    <col min="14350" max="14350" width="11" style="260" bestFit="1" customWidth="1"/>
    <col min="14351" max="14351" width="1.625" style="260" customWidth="1"/>
    <col min="14352" max="14592" width="9.625" style="260"/>
    <col min="14593" max="14593" width="8.25" style="260" customWidth="1"/>
    <col min="14594" max="14594" width="1.625" style="260" customWidth="1"/>
    <col min="14595" max="14595" width="8.375" style="260" customWidth="1"/>
    <col min="14596" max="14596" width="28.25" style="260" customWidth="1"/>
    <col min="14597" max="14597" width="6.75" style="260" customWidth="1"/>
    <col min="14598" max="14598" width="0" style="260" hidden="1" customWidth="1"/>
    <col min="14599" max="14599" width="10.125" style="260" customWidth="1"/>
    <col min="14600" max="14600" width="8.25" style="260" customWidth="1"/>
    <col min="14601" max="14601" width="10.125" style="260" customWidth="1"/>
    <col min="14602" max="14602" width="6.875" style="260" customWidth="1"/>
    <col min="14603" max="14603" width="10.125" style="260" bestFit="1" customWidth="1"/>
    <col min="14604" max="14604" width="9.375" style="260" customWidth="1"/>
    <col min="14605" max="14605" width="7.875" style="260" customWidth="1"/>
    <col min="14606" max="14606" width="11" style="260" bestFit="1" customWidth="1"/>
    <col min="14607" max="14607" width="1.625" style="260" customWidth="1"/>
    <col min="14608" max="14848" width="9.625" style="260"/>
    <col min="14849" max="14849" width="8.25" style="260" customWidth="1"/>
    <col min="14850" max="14850" width="1.625" style="260" customWidth="1"/>
    <col min="14851" max="14851" width="8.375" style="260" customWidth="1"/>
    <col min="14852" max="14852" width="28.25" style="260" customWidth="1"/>
    <col min="14853" max="14853" width="6.75" style="260" customWidth="1"/>
    <col min="14854" max="14854" width="0" style="260" hidden="1" customWidth="1"/>
    <col min="14855" max="14855" width="10.125" style="260" customWidth="1"/>
    <col min="14856" max="14856" width="8.25" style="260" customWidth="1"/>
    <col min="14857" max="14857" width="10.125" style="260" customWidth="1"/>
    <col min="14858" max="14858" width="6.875" style="260" customWidth="1"/>
    <col min="14859" max="14859" width="10.125" style="260" bestFit="1" customWidth="1"/>
    <col min="14860" max="14860" width="9.375" style="260" customWidth="1"/>
    <col min="14861" max="14861" width="7.875" style="260" customWidth="1"/>
    <col min="14862" max="14862" width="11" style="260" bestFit="1" customWidth="1"/>
    <col min="14863" max="14863" width="1.625" style="260" customWidth="1"/>
    <col min="14864" max="15104" width="9.625" style="260"/>
    <col min="15105" max="15105" width="8.25" style="260" customWidth="1"/>
    <col min="15106" max="15106" width="1.625" style="260" customWidth="1"/>
    <col min="15107" max="15107" width="8.375" style="260" customWidth="1"/>
    <col min="15108" max="15108" width="28.25" style="260" customWidth="1"/>
    <col min="15109" max="15109" width="6.75" style="260" customWidth="1"/>
    <col min="15110" max="15110" width="0" style="260" hidden="1" customWidth="1"/>
    <col min="15111" max="15111" width="10.125" style="260" customWidth="1"/>
    <col min="15112" max="15112" width="8.25" style="260" customWidth="1"/>
    <col min="15113" max="15113" width="10.125" style="260" customWidth="1"/>
    <col min="15114" max="15114" width="6.875" style="260" customWidth="1"/>
    <col min="15115" max="15115" width="10.125" style="260" bestFit="1" customWidth="1"/>
    <col min="15116" max="15116" width="9.375" style="260" customWidth="1"/>
    <col min="15117" max="15117" width="7.875" style="260" customWidth="1"/>
    <col min="15118" max="15118" width="11" style="260" bestFit="1" customWidth="1"/>
    <col min="15119" max="15119" width="1.625" style="260" customWidth="1"/>
    <col min="15120" max="15360" width="9.625" style="260"/>
    <col min="15361" max="15361" width="8.25" style="260" customWidth="1"/>
    <col min="15362" max="15362" width="1.625" style="260" customWidth="1"/>
    <col min="15363" max="15363" width="8.375" style="260" customWidth="1"/>
    <col min="15364" max="15364" width="28.25" style="260" customWidth="1"/>
    <col min="15365" max="15365" width="6.75" style="260" customWidth="1"/>
    <col min="15366" max="15366" width="0" style="260" hidden="1" customWidth="1"/>
    <col min="15367" max="15367" width="10.125" style="260" customWidth="1"/>
    <col min="15368" max="15368" width="8.25" style="260" customWidth="1"/>
    <col min="15369" max="15369" width="10.125" style="260" customWidth="1"/>
    <col min="15370" max="15370" width="6.875" style="260" customWidth="1"/>
    <col min="15371" max="15371" width="10.125" style="260" bestFit="1" customWidth="1"/>
    <col min="15372" max="15372" width="9.375" style="260" customWidth="1"/>
    <col min="15373" max="15373" width="7.875" style="260" customWidth="1"/>
    <col min="15374" max="15374" width="11" style="260" bestFit="1" customWidth="1"/>
    <col min="15375" max="15375" width="1.625" style="260" customWidth="1"/>
    <col min="15376" max="15616" width="9.625" style="260"/>
    <col min="15617" max="15617" width="8.25" style="260" customWidth="1"/>
    <col min="15618" max="15618" width="1.625" style="260" customWidth="1"/>
    <col min="15619" max="15619" width="8.375" style="260" customWidth="1"/>
    <col min="15620" max="15620" width="28.25" style="260" customWidth="1"/>
    <col min="15621" max="15621" width="6.75" style="260" customWidth="1"/>
    <col min="15622" max="15622" width="0" style="260" hidden="1" customWidth="1"/>
    <col min="15623" max="15623" width="10.125" style="260" customWidth="1"/>
    <col min="15624" max="15624" width="8.25" style="260" customWidth="1"/>
    <col min="15625" max="15625" width="10.125" style="260" customWidth="1"/>
    <col min="15626" max="15626" width="6.875" style="260" customWidth="1"/>
    <col min="15627" max="15627" width="10.125" style="260" bestFit="1" customWidth="1"/>
    <col min="15628" max="15628" width="9.375" style="260" customWidth="1"/>
    <col min="15629" max="15629" width="7.875" style="260" customWidth="1"/>
    <col min="15630" max="15630" width="11" style="260" bestFit="1" customWidth="1"/>
    <col min="15631" max="15631" width="1.625" style="260" customWidth="1"/>
    <col min="15632" max="15872" width="9.625" style="260"/>
    <col min="15873" max="15873" width="8.25" style="260" customWidth="1"/>
    <col min="15874" max="15874" width="1.625" style="260" customWidth="1"/>
    <col min="15875" max="15875" width="8.375" style="260" customWidth="1"/>
    <col min="15876" max="15876" width="28.25" style="260" customWidth="1"/>
    <col min="15877" max="15877" width="6.75" style="260" customWidth="1"/>
    <col min="15878" max="15878" width="0" style="260" hidden="1" customWidth="1"/>
    <col min="15879" max="15879" width="10.125" style="260" customWidth="1"/>
    <col min="15880" max="15880" width="8.25" style="260" customWidth="1"/>
    <col min="15881" max="15881" width="10.125" style="260" customWidth="1"/>
    <col min="15882" max="15882" width="6.875" style="260" customWidth="1"/>
    <col min="15883" max="15883" width="10.125" style="260" bestFit="1" customWidth="1"/>
    <col min="15884" max="15884" width="9.375" style="260" customWidth="1"/>
    <col min="15885" max="15885" width="7.875" style="260" customWidth="1"/>
    <col min="15886" max="15886" width="11" style="260" bestFit="1" customWidth="1"/>
    <col min="15887" max="15887" width="1.625" style="260" customWidth="1"/>
    <col min="15888" max="16128" width="9.625" style="260"/>
    <col min="16129" max="16129" width="8.25" style="260" customWidth="1"/>
    <col min="16130" max="16130" width="1.625" style="260" customWidth="1"/>
    <col min="16131" max="16131" width="8.375" style="260" customWidth="1"/>
    <col min="16132" max="16132" width="28.25" style="260" customWidth="1"/>
    <col min="16133" max="16133" width="6.75" style="260" customWidth="1"/>
    <col min="16134" max="16134" width="0" style="260" hidden="1" customWidth="1"/>
    <col min="16135" max="16135" width="10.125" style="260" customWidth="1"/>
    <col min="16136" max="16136" width="8.25" style="260" customWidth="1"/>
    <col min="16137" max="16137" width="10.125" style="260" customWidth="1"/>
    <col min="16138" max="16138" width="6.875" style="260" customWidth="1"/>
    <col min="16139" max="16139" width="10.125" style="260" bestFit="1" customWidth="1"/>
    <col min="16140" max="16140" width="9.375" style="260" customWidth="1"/>
    <col min="16141" max="16141" width="7.875" style="260" customWidth="1"/>
    <col min="16142" max="16142" width="11" style="260" bestFit="1" customWidth="1"/>
    <col min="16143" max="16143" width="1.625" style="260" customWidth="1"/>
    <col min="16144" max="16384" width="9.625" style="260"/>
  </cols>
  <sheetData>
    <row r="1" spans="1:21" ht="26.25" x14ac:dyDescent="0.4">
      <c r="D1" s="261" t="s">
        <v>57</v>
      </c>
      <c r="I1" s="381"/>
    </row>
    <row r="2" spans="1:21" ht="18.75" x14ac:dyDescent="0.3">
      <c r="A2" s="332"/>
      <c r="B2" s="332"/>
      <c r="C2" s="382"/>
      <c r="D2" s="266" t="s">
        <v>158</v>
      </c>
      <c r="E2" s="332"/>
      <c r="F2" s="347"/>
      <c r="G2" s="383"/>
      <c r="H2" s="332"/>
      <c r="I2" s="332"/>
      <c r="J2" s="332"/>
      <c r="K2" s="332"/>
      <c r="L2" s="332"/>
      <c r="M2" s="332"/>
      <c r="N2" s="332"/>
      <c r="O2" s="332"/>
      <c r="P2" s="332"/>
    </row>
    <row r="3" spans="1:21" ht="15.75" x14ac:dyDescent="0.25">
      <c r="A3" s="332"/>
      <c r="B3" s="332"/>
      <c r="C3" s="382"/>
      <c r="D3" s="267" t="str">
        <f>'Precios Distribuidor'!D3</f>
        <v>Vigentes a partir del 01 de Mayo de 2013</v>
      </c>
      <c r="E3" s="332"/>
      <c r="F3" s="347"/>
      <c r="G3" s="383"/>
      <c r="H3" s="332"/>
      <c r="I3" s="332"/>
      <c r="J3" s="332"/>
      <c r="K3" s="332"/>
      <c r="L3" s="332"/>
      <c r="M3" s="332"/>
      <c r="N3" s="332"/>
      <c r="O3" s="332"/>
      <c r="P3" s="332"/>
    </row>
    <row r="4" spans="1:21" ht="14.25" customHeight="1" x14ac:dyDescent="0.25">
      <c r="A4" s="268"/>
      <c r="B4" s="268"/>
      <c r="C4" s="384"/>
      <c r="D4" s="268"/>
      <c r="E4" s="268"/>
      <c r="F4" s="348"/>
      <c r="G4" s="385"/>
      <c r="H4" s="268"/>
      <c r="I4" s="268"/>
      <c r="J4" s="268"/>
      <c r="K4" s="268"/>
      <c r="L4" s="268"/>
      <c r="M4" s="268"/>
      <c r="N4" s="566"/>
      <c r="O4" s="566"/>
      <c r="P4" s="566"/>
    </row>
    <row r="5" spans="1:21" ht="0.95" customHeight="1" x14ac:dyDescent="0.25">
      <c r="A5" s="268"/>
      <c r="B5" s="268"/>
      <c r="C5" s="386"/>
      <c r="D5" s="270"/>
      <c r="E5" s="270"/>
      <c r="F5" s="348"/>
      <c r="G5" s="387"/>
      <c r="H5" s="270"/>
      <c r="I5" s="270"/>
      <c r="J5" s="270"/>
      <c r="K5" s="270"/>
      <c r="L5" s="270"/>
      <c r="M5" s="270"/>
      <c r="N5" s="270"/>
      <c r="O5" s="270"/>
      <c r="P5" s="270"/>
    </row>
    <row r="6" spans="1:21" ht="15" x14ac:dyDescent="0.25">
      <c r="D6" s="272"/>
      <c r="E6" s="272"/>
      <c r="F6" s="349"/>
      <c r="G6" s="388"/>
      <c r="H6" s="272"/>
      <c r="I6" s="272"/>
      <c r="J6" s="272"/>
      <c r="K6" s="272"/>
      <c r="L6" s="272"/>
      <c r="M6" s="272"/>
      <c r="N6" s="274"/>
    </row>
    <row r="7" spans="1:21" ht="45" x14ac:dyDescent="0.25">
      <c r="A7" s="275" t="s">
        <v>59</v>
      </c>
      <c r="B7" s="276"/>
      <c r="C7" s="277" t="s">
        <v>60</v>
      </c>
      <c r="D7" s="277" t="s">
        <v>61</v>
      </c>
      <c r="E7" s="277" t="s">
        <v>62</v>
      </c>
      <c r="F7" s="350"/>
      <c r="G7" s="389" t="s">
        <v>63</v>
      </c>
      <c r="H7" s="277" t="s">
        <v>159</v>
      </c>
      <c r="I7" s="277" t="s">
        <v>67</v>
      </c>
      <c r="J7" s="280" t="s">
        <v>66</v>
      </c>
      <c r="K7" s="277" t="s">
        <v>160</v>
      </c>
      <c r="L7" s="277" t="s">
        <v>161</v>
      </c>
      <c r="M7" s="277" t="s">
        <v>68</v>
      </c>
      <c r="N7" s="390" t="s">
        <v>162</v>
      </c>
      <c r="P7" s="333" t="s">
        <v>163</v>
      </c>
    </row>
    <row r="8" spans="1:21" s="334" customFormat="1" ht="6" customHeight="1" x14ac:dyDescent="0.2">
      <c r="A8" s="260"/>
      <c r="B8" s="260"/>
      <c r="C8" s="391"/>
      <c r="D8" s="285"/>
      <c r="E8" s="285"/>
      <c r="F8" s="340"/>
      <c r="G8" s="392"/>
      <c r="H8" s="285"/>
      <c r="I8" s="285"/>
      <c r="J8" s="285"/>
      <c r="K8" s="285"/>
      <c r="L8" s="285"/>
      <c r="M8" s="285"/>
      <c r="N8" s="335"/>
      <c r="P8" s="335"/>
    </row>
    <row r="9" spans="1:21" s="262" customFormat="1" ht="12.75" customHeight="1" x14ac:dyDescent="0.2">
      <c r="A9" s="286">
        <v>2012</v>
      </c>
      <c r="B9" s="287"/>
      <c r="C9" s="288" t="s">
        <v>203</v>
      </c>
      <c r="D9" s="376" t="s">
        <v>204</v>
      </c>
      <c r="E9" s="290" t="s">
        <v>74</v>
      </c>
      <c r="F9" s="290" t="s">
        <v>205</v>
      </c>
      <c r="G9" s="393">
        <v>89675</v>
      </c>
      <c r="H9" s="394">
        <v>410</v>
      </c>
      <c r="I9" s="394">
        <v>3150</v>
      </c>
      <c r="J9" s="394">
        <v>299</v>
      </c>
      <c r="K9" s="394">
        <v>93534</v>
      </c>
      <c r="L9" s="319">
        <v>0</v>
      </c>
      <c r="M9" s="319">
        <v>14966</v>
      </c>
      <c r="N9" s="395">
        <v>108500</v>
      </c>
      <c r="O9" s="287"/>
      <c r="P9" s="395">
        <v>0</v>
      </c>
    </row>
    <row r="10" spans="1:21" s="262" customFormat="1" ht="12.75" customHeight="1" x14ac:dyDescent="0.2">
      <c r="A10" s="286">
        <v>2012</v>
      </c>
      <c r="B10" s="287"/>
      <c r="C10" s="288" t="s">
        <v>203</v>
      </c>
      <c r="D10" s="376" t="s">
        <v>204</v>
      </c>
      <c r="E10" s="290" t="s">
        <v>206</v>
      </c>
      <c r="F10" s="290" t="s">
        <v>207</v>
      </c>
      <c r="G10" s="393">
        <v>103641</v>
      </c>
      <c r="H10" s="394">
        <v>410</v>
      </c>
      <c r="I10" s="394">
        <v>3150</v>
      </c>
      <c r="J10" s="394">
        <v>299</v>
      </c>
      <c r="K10" s="394">
        <v>107500</v>
      </c>
      <c r="L10" s="319">
        <v>0</v>
      </c>
      <c r="M10" s="319">
        <v>17200</v>
      </c>
      <c r="N10" s="395">
        <v>124700</v>
      </c>
      <c r="O10" s="287"/>
      <c r="P10" s="395">
        <v>0</v>
      </c>
    </row>
    <row r="11" spans="1:21" s="262" customFormat="1" ht="12.75" customHeight="1" x14ac:dyDescent="0.2">
      <c r="A11" s="286">
        <v>2012</v>
      </c>
      <c r="B11" s="287"/>
      <c r="C11" s="288" t="s">
        <v>203</v>
      </c>
      <c r="D11" s="376" t="s">
        <v>204</v>
      </c>
      <c r="E11" s="290" t="s">
        <v>83</v>
      </c>
      <c r="F11" s="290" t="s">
        <v>208</v>
      </c>
      <c r="G11" s="393">
        <v>115538</v>
      </c>
      <c r="H11" s="394">
        <v>410</v>
      </c>
      <c r="I11" s="394">
        <v>3150</v>
      </c>
      <c r="J11" s="394">
        <v>299</v>
      </c>
      <c r="K11" s="394">
        <v>119397</v>
      </c>
      <c r="L11" s="319">
        <v>0</v>
      </c>
      <c r="M11" s="319">
        <v>19103</v>
      </c>
      <c r="N11" s="395">
        <v>138500</v>
      </c>
      <c r="O11" s="287"/>
      <c r="P11" s="395">
        <v>0</v>
      </c>
    </row>
    <row r="12" spans="1:21" s="262" customFormat="1" ht="12.75" customHeight="1" x14ac:dyDescent="0.2">
      <c r="A12" s="295">
        <v>2012</v>
      </c>
      <c r="B12" s="296"/>
      <c r="C12" s="297" t="s">
        <v>203</v>
      </c>
      <c r="D12" s="396" t="s">
        <v>204</v>
      </c>
      <c r="E12" s="299" t="s">
        <v>209</v>
      </c>
      <c r="F12" s="290" t="s">
        <v>208</v>
      </c>
      <c r="G12" s="397">
        <v>121141</v>
      </c>
      <c r="H12" s="398">
        <v>410</v>
      </c>
      <c r="I12" s="398">
        <v>3150</v>
      </c>
      <c r="J12" s="398">
        <v>299</v>
      </c>
      <c r="K12" s="398">
        <v>125000</v>
      </c>
      <c r="L12" s="399">
        <v>0</v>
      </c>
      <c r="M12" s="399">
        <v>20000</v>
      </c>
      <c r="N12" s="400">
        <v>145000</v>
      </c>
      <c r="O12" s="287"/>
      <c r="P12" s="400">
        <v>0</v>
      </c>
    </row>
    <row r="13" spans="1:21" s="334" customFormat="1" ht="6" customHeight="1" x14ac:dyDescent="0.2">
      <c r="A13" s="260"/>
      <c r="B13" s="260"/>
      <c r="C13" s="391"/>
      <c r="D13" s="285"/>
      <c r="E13" s="285"/>
      <c r="F13" s="340"/>
      <c r="G13" s="392"/>
      <c r="H13" s="285"/>
      <c r="I13" s="285"/>
      <c r="J13" s="285"/>
      <c r="K13" s="285"/>
      <c r="L13" s="285"/>
      <c r="M13" s="285"/>
      <c r="N13" s="335"/>
      <c r="P13" s="335"/>
      <c r="S13" s="262"/>
      <c r="U13" s="262"/>
    </row>
    <row r="14" spans="1:21" s="262" customFormat="1" ht="12.75" customHeight="1" x14ac:dyDescent="0.2">
      <c r="A14" s="304">
        <v>2012</v>
      </c>
      <c r="B14" s="305"/>
      <c r="C14" s="306" t="s">
        <v>203</v>
      </c>
      <c r="D14" s="363" t="s">
        <v>210</v>
      </c>
      <c r="E14" s="308" t="s">
        <v>211</v>
      </c>
      <c r="F14" s="308" t="s">
        <v>212</v>
      </c>
      <c r="G14" s="401">
        <v>87951</v>
      </c>
      <c r="H14" s="402">
        <v>410</v>
      </c>
      <c r="I14" s="402">
        <v>3150</v>
      </c>
      <c r="J14" s="402">
        <v>299</v>
      </c>
      <c r="K14" s="402">
        <v>91810</v>
      </c>
      <c r="L14" s="309">
        <v>0</v>
      </c>
      <c r="M14" s="309">
        <v>14690</v>
      </c>
      <c r="N14" s="403">
        <v>106500</v>
      </c>
      <c r="O14" s="287"/>
      <c r="P14" s="403">
        <v>0</v>
      </c>
    </row>
    <row r="15" spans="1:21" s="262" customFormat="1" ht="12.75" customHeight="1" x14ac:dyDescent="0.2">
      <c r="A15" s="354">
        <v>2012</v>
      </c>
      <c r="B15" s="355"/>
      <c r="C15" s="356" t="s">
        <v>203</v>
      </c>
      <c r="D15" s="404" t="s">
        <v>210</v>
      </c>
      <c r="E15" s="344" t="s">
        <v>98</v>
      </c>
      <c r="F15" s="308" t="s">
        <v>213</v>
      </c>
      <c r="G15" s="405">
        <v>97089</v>
      </c>
      <c r="H15" s="406">
        <v>410</v>
      </c>
      <c r="I15" s="406">
        <v>3150</v>
      </c>
      <c r="J15" s="406">
        <v>299</v>
      </c>
      <c r="K15" s="406">
        <v>100948</v>
      </c>
      <c r="L15" s="407">
        <v>0</v>
      </c>
      <c r="M15" s="407">
        <v>16152</v>
      </c>
      <c r="N15" s="408">
        <v>117100</v>
      </c>
      <c r="O15" s="287"/>
      <c r="P15" s="408">
        <v>0</v>
      </c>
    </row>
    <row r="16" spans="1:21" s="334" customFormat="1" ht="6" customHeight="1" x14ac:dyDescent="0.2">
      <c r="A16" s="260"/>
      <c r="B16" s="260"/>
      <c r="C16" s="391"/>
      <c r="D16" s="285"/>
      <c r="E16" s="285"/>
      <c r="F16" s="340"/>
      <c r="G16" s="392"/>
      <c r="H16" s="285"/>
      <c r="I16" s="285"/>
      <c r="J16" s="285"/>
      <c r="K16" s="285"/>
      <c r="L16" s="285"/>
      <c r="M16" s="285"/>
      <c r="N16" s="335"/>
      <c r="P16" s="335"/>
      <c r="S16" s="262"/>
      <c r="U16" s="262"/>
    </row>
    <row r="17" spans="1:21" s="262" customFormat="1" ht="12.75" customHeight="1" x14ac:dyDescent="0.2">
      <c r="A17" s="286">
        <v>2012</v>
      </c>
      <c r="B17" s="287"/>
      <c r="C17" s="288" t="s">
        <v>214</v>
      </c>
      <c r="D17" s="376" t="s">
        <v>215</v>
      </c>
      <c r="E17" s="290" t="s">
        <v>74</v>
      </c>
      <c r="F17" s="290" t="s">
        <v>216</v>
      </c>
      <c r="G17" s="393">
        <v>102779</v>
      </c>
      <c r="H17" s="394">
        <v>410</v>
      </c>
      <c r="I17" s="394">
        <v>3150</v>
      </c>
      <c r="J17" s="394">
        <v>299</v>
      </c>
      <c r="K17" s="394">
        <v>106638</v>
      </c>
      <c r="L17" s="319">
        <v>0</v>
      </c>
      <c r="M17" s="319">
        <v>17062</v>
      </c>
      <c r="N17" s="395">
        <v>123700</v>
      </c>
      <c r="O17" s="287"/>
      <c r="P17" s="395">
        <v>0</v>
      </c>
    </row>
    <row r="18" spans="1:21" s="262" customFormat="1" ht="12.75" customHeight="1" x14ac:dyDescent="0.2">
      <c r="A18" s="286">
        <v>2012</v>
      </c>
      <c r="B18" s="287"/>
      <c r="C18" s="288" t="s">
        <v>214</v>
      </c>
      <c r="D18" s="376" t="s">
        <v>215</v>
      </c>
      <c r="E18" s="290" t="s">
        <v>206</v>
      </c>
      <c r="F18" s="290" t="s">
        <v>217</v>
      </c>
      <c r="G18" s="393">
        <v>114072</v>
      </c>
      <c r="H18" s="394">
        <v>410</v>
      </c>
      <c r="I18" s="394">
        <v>3150</v>
      </c>
      <c r="J18" s="394">
        <v>299</v>
      </c>
      <c r="K18" s="394">
        <v>117931</v>
      </c>
      <c r="L18" s="319">
        <v>0</v>
      </c>
      <c r="M18" s="319">
        <v>18869</v>
      </c>
      <c r="N18" s="395">
        <v>136800</v>
      </c>
      <c r="O18" s="287"/>
      <c r="P18" s="395">
        <v>0</v>
      </c>
    </row>
    <row r="19" spans="1:21" s="262" customFormat="1" ht="12.75" customHeight="1" x14ac:dyDescent="0.2">
      <c r="A19" s="286">
        <v>2012</v>
      </c>
      <c r="B19" s="287"/>
      <c r="C19" s="288" t="s">
        <v>214</v>
      </c>
      <c r="D19" s="376" t="s">
        <v>215</v>
      </c>
      <c r="E19" s="290" t="s">
        <v>83</v>
      </c>
      <c r="F19" s="290" t="s">
        <v>218</v>
      </c>
      <c r="G19" s="393">
        <v>124934</v>
      </c>
      <c r="H19" s="394">
        <v>410</v>
      </c>
      <c r="I19" s="394">
        <v>3150</v>
      </c>
      <c r="J19" s="394">
        <v>299</v>
      </c>
      <c r="K19" s="394">
        <v>128793</v>
      </c>
      <c r="L19" s="319">
        <v>0</v>
      </c>
      <c r="M19" s="319">
        <v>20607</v>
      </c>
      <c r="N19" s="395">
        <v>149400</v>
      </c>
      <c r="O19" s="287"/>
      <c r="P19" s="395">
        <v>0</v>
      </c>
    </row>
    <row r="20" spans="1:21" s="262" customFormat="1" ht="12.75" customHeight="1" x14ac:dyDescent="0.2">
      <c r="A20" s="286">
        <v>2012</v>
      </c>
      <c r="B20" s="287"/>
      <c r="C20" s="288" t="s">
        <v>214</v>
      </c>
      <c r="D20" s="376" t="s">
        <v>215</v>
      </c>
      <c r="E20" s="290" t="s">
        <v>107</v>
      </c>
      <c r="F20" s="290" t="s">
        <v>219</v>
      </c>
      <c r="G20" s="393">
        <v>117089</v>
      </c>
      <c r="H20" s="394">
        <v>410</v>
      </c>
      <c r="I20" s="394">
        <v>3150</v>
      </c>
      <c r="J20" s="394">
        <v>299</v>
      </c>
      <c r="K20" s="394">
        <v>120948</v>
      </c>
      <c r="L20" s="319">
        <v>0</v>
      </c>
      <c r="M20" s="319">
        <v>19352</v>
      </c>
      <c r="N20" s="395">
        <v>140300</v>
      </c>
      <c r="O20" s="287"/>
      <c r="P20" s="395">
        <v>0</v>
      </c>
    </row>
    <row r="21" spans="1:21" s="262" customFormat="1" ht="12.75" customHeight="1" x14ac:dyDescent="0.2">
      <c r="A21" s="295">
        <v>2012</v>
      </c>
      <c r="B21" s="296"/>
      <c r="C21" s="297" t="s">
        <v>214</v>
      </c>
      <c r="D21" s="396" t="s">
        <v>215</v>
      </c>
      <c r="E21" s="299" t="s">
        <v>123</v>
      </c>
      <c r="F21" s="290" t="s">
        <v>220</v>
      </c>
      <c r="G21" s="397">
        <v>127951</v>
      </c>
      <c r="H21" s="398">
        <v>410</v>
      </c>
      <c r="I21" s="398">
        <v>3150</v>
      </c>
      <c r="J21" s="398">
        <v>299</v>
      </c>
      <c r="K21" s="398">
        <v>131810</v>
      </c>
      <c r="L21" s="399">
        <v>0</v>
      </c>
      <c r="M21" s="399">
        <v>21090</v>
      </c>
      <c r="N21" s="400">
        <v>152900</v>
      </c>
      <c r="O21" s="287"/>
      <c r="P21" s="400">
        <v>0</v>
      </c>
    </row>
    <row r="22" spans="1:21" s="334" customFormat="1" ht="6" customHeight="1" x14ac:dyDescent="0.2">
      <c r="A22" s="260"/>
      <c r="B22" s="260"/>
      <c r="C22" s="391"/>
      <c r="D22" s="285"/>
      <c r="E22" s="285"/>
      <c r="F22" s="340"/>
      <c r="G22" s="392"/>
      <c r="H22" s="285"/>
      <c r="I22" s="285"/>
      <c r="J22" s="285"/>
      <c r="K22" s="285"/>
      <c r="L22" s="285"/>
      <c r="M22" s="285"/>
      <c r="N22" s="335"/>
      <c r="P22" s="335"/>
      <c r="S22" s="262"/>
      <c r="U22" s="262"/>
    </row>
    <row r="23" spans="1:21" s="287" customFormat="1" ht="12.75" x14ac:dyDescent="0.2">
      <c r="A23" s="362">
        <v>2012</v>
      </c>
      <c r="B23" s="305"/>
      <c r="C23" s="306" t="s">
        <v>70</v>
      </c>
      <c r="D23" s="363" t="s">
        <v>71</v>
      </c>
      <c r="E23" s="308" t="s">
        <v>72</v>
      </c>
      <c r="F23" s="290" t="s">
        <v>221</v>
      </c>
      <c r="G23" s="401">
        <v>84158</v>
      </c>
      <c r="H23" s="402">
        <v>410</v>
      </c>
      <c r="I23" s="402">
        <v>3150</v>
      </c>
      <c r="J23" s="402">
        <v>299</v>
      </c>
      <c r="K23" s="402">
        <v>88017</v>
      </c>
      <c r="L23" s="309">
        <v>0</v>
      </c>
      <c r="M23" s="309">
        <v>14083</v>
      </c>
      <c r="N23" s="311">
        <v>102100</v>
      </c>
      <c r="P23" s="311">
        <v>95400</v>
      </c>
      <c r="S23" s="262"/>
      <c r="U23" s="262"/>
    </row>
    <row r="24" spans="1:21" s="287" customFormat="1" ht="12.75" x14ac:dyDescent="0.2">
      <c r="A24" s="365">
        <v>2012</v>
      </c>
      <c r="B24" s="313"/>
      <c r="C24" s="314" t="s">
        <v>73</v>
      </c>
      <c r="D24" s="366" t="s">
        <v>71</v>
      </c>
      <c r="E24" s="316" t="s">
        <v>74</v>
      </c>
      <c r="F24" s="290" t="s">
        <v>222</v>
      </c>
      <c r="G24" s="409">
        <v>95451</v>
      </c>
      <c r="H24" s="410">
        <v>410</v>
      </c>
      <c r="I24" s="410">
        <v>3150</v>
      </c>
      <c r="J24" s="410">
        <v>299</v>
      </c>
      <c r="K24" s="410">
        <v>99310</v>
      </c>
      <c r="L24" s="411">
        <v>0</v>
      </c>
      <c r="M24" s="411">
        <v>15890</v>
      </c>
      <c r="N24" s="318">
        <v>115200</v>
      </c>
      <c r="P24" s="318">
        <v>111200</v>
      </c>
      <c r="S24" s="262"/>
      <c r="U24" s="262"/>
    </row>
    <row r="25" spans="1:21" s="334" customFormat="1" ht="6" customHeight="1" x14ac:dyDescent="0.2">
      <c r="A25" s="260"/>
      <c r="B25" s="260"/>
      <c r="C25" s="391"/>
      <c r="D25" s="285"/>
      <c r="E25" s="285"/>
      <c r="F25" s="290"/>
      <c r="G25" s="392"/>
      <c r="H25" s="285"/>
      <c r="I25" s="285"/>
      <c r="J25" s="285"/>
      <c r="K25" s="285"/>
      <c r="L25" s="285"/>
      <c r="M25" s="285"/>
      <c r="N25" s="335"/>
      <c r="P25" s="335"/>
      <c r="S25" s="262"/>
      <c r="U25" s="262"/>
    </row>
    <row r="26" spans="1:21" s="287" customFormat="1" ht="12.75" x14ac:dyDescent="0.2">
      <c r="A26" s="370">
        <v>2012</v>
      </c>
      <c r="C26" s="288" t="s">
        <v>75</v>
      </c>
      <c r="D26" s="376" t="s">
        <v>76</v>
      </c>
      <c r="E26" s="290" t="s">
        <v>72</v>
      </c>
      <c r="F26" s="290" t="s">
        <v>223</v>
      </c>
      <c r="G26" s="393">
        <v>105969</v>
      </c>
      <c r="H26" s="394">
        <v>410</v>
      </c>
      <c r="I26" s="394">
        <v>3150</v>
      </c>
      <c r="J26" s="394">
        <v>299</v>
      </c>
      <c r="K26" s="394">
        <v>109828</v>
      </c>
      <c r="L26" s="319">
        <v>0</v>
      </c>
      <c r="M26" s="319">
        <v>17572</v>
      </c>
      <c r="N26" s="320">
        <v>127400</v>
      </c>
      <c r="P26" s="320">
        <v>109200</v>
      </c>
      <c r="S26" s="262"/>
      <c r="U26" s="262"/>
    </row>
    <row r="27" spans="1:21" s="287" customFormat="1" ht="12.75" x14ac:dyDescent="0.2">
      <c r="A27" s="370">
        <v>2012</v>
      </c>
      <c r="C27" s="288" t="s">
        <v>77</v>
      </c>
      <c r="D27" s="376" t="s">
        <v>76</v>
      </c>
      <c r="E27" s="290" t="s">
        <v>74</v>
      </c>
      <c r="F27" s="290" t="s">
        <v>224</v>
      </c>
      <c r="G27" s="393">
        <v>119417</v>
      </c>
      <c r="H27" s="394">
        <v>410</v>
      </c>
      <c r="I27" s="394">
        <v>3150</v>
      </c>
      <c r="J27" s="394">
        <v>299</v>
      </c>
      <c r="K27" s="394">
        <v>123276</v>
      </c>
      <c r="L27" s="319">
        <v>0</v>
      </c>
      <c r="M27" s="319">
        <v>19724</v>
      </c>
      <c r="N27" s="320">
        <v>143000</v>
      </c>
      <c r="P27" s="320">
        <v>121400</v>
      </c>
      <c r="S27" s="262"/>
      <c r="U27" s="262"/>
    </row>
    <row r="28" spans="1:21" s="287" customFormat="1" ht="12.75" x14ac:dyDescent="0.2">
      <c r="A28" s="371">
        <v>2012</v>
      </c>
      <c r="B28" s="323"/>
      <c r="C28" s="324" t="s">
        <v>78</v>
      </c>
      <c r="D28" s="377" t="s">
        <v>76</v>
      </c>
      <c r="E28" s="326" t="s">
        <v>79</v>
      </c>
      <c r="F28" s="290" t="s">
        <v>225</v>
      </c>
      <c r="G28" s="412">
        <v>133813</v>
      </c>
      <c r="H28" s="413">
        <v>410</v>
      </c>
      <c r="I28" s="413">
        <v>3150</v>
      </c>
      <c r="J28" s="413">
        <v>299</v>
      </c>
      <c r="K28" s="413">
        <v>137672</v>
      </c>
      <c r="L28" s="414">
        <v>0</v>
      </c>
      <c r="M28" s="414">
        <v>22028</v>
      </c>
      <c r="N28" s="328">
        <v>159700</v>
      </c>
      <c r="P28" s="328">
        <v>143200</v>
      </c>
      <c r="S28" s="262"/>
      <c r="U28" s="262"/>
    </row>
    <row r="29" spans="1:21" s="334" customFormat="1" ht="6" customHeight="1" x14ac:dyDescent="0.2">
      <c r="A29" s="260"/>
      <c r="B29" s="260"/>
      <c r="C29" s="391"/>
      <c r="D29" s="285"/>
      <c r="E29" s="285"/>
      <c r="F29" s="340"/>
      <c r="G29" s="392"/>
      <c r="H29" s="285"/>
      <c r="I29" s="285"/>
      <c r="J29" s="285"/>
      <c r="K29" s="285"/>
      <c r="L29" s="285"/>
      <c r="M29" s="285"/>
      <c r="N29" s="335"/>
      <c r="P29" s="335"/>
      <c r="S29" s="262"/>
      <c r="U29" s="262"/>
    </row>
    <row r="30" spans="1:21" s="262" customFormat="1" ht="12.75" customHeight="1" x14ac:dyDescent="0.2">
      <c r="A30" s="304">
        <v>2012</v>
      </c>
      <c r="B30" s="305"/>
      <c r="C30" s="306" t="s">
        <v>80</v>
      </c>
      <c r="D30" s="363" t="s">
        <v>81</v>
      </c>
      <c r="E30" s="308" t="s">
        <v>72</v>
      </c>
      <c r="F30" s="308" t="s">
        <v>164</v>
      </c>
      <c r="G30" s="401">
        <v>108124</v>
      </c>
      <c r="H30" s="402">
        <v>410</v>
      </c>
      <c r="I30" s="402">
        <v>3150</v>
      </c>
      <c r="J30" s="402">
        <v>299</v>
      </c>
      <c r="K30" s="402">
        <v>111983</v>
      </c>
      <c r="L30" s="309">
        <v>0</v>
      </c>
      <c r="M30" s="309">
        <v>17917</v>
      </c>
      <c r="N30" s="403">
        <v>129900</v>
      </c>
      <c r="O30" s="287"/>
      <c r="P30" s="403"/>
    </row>
    <row r="31" spans="1:21" s="262" customFormat="1" ht="12.75" customHeight="1" x14ac:dyDescent="0.2">
      <c r="A31" s="304">
        <v>2012</v>
      </c>
      <c r="B31" s="305"/>
      <c r="C31" s="306" t="s">
        <v>80</v>
      </c>
      <c r="D31" s="363" t="s">
        <v>81</v>
      </c>
      <c r="E31" s="308" t="s">
        <v>82</v>
      </c>
      <c r="F31" s="308" t="s">
        <v>165</v>
      </c>
      <c r="G31" s="401">
        <v>116744</v>
      </c>
      <c r="H31" s="402">
        <v>410</v>
      </c>
      <c r="I31" s="402">
        <v>3150</v>
      </c>
      <c r="J31" s="402">
        <v>299</v>
      </c>
      <c r="K31" s="402">
        <v>120603</v>
      </c>
      <c r="L31" s="309">
        <v>0</v>
      </c>
      <c r="M31" s="309">
        <v>19297</v>
      </c>
      <c r="N31" s="403">
        <v>139900</v>
      </c>
      <c r="O31" s="287"/>
      <c r="P31" s="403"/>
    </row>
    <row r="32" spans="1:21" s="262" customFormat="1" ht="12.75" customHeight="1" x14ac:dyDescent="0.2">
      <c r="A32" s="304">
        <v>2012</v>
      </c>
      <c r="B32" s="305"/>
      <c r="C32" s="306" t="s">
        <v>80</v>
      </c>
      <c r="D32" s="363" t="s">
        <v>81</v>
      </c>
      <c r="E32" s="308" t="s">
        <v>74</v>
      </c>
      <c r="F32" s="308" t="s">
        <v>166</v>
      </c>
      <c r="G32" s="401">
        <v>128296</v>
      </c>
      <c r="H32" s="402">
        <v>410</v>
      </c>
      <c r="I32" s="402">
        <v>3150</v>
      </c>
      <c r="J32" s="402">
        <v>299</v>
      </c>
      <c r="K32" s="402">
        <v>132155</v>
      </c>
      <c r="L32" s="309">
        <v>0</v>
      </c>
      <c r="M32" s="309">
        <v>21145</v>
      </c>
      <c r="N32" s="403">
        <v>153300</v>
      </c>
      <c r="O32" s="287"/>
      <c r="P32" s="403"/>
    </row>
    <row r="33" spans="1:21" s="262" customFormat="1" ht="12.75" customHeight="1" x14ac:dyDescent="0.2">
      <c r="A33" s="304">
        <v>2012</v>
      </c>
      <c r="B33" s="305"/>
      <c r="C33" s="306" t="s">
        <v>84</v>
      </c>
      <c r="D33" s="363" t="s">
        <v>81</v>
      </c>
      <c r="E33" s="308" t="s">
        <v>79</v>
      </c>
      <c r="F33" s="308" t="s">
        <v>167</v>
      </c>
      <c r="G33" s="401">
        <v>146400</v>
      </c>
      <c r="H33" s="402">
        <v>410</v>
      </c>
      <c r="I33" s="402">
        <v>3150</v>
      </c>
      <c r="J33" s="402">
        <v>299</v>
      </c>
      <c r="K33" s="402">
        <v>150259</v>
      </c>
      <c r="L33" s="309">
        <v>0</v>
      </c>
      <c r="M33" s="309">
        <v>24041</v>
      </c>
      <c r="N33" s="403">
        <v>174300</v>
      </c>
      <c r="O33" s="287"/>
      <c r="P33" s="403"/>
    </row>
    <row r="34" spans="1:21" s="262" customFormat="1" ht="12.75" customHeight="1" x14ac:dyDescent="0.2">
      <c r="A34" s="304">
        <v>2012</v>
      </c>
      <c r="B34" s="305"/>
      <c r="C34" s="306" t="s">
        <v>84</v>
      </c>
      <c r="D34" s="363" t="s">
        <v>81</v>
      </c>
      <c r="E34" s="308" t="s">
        <v>98</v>
      </c>
      <c r="F34" s="308" t="s">
        <v>226</v>
      </c>
      <c r="G34" s="401">
        <v>144072</v>
      </c>
      <c r="H34" s="402">
        <v>410</v>
      </c>
      <c r="I34" s="402">
        <v>3150</v>
      </c>
      <c r="J34" s="402">
        <v>299</v>
      </c>
      <c r="K34" s="402">
        <v>147931</v>
      </c>
      <c r="L34" s="309">
        <v>0</v>
      </c>
      <c r="M34" s="309">
        <v>23669</v>
      </c>
      <c r="N34" s="403">
        <v>171600</v>
      </c>
      <c r="O34" s="287"/>
      <c r="P34" s="403"/>
    </row>
    <row r="35" spans="1:21" s="262" customFormat="1" ht="12.75" customHeight="1" x14ac:dyDescent="0.2">
      <c r="A35" s="304">
        <v>2012</v>
      </c>
      <c r="B35" s="305"/>
      <c r="C35" s="306" t="s">
        <v>86</v>
      </c>
      <c r="D35" s="363" t="s">
        <v>81</v>
      </c>
      <c r="E35" s="308" t="s">
        <v>87</v>
      </c>
      <c r="F35" s="308" t="s">
        <v>168</v>
      </c>
      <c r="G35" s="401">
        <v>149934</v>
      </c>
      <c r="H35" s="402">
        <v>410</v>
      </c>
      <c r="I35" s="402">
        <v>3150</v>
      </c>
      <c r="J35" s="402">
        <v>299</v>
      </c>
      <c r="K35" s="402">
        <v>153793</v>
      </c>
      <c r="L35" s="309">
        <v>0</v>
      </c>
      <c r="M35" s="309">
        <v>24607</v>
      </c>
      <c r="N35" s="403">
        <v>178400</v>
      </c>
      <c r="O35" s="287"/>
      <c r="P35" s="403">
        <v>173400</v>
      </c>
    </row>
    <row r="36" spans="1:21" s="262" customFormat="1" ht="12.75" customHeight="1" x14ac:dyDescent="0.2">
      <c r="A36" s="354">
        <v>2012</v>
      </c>
      <c r="B36" s="355"/>
      <c r="C36" s="356" t="s">
        <v>86</v>
      </c>
      <c r="D36" s="404" t="s">
        <v>81</v>
      </c>
      <c r="E36" s="344" t="s">
        <v>88</v>
      </c>
      <c r="F36" s="308" t="s">
        <v>169</v>
      </c>
      <c r="G36" s="405">
        <v>161400</v>
      </c>
      <c r="H36" s="406">
        <v>410</v>
      </c>
      <c r="I36" s="406">
        <v>3150</v>
      </c>
      <c r="J36" s="406">
        <v>299</v>
      </c>
      <c r="K36" s="406">
        <v>165259</v>
      </c>
      <c r="L36" s="407">
        <v>0</v>
      </c>
      <c r="M36" s="407">
        <v>26441</v>
      </c>
      <c r="N36" s="408">
        <v>191700</v>
      </c>
      <c r="O36" s="287"/>
      <c r="P36" s="408">
        <v>186700</v>
      </c>
    </row>
    <row r="37" spans="1:21" s="334" customFormat="1" ht="6" customHeight="1" x14ac:dyDescent="0.2">
      <c r="A37" s="260"/>
      <c r="B37" s="260"/>
      <c r="C37" s="391"/>
      <c r="D37" s="285"/>
      <c r="E37" s="285"/>
      <c r="F37" s="340"/>
      <c r="G37" s="392"/>
      <c r="H37" s="285"/>
      <c r="I37" s="285"/>
      <c r="J37" s="285"/>
      <c r="K37" s="285"/>
      <c r="L37" s="285"/>
      <c r="M37" s="285"/>
      <c r="N37" s="335"/>
      <c r="P37" s="335"/>
      <c r="S37" s="262"/>
      <c r="U37" s="262"/>
    </row>
    <row r="38" spans="1:21" s="262" customFormat="1" ht="12.75" customHeight="1" x14ac:dyDescent="0.2">
      <c r="A38" s="286">
        <v>2012</v>
      </c>
      <c r="B38" s="287"/>
      <c r="C38" s="288" t="s">
        <v>89</v>
      </c>
      <c r="D38" s="289" t="s">
        <v>227</v>
      </c>
      <c r="E38" s="290" t="s">
        <v>72</v>
      </c>
      <c r="F38" s="290" t="s">
        <v>228</v>
      </c>
      <c r="G38" s="393">
        <v>144934</v>
      </c>
      <c r="H38" s="394">
        <v>410</v>
      </c>
      <c r="I38" s="394">
        <v>3150</v>
      </c>
      <c r="J38" s="394">
        <v>299</v>
      </c>
      <c r="K38" s="394">
        <v>148793</v>
      </c>
      <c r="L38" s="319">
        <v>0</v>
      </c>
      <c r="M38" s="319">
        <v>23807</v>
      </c>
      <c r="N38" s="395">
        <v>172600</v>
      </c>
      <c r="O38" s="287"/>
      <c r="P38" s="395">
        <v>162600</v>
      </c>
    </row>
    <row r="39" spans="1:21" s="262" customFormat="1" ht="12.75" customHeight="1" x14ac:dyDescent="0.2">
      <c r="A39" s="286">
        <v>2012</v>
      </c>
      <c r="B39" s="287"/>
      <c r="C39" s="288" t="s">
        <v>90</v>
      </c>
      <c r="D39" s="289" t="s">
        <v>227</v>
      </c>
      <c r="E39" s="290" t="s">
        <v>74</v>
      </c>
      <c r="F39" s="290" t="s">
        <v>229</v>
      </c>
      <c r="G39" s="393">
        <v>169331</v>
      </c>
      <c r="H39" s="394">
        <v>410</v>
      </c>
      <c r="I39" s="394">
        <v>3150</v>
      </c>
      <c r="J39" s="394">
        <v>299</v>
      </c>
      <c r="K39" s="394">
        <v>173190</v>
      </c>
      <c r="L39" s="319">
        <v>0</v>
      </c>
      <c r="M39" s="319">
        <v>27710</v>
      </c>
      <c r="N39" s="395">
        <v>200900</v>
      </c>
      <c r="O39" s="287"/>
      <c r="P39" s="395">
        <v>193400</v>
      </c>
    </row>
    <row r="40" spans="1:21" s="262" customFormat="1" ht="12.75" customHeight="1" x14ac:dyDescent="0.2">
      <c r="A40" s="295">
        <v>2012</v>
      </c>
      <c r="B40" s="296"/>
      <c r="C40" s="297" t="s">
        <v>91</v>
      </c>
      <c r="D40" s="298" t="s">
        <v>227</v>
      </c>
      <c r="E40" s="299" t="s">
        <v>79</v>
      </c>
      <c r="F40" s="290" t="s">
        <v>230</v>
      </c>
      <c r="G40" s="397">
        <v>183641</v>
      </c>
      <c r="H40" s="398">
        <v>410</v>
      </c>
      <c r="I40" s="398">
        <v>3150</v>
      </c>
      <c r="J40" s="398">
        <v>299</v>
      </c>
      <c r="K40" s="398">
        <v>187500</v>
      </c>
      <c r="L40" s="399">
        <v>0</v>
      </c>
      <c r="M40" s="399">
        <v>30000</v>
      </c>
      <c r="N40" s="400">
        <v>217500</v>
      </c>
      <c r="O40" s="287"/>
      <c r="P40" s="400">
        <v>210000</v>
      </c>
    </row>
    <row r="41" spans="1:21" s="334" customFormat="1" ht="6" customHeight="1" x14ac:dyDescent="0.2">
      <c r="A41" s="260"/>
      <c r="B41" s="260"/>
      <c r="C41" s="391"/>
      <c r="D41" s="285"/>
      <c r="E41" s="285"/>
      <c r="F41" s="340"/>
      <c r="G41" s="392"/>
      <c r="H41" s="285"/>
      <c r="I41" s="285"/>
      <c r="J41" s="285"/>
      <c r="K41" s="285"/>
      <c r="L41" s="285"/>
      <c r="M41" s="285"/>
      <c r="N41" s="335"/>
      <c r="P41" s="335"/>
      <c r="S41" s="262"/>
      <c r="U41" s="262"/>
    </row>
    <row r="42" spans="1:21" s="262" customFormat="1" ht="12.75" customHeight="1" x14ac:dyDescent="0.2">
      <c r="A42" s="374">
        <v>2012.5</v>
      </c>
      <c r="B42" s="305"/>
      <c r="C42" s="306" t="s">
        <v>89</v>
      </c>
      <c r="D42" s="363" t="s">
        <v>227</v>
      </c>
      <c r="E42" s="308" t="s">
        <v>72</v>
      </c>
      <c r="F42" s="308" t="s">
        <v>231</v>
      </c>
      <c r="G42" s="401">
        <v>144934</v>
      </c>
      <c r="H42" s="402">
        <v>410</v>
      </c>
      <c r="I42" s="402">
        <v>3150</v>
      </c>
      <c r="J42" s="402">
        <v>299</v>
      </c>
      <c r="K42" s="402">
        <v>148793</v>
      </c>
      <c r="L42" s="309">
        <v>0</v>
      </c>
      <c r="M42" s="309">
        <v>23807</v>
      </c>
      <c r="N42" s="403">
        <v>172600</v>
      </c>
      <c r="O42" s="287"/>
      <c r="P42" s="403">
        <v>162600</v>
      </c>
    </row>
    <row r="43" spans="1:21" s="262" customFormat="1" ht="12.75" customHeight="1" x14ac:dyDescent="0.2">
      <c r="A43" s="374">
        <v>2012.5</v>
      </c>
      <c r="B43" s="305"/>
      <c r="C43" s="306" t="s">
        <v>90</v>
      </c>
      <c r="D43" s="363" t="s">
        <v>227</v>
      </c>
      <c r="E43" s="308" t="s">
        <v>87</v>
      </c>
      <c r="F43" s="308" t="s">
        <v>232</v>
      </c>
      <c r="G43" s="401">
        <v>164244</v>
      </c>
      <c r="H43" s="402">
        <v>410</v>
      </c>
      <c r="I43" s="402">
        <v>3150</v>
      </c>
      <c r="J43" s="402">
        <v>299</v>
      </c>
      <c r="K43" s="402">
        <v>168103</v>
      </c>
      <c r="L43" s="309">
        <v>0</v>
      </c>
      <c r="M43" s="309">
        <v>26897</v>
      </c>
      <c r="N43" s="403">
        <v>195000</v>
      </c>
      <c r="O43" s="287"/>
      <c r="P43" s="403">
        <v>185000</v>
      </c>
    </row>
    <row r="44" spans="1:21" s="262" customFormat="1" ht="12.75" customHeight="1" x14ac:dyDescent="0.2">
      <c r="A44" s="374">
        <v>2012.5</v>
      </c>
      <c r="B44" s="305"/>
      <c r="C44" s="306" t="s">
        <v>90</v>
      </c>
      <c r="D44" s="363" t="s">
        <v>227</v>
      </c>
      <c r="E44" s="308" t="s">
        <v>88</v>
      </c>
      <c r="F44" s="308" t="s">
        <v>233</v>
      </c>
      <c r="G44" s="401">
        <v>177348</v>
      </c>
      <c r="H44" s="402">
        <v>410</v>
      </c>
      <c r="I44" s="402">
        <v>3150</v>
      </c>
      <c r="J44" s="402">
        <v>299</v>
      </c>
      <c r="K44" s="402">
        <v>181207</v>
      </c>
      <c r="L44" s="309">
        <v>0</v>
      </c>
      <c r="M44" s="309">
        <v>28993</v>
      </c>
      <c r="N44" s="403">
        <v>210200</v>
      </c>
      <c r="O44" s="287"/>
      <c r="P44" s="403">
        <v>200200</v>
      </c>
    </row>
    <row r="45" spans="1:21" s="262" customFormat="1" ht="12.75" customHeight="1" x14ac:dyDescent="0.2">
      <c r="A45" s="375">
        <v>2012.5</v>
      </c>
      <c r="B45" s="355"/>
      <c r="C45" s="356" t="s">
        <v>91</v>
      </c>
      <c r="D45" s="404" t="s">
        <v>227</v>
      </c>
      <c r="E45" s="344" t="s">
        <v>85</v>
      </c>
      <c r="F45" s="308" t="s">
        <v>234</v>
      </c>
      <c r="G45" s="405">
        <v>195710</v>
      </c>
      <c r="H45" s="406">
        <v>410</v>
      </c>
      <c r="I45" s="406">
        <v>3150</v>
      </c>
      <c r="J45" s="406">
        <v>299</v>
      </c>
      <c r="K45" s="406">
        <v>199569</v>
      </c>
      <c r="L45" s="407">
        <v>0</v>
      </c>
      <c r="M45" s="407">
        <v>31931</v>
      </c>
      <c r="N45" s="408">
        <v>231500</v>
      </c>
      <c r="O45" s="287"/>
      <c r="P45" s="408">
        <v>219200</v>
      </c>
    </row>
    <row r="46" spans="1:21" s="334" customFormat="1" ht="6" customHeight="1" x14ac:dyDescent="0.2">
      <c r="A46" s="260"/>
      <c r="B46" s="260"/>
      <c r="C46" s="391"/>
      <c r="D46" s="285"/>
      <c r="E46" s="285"/>
      <c r="F46" s="340"/>
      <c r="G46" s="392"/>
      <c r="H46" s="285"/>
      <c r="I46" s="285"/>
      <c r="J46" s="285"/>
      <c r="K46" s="285"/>
      <c r="L46" s="285"/>
      <c r="M46" s="285"/>
      <c r="N46" s="335"/>
      <c r="P46" s="335"/>
      <c r="S46" s="262"/>
      <c r="U46" s="262"/>
    </row>
    <row r="47" spans="1:21" s="287" customFormat="1" ht="12.75" x14ac:dyDescent="0.2">
      <c r="A47" s="370">
        <v>2012</v>
      </c>
      <c r="C47" s="288" t="s">
        <v>92</v>
      </c>
      <c r="D47" s="376" t="s">
        <v>93</v>
      </c>
      <c r="E47" s="290" t="s">
        <v>82</v>
      </c>
      <c r="F47" s="290" t="s">
        <v>235</v>
      </c>
      <c r="G47" s="393">
        <v>192075</v>
      </c>
      <c r="H47" s="394">
        <v>533</v>
      </c>
      <c r="I47" s="394">
        <v>3150</v>
      </c>
      <c r="J47" s="394">
        <v>299</v>
      </c>
      <c r="K47" s="394">
        <v>196057</v>
      </c>
      <c r="L47" s="319">
        <v>0</v>
      </c>
      <c r="M47" s="319">
        <v>31369</v>
      </c>
      <c r="N47" s="320">
        <v>227426</v>
      </c>
      <c r="P47" s="320">
        <v>209100</v>
      </c>
      <c r="S47" s="262"/>
      <c r="U47" s="262"/>
    </row>
    <row r="48" spans="1:21" s="287" customFormat="1" ht="12.75" x14ac:dyDescent="0.2">
      <c r="A48" s="370">
        <v>2012</v>
      </c>
      <c r="C48" s="288" t="s">
        <v>92</v>
      </c>
      <c r="D48" s="376" t="s">
        <v>93</v>
      </c>
      <c r="E48" s="290" t="s">
        <v>72</v>
      </c>
      <c r="F48" s="290" t="s">
        <v>236</v>
      </c>
      <c r="G48" s="393">
        <v>205355</v>
      </c>
      <c r="H48" s="394">
        <v>533</v>
      </c>
      <c r="I48" s="394">
        <v>3150</v>
      </c>
      <c r="J48" s="394">
        <v>299</v>
      </c>
      <c r="K48" s="394">
        <v>209337</v>
      </c>
      <c r="L48" s="319">
        <v>2093</v>
      </c>
      <c r="M48" s="319">
        <v>33829</v>
      </c>
      <c r="N48" s="320">
        <v>245259</v>
      </c>
      <c r="P48" s="320">
        <v>224100</v>
      </c>
      <c r="S48" s="262"/>
      <c r="U48" s="262"/>
    </row>
    <row r="49" spans="1:21" s="287" customFormat="1" ht="12.75" x14ac:dyDescent="0.2">
      <c r="A49" s="370">
        <v>2012</v>
      </c>
      <c r="C49" s="288" t="s">
        <v>94</v>
      </c>
      <c r="D49" s="376" t="s">
        <v>93</v>
      </c>
      <c r="E49" s="290" t="s">
        <v>79</v>
      </c>
      <c r="F49" s="290" t="s">
        <v>237</v>
      </c>
      <c r="G49" s="393">
        <v>221642</v>
      </c>
      <c r="H49" s="394">
        <v>533</v>
      </c>
      <c r="I49" s="394">
        <v>3150</v>
      </c>
      <c r="J49" s="394">
        <v>299</v>
      </c>
      <c r="K49" s="394">
        <v>225624</v>
      </c>
      <c r="L49" s="319">
        <v>2393</v>
      </c>
      <c r="M49" s="319">
        <v>36483</v>
      </c>
      <c r="N49" s="320">
        <v>264500</v>
      </c>
      <c r="P49" s="320">
        <v>244400</v>
      </c>
      <c r="S49" s="262"/>
      <c r="U49" s="262"/>
    </row>
    <row r="50" spans="1:21" s="287" customFormat="1" ht="12.75" x14ac:dyDescent="0.2">
      <c r="A50" s="371">
        <v>2012</v>
      </c>
      <c r="B50" s="323"/>
      <c r="C50" s="324" t="s">
        <v>95</v>
      </c>
      <c r="D50" s="377" t="s">
        <v>93</v>
      </c>
      <c r="E50" s="326" t="s">
        <v>85</v>
      </c>
      <c r="F50" s="290" t="s">
        <v>200</v>
      </c>
      <c r="G50" s="412">
        <v>246032</v>
      </c>
      <c r="H50" s="413">
        <v>533</v>
      </c>
      <c r="I50" s="413">
        <v>3150</v>
      </c>
      <c r="J50" s="413">
        <v>299</v>
      </c>
      <c r="K50" s="413">
        <v>250014</v>
      </c>
      <c r="L50" s="414">
        <v>3003</v>
      </c>
      <c r="M50" s="414">
        <v>40483</v>
      </c>
      <c r="N50" s="328">
        <v>293500</v>
      </c>
      <c r="P50" s="328">
        <v>267500</v>
      </c>
      <c r="S50" s="262"/>
      <c r="U50" s="262"/>
    </row>
    <row r="51" spans="1:21" s="334" customFormat="1" ht="6" customHeight="1" x14ac:dyDescent="0.2">
      <c r="A51" s="260"/>
      <c r="B51" s="260"/>
      <c r="C51" s="391"/>
      <c r="D51" s="285"/>
      <c r="E51" s="285"/>
      <c r="F51" s="290"/>
      <c r="G51" s="392"/>
      <c r="H51" s="285"/>
      <c r="I51" s="285"/>
      <c r="J51" s="285"/>
      <c r="K51" s="285"/>
      <c r="L51" s="285"/>
      <c r="M51" s="285"/>
      <c r="N51" s="335"/>
      <c r="P51" s="335"/>
      <c r="S51" s="262"/>
      <c r="U51" s="262"/>
    </row>
    <row r="52" spans="1:21" s="287" customFormat="1" ht="12.75" x14ac:dyDescent="0.2">
      <c r="A52" s="362">
        <v>2012</v>
      </c>
      <c r="B52" s="305"/>
      <c r="C52" s="306" t="s">
        <v>238</v>
      </c>
      <c r="D52" s="363" t="s">
        <v>96</v>
      </c>
      <c r="E52" s="308" t="s">
        <v>74</v>
      </c>
      <c r="F52" s="308" t="s">
        <v>239</v>
      </c>
      <c r="G52" s="401">
        <v>253060</v>
      </c>
      <c r="H52" s="402">
        <v>533</v>
      </c>
      <c r="I52" s="402">
        <v>4100</v>
      </c>
      <c r="J52" s="402">
        <v>299</v>
      </c>
      <c r="K52" s="402">
        <v>257992</v>
      </c>
      <c r="L52" s="309">
        <v>6405</v>
      </c>
      <c r="M52" s="309">
        <v>42303</v>
      </c>
      <c r="N52" s="311">
        <v>306700</v>
      </c>
      <c r="P52" s="311">
        <v>286700</v>
      </c>
      <c r="S52" s="262"/>
      <c r="U52" s="262"/>
    </row>
    <row r="53" spans="1:21" s="287" customFormat="1" ht="12.75" x14ac:dyDescent="0.2">
      <c r="A53" s="362">
        <v>2012</v>
      </c>
      <c r="B53" s="305"/>
      <c r="C53" s="306" t="s">
        <v>240</v>
      </c>
      <c r="D53" s="363" t="s">
        <v>96</v>
      </c>
      <c r="E53" s="308" t="s">
        <v>79</v>
      </c>
      <c r="F53" s="308" t="s">
        <v>97</v>
      </c>
      <c r="G53" s="401">
        <v>278690</v>
      </c>
      <c r="H53" s="402">
        <v>533</v>
      </c>
      <c r="I53" s="402">
        <v>4100</v>
      </c>
      <c r="J53" s="402">
        <v>299</v>
      </c>
      <c r="K53" s="402">
        <v>283622</v>
      </c>
      <c r="L53" s="309">
        <v>8878</v>
      </c>
      <c r="M53" s="309">
        <v>46800</v>
      </c>
      <c r="N53" s="311">
        <v>339300</v>
      </c>
      <c r="P53" s="311">
        <v>319300</v>
      </c>
      <c r="S53" s="262"/>
      <c r="U53" s="262"/>
    </row>
    <row r="54" spans="1:21" s="287" customFormat="1" ht="12.75" x14ac:dyDescent="0.2">
      <c r="A54" s="365">
        <v>2012</v>
      </c>
      <c r="B54" s="313"/>
      <c r="C54" s="314" t="s">
        <v>241</v>
      </c>
      <c r="D54" s="366" t="s">
        <v>96</v>
      </c>
      <c r="E54" s="316" t="s">
        <v>98</v>
      </c>
      <c r="F54" s="308" t="s">
        <v>242</v>
      </c>
      <c r="G54" s="409">
        <v>308696</v>
      </c>
      <c r="H54" s="410">
        <v>533</v>
      </c>
      <c r="I54" s="410">
        <v>4100</v>
      </c>
      <c r="J54" s="410">
        <v>299</v>
      </c>
      <c r="K54" s="410">
        <v>313628</v>
      </c>
      <c r="L54" s="411">
        <v>12406</v>
      </c>
      <c r="M54" s="411">
        <v>52166</v>
      </c>
      <c r="N54" s="318">
        <v>378200</v>
      </c>
      <c r="P54" s="318">
        <v>358200</v>
      </c>
      <c r="S54" s="262"/>
      <c r="U54" s="262"/>
    </row>
    <row r="55" spans="1:21" s="334" customFormat="1" ht="6" customHeight="1" x14ac:dyDescent="0.2">
      <c r="A55" s="260"/>
      <c r="B55" s="260"/>
      <c r="C55" s="391"/>
      <c r="D55" s="285"/>
      <c r="E55" s="285"/>
      <c r="F55" s="340"/>
      <c r="G55" s="392"/>
      <c r="H55" s="285"/>
      <c r="I55" s="285"/>
      <c r="J55" s="285"/>
      <c r="K55" s="285"/>
      <c r="L55" s="285"/>
      <c r="M55" s="285"/>
      <c r="N55" s="335"/>
      <c r="P55" s="335"/>
      <c r="S55" s="262"/>
      <c r="U55" s="262"/>
    </row>
    <row r="56" spans="1:21" s="287" customFormat="1" ht="12.75" x14ac:dyDescent="0.2">
      <c r="A56" s="370">
        <v>2012</v>
      </c>
      <c r="C56" s="288" t="s">
        <v>99</v>
      </c>
      <c r="D56" s="376" t="s">
        <v>100</v>
      </c>
      <c r="E56" s="290" t="s">
        <v>72</v>
      </c>
      <c r="F56" s="290" t="s">
        <v>243</v>
      </c>
      <c r="G56" s="393">
        <v>324916</v>
      </c>
      <c r="H56" s="394">
        <v>656</v>
      </c>
      <c r="I56" s="394">
        <v>4100</v>
      </c>
      <c r="J56" s="394">
        <v>299</v>
      </c>
      <c r="K56" s="394">
        <v>329971</v>
      </c>
      <c r="L56" s="319">
        <v>14857</v>
      </c>
      <c r="M56" s="319">
        <v>55172</v>
      </c>
      <c r="N56" s="320">
        <v>400000</v>
      </c>
      <c r="P56" s="320">
        <v>0</v>
      </c>
      <c r="S56" s="262"/>
      <c r="U56" s="262"/>
    </row>
    <row r="57" spans="1:21" s="287" customFormat="1" ht="12.75" x14ac:dyDescent="0.2">
      <c r="A57" s="370">
        <v>2012</v>
      </c>
      <c r="C57" s="288" t="s">
        <v>101</v>
      </c>
      <c r="D57" s="376" t="s">
        <v>100</v>
      </c>
      <c r="E57" s="290" t="s">
        <v>74</v>
      </c>
      <c r="F57" s="290" t="s">
        <v>244</v>
      </c>
      <c r="G57" s="393">
        <v>411775</v>
      </c>
      <c r="H57" s="394">
        <v>656</v>
      </c>
      <c r="I57" s="394">
        <v>4100</v>
      </c>
      <c r="J57" s="394">
        <v>299</v>
      </c>
      <c r="K57" s="394">
        <v>416830</v>
      </c>
      <c r="L57" s="319">
        <v>28429</v>
      </c>
      <c r="M57" s="319">
        <v>71241</v>
      </c>
      <c r="N57" s="320">
        <v>516500</v>
      </c>
      <c r="P57" s="320">
        <v>0</v>
      </c>
      <c r="S57" s="262"/>
      <c r="U57" s="262"/>
    </row>
    <row r="58" spans="1:21" s="287" customFormat="1" ht="12.75" x14ac:dyDescent="0.2">
      <c r="A58" s="370">
        <v>2012</v>
      </c>
      <c r="C58" s="288" t="s">
        <v>101</v>
      </c>
      <c r="D58" s="376" t="s">
        <v>100</v>
      </c>
      <c r="E58" s="290" t="s">
        <v>79</v>
      </c>
      <c r="F58" s="290" t="s">
        <v>245</v>
      </c>
      <c r="G58" s="393">
        <v>426511</v>
      </c>
      <c r="H58" s="394">
        <v>656</v>
      </c>
      <c r="I58" s="394">
        <v>4100</v>
      </c>
      <c r="J58" s="394">
        <v>299</v>
      </c>
      <c r="K58" s="394">
        <v>431566</v>
      </c>
      <c r="L58" s="319">
        <v>30934</v>
      </c>
      <c r="M58" s="319">
        <v>74000</v>
      </c>
      <c r="N58" s="320">
        <v>536500</v>
      </c>
      <c r="P58" s="320">
        <v>0</v>
      </c>
      <c r="S58" s="262"/>
      <c r="U58" s="262"/>
    </row>
    <row r="59" spans="1:21" s="287" customFormat="1" ht="12.75" x14ac:dyDescent="0.2">
      <c r="A59" s="370">
        <v>2012</v>
      </c>
      <c r="C59" s="288" t="s">
        <v>101</v>
      </c>
      <c r="D59" s="376" t="s">
        <v>246</v>
      </c>
      <c r="E59" s="290" t="s">
        <v>88</v>
      </c>
      <c r="F59" s="290" t="s">
        <v>247</v>
      </c>
      <c r="G59" s="393">
        <v>437563</v>
      </c>
      <c r="H59" s="394">
        <v>656</v>
      </c>
      <c r="I59" s="394">
        <v>4100</v>
      </c>
      <c r="J59" s="394">
        <v>299</v>
      </c>
      <c r="K59" s="394">
        <v>442618</v>
      </c>
      <c r="L59" s="319">
        <v>32813</v>
      </c>
      <c r="M59" s="319">
        <v>76069</v>
      </c>
      <c r="N59" s="320">
        <v>551500</v>
      </c>
      <c r="P59" s="320">
        <v>0</v>
      </c>
      <c r="S59" s="262"/>
      <c r="U59" s="262"/>
    </row>
    <row r="60" spans="1:21" s="287" customFormat="1" ht="12.75" x14ac:dyDescent="0.2">
      <c r="A60" s="371">
        <v>2012</v>
      </c>
      <c r="B60" s="323"/>
      <c r="C60" s="324" t="s">
        <v>102</v>
      </c>
      <c r="D60" s="377" t="s">
        <v>248</v>
      </c>
      <c r="E60" s="326" t="s">
        <v>87</v>
      </c>
      <c r="F60" s="290" t="s">
        <v>249</v>
      </c>
      <c r="G60" s="412">
        <v>459963</v>
      </c>
      <c r="H60" s="413">
        <v>656</v>
      </c>
      <c r="I60" s="413">
        <v>4100</v>
      </c>
      <c r="J60" s="413">
        <v>299</v>
      </c>
      <c r="K60" s="413">
        <v>465018</v>
      </c>
      <c r="L60" s="414">
        <v>36620</v>
      </c>
      <c r="M60" s="414">
        <v>80262</v>
      </c>
      <c r="N60" s="328">
        <v>581900</v>
      </c>
      <c r="P60" s="328">
        <v>0</v>
      </c>
      <c r="S60" s="262"/>
      <c r="U60" s="262"/>
    </row>
    <row r="61" spans="1:21" s="334" customFormat="1" ht="6" customHeight="1" x14ac:dyDescent="0.2">
      <c r="A61" s="260"/>
      <c r="B61" s="260"/>
      <c r="C61" s="391"/>
      <c r="D61" s="285"/>
      <c r="E61" s="285"/>
      <c r="F61" s="340"/>
      <c r="G61" s="392"/>
      <c r="H61" s="392"/>
      <c r="I61" s="392"/>
      <c r="J61" s="392"/>
      <c r="K61" s="392"/>
      <c r="L61" s="392"/>
      <c r="M61" s="392"/>
      <c r="N61" s="392"/>
      <c r="P61" s="335"/>
      <c r="S61" s="262"/>
      <c r="U61" s="262"/>
    </row>
    <row r="62" spans="1:21" s="262" customFormat="1" ht="12.75" customHeight="1" x14ac:dyDescent="0.2">
      <c r="A62" s="304">
        <v>2012</v>
      </c>
      <c r="B62" s="305"/>
      <c r="C62" s="306" t="s">
        <v>103</v>
      </c>
      <c r="D62" s="363" t="s">
        <v>104</v>
      </c>
      <c r="E62" s="308" t="s">
        <v>72</v>
      </c>
      <c r="F62" s="308" t="s">
        <v>250</v>
      </c>
      <c r="G62" s="401">
        <v>151227</v>
      </c>
      <c r="H62" s="402">
        <v>410</v>
      </c>
      <c r="I62" s="402">
        <v>3150</v>
      </c>
      <c r="J62" s="402">
        <v>299</v>
      </c>
      <c r="K62" s="402">
        <v>155086</v>
      </c>
      <c r="L62" s="309">
        <v>0</v>
      </c>
      <c r="M62" s="309">
        <v>24814</v>
      </c>
      <c r="N62" s="403">
        <v>179900</v>
      </c>
      <c r="O62" s="287"/>
      <c r="P62" s="403">
        <v>167100</v>
      </c>
    </row>
    <row r="63" spans="1:21" s="262" customFormat="1" ht="12.75" customHeight="1" x14ac:dyDescent="0.2">
      <c r="A63" s="304">
        <v>2012</v>
      </c>
      <c r="B63" s="305"/>
      <c r="C63" s="306" t="s">
        <v>103</v>
      </c>
      <c r="D63" s="363" t="s">
        <v>104</v>
      </c>
      <c r="E63" s="308" t="s">
        <v>74</v>
      </c>
      <c r="F63" s="308" t="s">
        <v>251</v>
      </c>
      <c r="G63" s="401">
        <v>163210</v>
      </c>
      <c r="H63" s="402">
        <v>410</v>
      </c>
      <c r="I63" s="402">
        <v>3150</v>
      </c>
      <c r="J63" s="402">
        <v>299</v>
      </c>
      <c r="K63" s="402">
        <v>167069</v>
      </c>
      <c r="L63" s="309">
        <v>0</v>
      </c>
      <c r="M63" s="309">
        <v>26731</v>
      </c>
      <c r="N63" s="403">
        <v>193800</v>
      </c>
      <c r="O63" s="287"/>
      <c r="P63" s="403">
        <v>180700</v>
      </c>
    </row>
    <row r="64" spans="1:21" s="262" customFormat="1" ht="12.75" customHeight="1" x14ac:dyDescent="0.2">
      <c r="A64" s="354">
        <v>2012</v>
      </c>
      <c r="B64" s="355"/>
      <c r="C64" s="356" t="s">
        <v>105</v>
      </c>
      <c r="D64" s="404" t="s">
        <v>104</v>
      </c>
      <c r="E64" s="344" t="s">
        <v>79</v>
      </c>
      <c r="F64" s="308" t="s">
        <v>252</v>
      </c>
      <c r="G64" s="405">
        <v>181744</v>
      </c>
      <c r="H64" s="406">
        <v>410</v>
      </c>
      <c r="I64" s="406">
        <v>3150</v>
      </c>
      <c r="J64" s="406">
        <v>299</v>
      </c>
      <c r="K64" s="406">
        <v>185603</v>
      </c>
      <c r="L64" s="407">
        <v>0</v>
      </c>
      <c r="M64" s="407">
        <v>29697</v>
      </c>
      <c r="N64" s="408">
        <v>215300</v>
      </c>
      <c r="O64" s="287"/>
      <c r="P64" s="408">
        <v>204200</v>
      </c>
    </row>
    <row r="65" spans="1:21" s="262" customFormat="1" ht="5.25" customHeight="1" x14ac:dyDescent="0.2">
      <c r="C65" s="415"/>
      <c r="D65" s="415"/>
      <c r="F65" s="290"/>
      <c r="G65" s="416"/>
      <c r="N65" s="417"/>
    </row>
    <row r="66" spans="1:21" s="262" customFormat="1" ht="12.75" customHeight="1" x14ac:dyDescent="0.2">
      <c r="A66" s="286">
        <v>2012</v>
      </c>
      <c r="B66" s="287"/>
      <c r="C66" s="288" t="s">
        <v>253</v>
      </c>
      <c r="D66" s="376" t="s">
        <v>106</v>
      </c>
      <c r="E66" s="290" t="s">
        <v>72</v>
      </c>
      <c r="F66" s="290" t="s">
        <v>254</v>
      </c>
      <c r="G66" s="393">
        <v>261735</v>
      </c>
      <c r="H66" s="394">
        <v>533</v>
      </c>
      <c r="I66" s="394">
        <v>4100</v>
      </c>
      <c r="J66" s="394">
        <v>299</v>
      </c>
      <c r="K66" s="394">
        <v>266667</v>
      </c>
      <c r="L66" s="319">
        <v>13333</v>
      </c>
      <c r="M66" s="319">
        <v>44800</v>
      </c>
      <c r="N66" s="395">
        <v>324800</v>
      </c>
      <c r="O66" s="287"/>
      <c r="P66" s="395">
        <v>0</v>
      </c>
    </row>
    <row r="67" spans="1:21" s="262" customFormat="1" ht="12.75" customHeight="1" x14ac:dyDescent="0.2">
      <c r="A67" s="286">
        <v>2012</v>
      </c>
      <c r="B67" s="287"/>
      <c r="C67" s="288" t="s">
        <v>253</v>
      </c>
      <c r="D67" s="376" t="s">
        <v>106</v>
      </c>
      <c r="E67" s="290" t="s">
        <v>79</v>
      </c>
      <c r="F67" s="290" t="s">
        <v>255</v>
      </c>
      <c r="G67" s="393">
        <v>275118</v>
      </c>
      <c r="H67" s="394">
        <v>533</v>
      </c>
      <c r="I67" s="394">
        <v>4100</v>
      </c>
      <c r="J67" s="394">
        <v>299</v>
      </c>
      <c r="K67" s="394">
        <v>280050</v>
      </c>
      <c r="L67" s="319">
        <v>14002</v>
      </c>
      <c r="M67" s="319">
        <v>47048</v>
      </c>
      <c r="N67" s="395">
        <v>341100</v>
      </c>
      <c r="O67" s="287"/>
      <c r="P67" s="395">
        <v>0</v>
      </c>
    </row>
    <row r="68" spans="1:21" s="262" customFormat="1" ht="12.75" customHeight="1" x14ac:dyDescent="0.2">
      <c r="A68" s="295">
        <v>2012</v>
      </c>
      <c r="B68" s="296"/>
      <c r="C68" s="297" t="s">
        <v>256</v>
      </c>
      <c r="D68" s="396" t="s">
        <v>257</v>
      </c>
      <c r="E68" s="299" t="s">
        <v>74</v>
      </c>
      <c r="F68" s="290" t="s">
        <v>258</v>
      </c>
      <c r="G68" s="397">
        <v>301800</v>
      </c>
      <c r="H68" s="398">
        <v>533</v>
      </c>
      <c r="I68" s="398">
        <v>4100</v>
      </c>
      <c r="J68" s="398">
        <v>299</v>
      </c>
      <c r="K68" s="398">
        <v>306732</v>
      </c>
      <c r="L68" s="399">
        <v>15337</v>
      </c>
      <c r="M68" s="399">
        <v>51531</v>
      </c>
      <c r="N68" s="400">
        <v>373600</v>
      </c>
      <c r="O68" s="287"/>
      <c r="P68" s="400">
        <v>0</v>
      </c>
    </row>
    <row r="69" spans="1:21" ht="5.25" customHeight="1" x14ac:dyDescent="0.2">
      <c r="A69" s="262"/>
      <c r="B69" s="262"/>
      <c r="C69" s="415"/>
      <c r="D69" s="415"/>
      <c r="E69" s="262"/>
      <c r="F69" s="290"/>
      <c r="G69" s="416"/>
      <c r="H69" s="262"/>
      <c r="I69" s="262"/>
      <c r="J69" s="262"/>
      <c r="K69" s="262"/>
      <c r="L69" s="262"/>
      <c r="M69" s="262"/>
      <c r="N69" s="417"/>
      <c r="O69" s="262"/>
      <c r="P69" s="262"/>
      <c r="S69" s="262"/>
      <c r="U69" s="262"/>
    </row>
    <row r="70" spans="1:21" s="262" customFormat="1" ht="12.75" customHeight="1" x14ac:dyDescent="0.2">
      <c r="A70" s="304">
        <v>2012</v>
      </c>
      <c r="B70" s="305"/>
      <c r="C70" s="306" t="s">
        <v>108</v>
      </c>
      <c r="D70" s="363" t="s">
        <v>109</v>
      </c>
      <c r="E70" s="308" t="s">
        <v>87</v>
      </c>
      <c r="F70" s="308" t="s">
        <v>170</v>
      </c>
      <c r="G70" s="401">
        <v>208945</v>
      </c>
      <c r="H70" s="402">
        <v>533</v>
      </c>
      <c r="I70" s="402">
        <v>4100</v>
      </c>
      <c r="J70" s="402">
        <v>299</v>
      </c>
      <c r="K70" s="402">
        <v>213877</v>
      </c>
      <c r="L70" s="309">
        <v>5347</v>
      </c>
      <c r="M70" s="309">
        <v>35076</v>
      </c>
      <c r="N70" s="311">
        <v>254300</v>
      </c>
      <c r="O70" s="287"/>
      <c r="P70" s="311">
        <v>0</v>
      </c>
    </row>
    <row r="71" spans="1:21" s="262" customFormat="1" ht="12.75" customHeight="1" x14ac:dyDescent="0.2">
      <c r="A71" s="304">
        <v>2012</v>
      </c>
      <c r="B71" s="305"/>
      <c r="C71" s="306" t="s">
        <v>108</v>
      </c>
      <c r="D71" s="363" t="s">
        <v>109</v>
      </c>
      <c r="E71" s="308" t="s">
        <v>88</v>
      </c>
      <c r="F71" s="308" t="s">
        <v>171</v>
      </c>
      <c r="G71" s="401">
        <v>219458</v>
      </c>
      <c r="H71" s="402">
        <v>533</v>
      </c>
      <c r="I71" s="402">
        <v>4100</v>
      </c>
      <c r="J71" s="402">
        <v>299</v>
      </c>
      <c r="K71" s="402">
        <v>224390</v>
      </c>
      <c r="L71" s="309">
        <v>5610</v>
      </c>
      <c r="M71" s="309">
        <v>36800</v>
      </c>
      <c r="N71" s="311">
        <v>266800</v>
      </c>
      <c r="O71" s="287"/>
      <c r="P71" s="311">
        <v>0</v>
      </c>
    </row>
    <row r="72" spans="1:21" s="262" customFormat="1" ht="12.75" customHeight="1" x14ac:dyDescent="0.2">
      <c r="A72" s="304">
        <v>2012</v>
      </c>
      <c r="B72" s="305"/>
      <c r="C72" s="306" t="s">
        <v>108</v>
      </c>
      <c r="D72" s="363" t="s">
        <v>109</v>
      </c>
      <c r="E72" s="308" t="s">
        <v>85</v>
      </c>
      <c r="F72" s="308" t="s">
        <v>172</v>
      </c>
      <c r="G72" s="401">
        <v>220383</v>
      </c>
      <c r="H72" s="402">
        <v>533</v>
      </c>
      <c r="I72" s="402">
        <v>4100</v>
      </c>
      <c r="J72" s="402">
        <v>299</v>
      </c>
      <c r="K72" s="402">
        <v>225315</v>
      </c>
      <c r="L72" s="309">
        <v>5633</v>
      </c>
      <c r="M72" s="309">
        <v>36952</v>
      </c>
      <c r="N72" s="311">
        <v>267900</v>
      </c>
      <c r="O72" s="287"/>
      <c r="P72" s="311">
        <v>0</v>
      </c>
    </row>
    <row r="73" spans="1:21" s="262" customFormat="1" ht="12.75" customHeight="1" x14ac:dyDescent="0.2">
      <c r="A73" s="312">
        <v>2012</v>
      </c>
      <c r="B73" s="313"/>
      <c r="C73" s="314" t="s">
        <v>108</v>
      </c>
      <c r="D73" s="366" t="s">
        <v>109</v>
      </c>
      <c r="E73" s="316" t="s">
        <v>98</v>
      </c>
      <c r="F73" s="308" t="s">
        <v>173</v>
      </c>
      <c r="G73" s="409">
        <v>230476</v>
      </c>
      <c r="H73" s="410">
        <v>533</v>
      </c>
      <c r="I73" s="410">
        <v>4100</v>
      </c>
      <c r="J73" s="410">
        <v>299</v>
      </c>
      <c r="K73" s="410">
        <v>235408</v>
      </c>
      <c r="L73" s="411">
        <v>5885</v>
      </c>
      <c r="M73" s="411">
        <v>38607</v>
      </c>
      <c r="N73" s="318">
        <v>279900</v>
      </c>
      <c r="O73" s="287"/>
      <c r="P73" s="318">
        <v>0</v>
      </c>
    </row>
    <row r="74" spans="1:21" ht="5.25" customHeight="1" x14ac:dyDescent="0.2">
      <c r="A74" s="262"/>
      <c r="B74" s="262"/>
      <c r="C74" s="415"/>
      <c r="D74" s="415"/>
      <c r="E74" s="262"/>
      <c r="F74" s="290"/>
      <c r="G74" s="416"/>
      <c r="H74" s="262"/>
      <c r="I74" s="262"/>
      <c r="J74" s="262"/>
      <c r="K74" s="262"/>
      <c r="L74" s="262"/>
      <c r="M74" s="262"/>
      <c r="N74" s="417"/>
      <c r="O74" s="262"/>
      <c r="P74" s="262"/>
      <c r="S74" s="262"/>
      <c r="U74" s="262"/>
    </row>
    <row r="75" spans="1:21" s="262" customFormat="1" ht="12.75" customHeight="1" x14ac:dyDescent="0.2">
      <c r="A75" s="286">
        <v>2012</v>
      </c>
      <c r="B75" s="287"/>
      <c r="C75" s="288" t="s">
        <v>108</v>
      </c>
      <c r="D75" s="376" t="s">
        <v>110</v>
      </c>
      <c r="E75" s="290" t="s">
        <v>83</v>
      </c>
      <c r="F75" s="290" t="s">
        <v>174</v>
      </c>
      <c r="G75" s="393">
        <v>253114</v>
      </c>
      <c r="H75" s="394">
        <v>533</v>
      </c>
      <c r="I75" s="394">
        <v>4100</v>
      </c>
      <c r="J75" s="394">
        <v>299</v>
      </c>
      <c r="K75" s="394">
        <v>258046</v>
      </c>
      <c r="L75" s="319">
        <v>12902</v>
      </c>
      <c r="M75" s="319">
        <v>43352</v>
      </c>
      <c r="N75" s="395">
        <v>314300</v>
      </c>
      <c r="O75" s="287"/>
      <c r="P75" s="395">
        <v>292200</v>
      </c>
    </row>
    <row r="76" spans="1:21" s="262" customFormat="1" ht="12.75" customHeight="1" x14ac:dyDescent="0.2">
      <c r="A76" s="286">
        <v>2012</v>
      </c>
      <c r="B76" s="287"/>
      <c r="C76" s="288" t="s">
        <v>111</v>
      </c>
      <c r="D76" s="376" t="s">
        <v>112</v>
      </c>
      <c r="E76" s="290" t="s">
        <v>113</v>
      </c>
      <c r="F76" s="290" t="s">
        <v>175</v>
      </c>
      <c r="G76" s="393">
        <v>276184</v>
      </c>
      <c r="H76" s="394">
        <v>533</v>
      </c>
      <c r="I76" s="394">
        <v>4100</v>
      </c>
      <c r="J76" s="394">
        <v>299</v>
      </c>
      <c r="K76" s="394">
        <v>281116</v>
      </c>
      <c r="L76" s="319">
        <v>14056</v>
      </c>
      <c r="M76" s="319">
        <v>47228</v>
      </c>
      <c r="N76" s="395">
        <v>342400</v>
      </c>
      <c r="O76" s="287"/>
      <c r="P76" s="395">
        <v>327400</v>
      </c>
    </row>
    <row r="77" spans="1:21" s="262" customFormat="1" ht="12.75" customHeight="1" x14ac:dyDescent="0.2">
      <c r="A77" s="322">
        <v>2012</v>
      </c>
      <c r="B77" s="323"/>
      <c r="C77" s="324" t="s">
        <v>114</v>
      </c>
      <c r="D77" s="377" t="s">
        <v>115</v>
      </c>
      <c r="E77" s="326" t="s">
        <v>72</v>
      </c>
      <c r="F77" s="290" t="s">
        <v>176</v>
      </c>
      <c r="G77" s="412">
        <v>276923</v>
      </c>
      <c r="H77" s="413">
        <v>533</v>
      </c>
      <c r="I77" s="413">
        <v>4100</v>
      </c>
      <c r="J77" s="413">
        <v>299</v>
      </c>
      <c r="K77" s="413">
        <v>281855</v>
      </c>
      <c r="L77" s="414">
        <v>14093</v>
      </c>
      <c r="M77" s="414">
        <v>47352</v>
      </c>
      <c r="N77" s="328">
        <v>343300</v>
      </c>
      <c r="O77" s="287"/>
      <c r="P77" s="328">
        <v>328300</v>
      </c>
    </row>
    <row r="78" spans="1:21" s="262" customFormat="1" ht="5.25" customHeight="1" x14ac:dyDescent="0.2">
      <c r="C78" s="415"/>
      <c r="D78" s="415"/>
      <c r="F78" s="290"/>
      <c r="G78" s="416"/>
      <c r="N78" s="417"/>
    </row>
    <row r="79" spans="1:21" s="262" customFormat="1" ht="12.75" customHeight="1" x14ac:dyDescent="0.2">
      <c r="A79" s="304">
        <v>2012</v>
      </c>
      <c r="B79" s="305"/>
      <c r="C79" s="306" t="s">
        <v>116</v>
      </c>
      <c r="D79" s="307" t="s">
        <v>117</v>
      </c>
      <c r="E79" s="308" t="s">
        <v>88</v>
      </c>
      <c r="F79" s="308" t="s">
        <v>177</v>
      </c>
      <c r="G79" s="401">
        <v>330043</v>
      </c>
      <c r="H79" s="402">
        <v>533</v>
      </c>
      <c r="I79" s="402">
        <v>4100</v>
      </c>
      <c r="J79" s="402">
        <v>299</v>
      </c>
      <c r="K79" s="402">
        <v>334975</v>
      </c>
      <c r="L79" s="309">
        <v>16749</v>
      </c>
      <c r="M79" s="309">
        <v>56276</v>
      </c>
      <c r="N79" s="311">
        <v>408000</v>
      </c>
      <c r="O79" s="287"/>
      <c r="P79" s="311">
        <v>330000</v>
      </c>
    </row>
    <row r="80" spans="1:21" s="262" customFormat="1" ht="12.75" customHeight="1" x14ac:dyDescent="0.2">
      <c r="A80" s="312">
        <v>2012</v>
      </c>
      <c r="B80" s="313"/>
      <c r="C80" s="314" t="s">
        <v>118</v>
      </c>
      <c r="D80" s="315" t="s">
        <v>119</v>
      </c>
      <c r="E80" s="316" t="s">
        <v>85</v>
      </c>
      <c r="F80" s="308" t="s">
        <v>178</v>
      </c>
      <c r="G80" s="409">
        <v>350898</v>
      </c>
      <c r="H80" s="410">
        <v>533</v>
      </c>
      <c r="I80" s="410">
        <v>4100</v>
      </c>
      <c r="J80" s="410">
        <v>299</v>
      </c>
      <c r="K80" s="410">
        <v>355830</v>
      </c>
      <c r="L80" s="411">
        <v>17791</v>
      </c>
      <c r="M80" s="411">
        <v>59779</v>
      </c>
      <c r="N80" s="318">
        <v>433400</v>
      </c>
      <c r="O80" s="287"/>
      <c r="P80" s="318">
        <v>355000</v>
      </c>
    </row>
    <row r="81" spans="1:21" ht="5.25" customHeight="1" x14ac:dyDescent="0.2">
      <c r="A81" s="262"/>
      <c r="B81" s="262"/>
      <c r="C81" s="415"/>
      <c r="D81" s="415"/>
      <c r="E81" s="262"/>
      <c r="F81" s="290"/>
      <c r="G81" s="416"/>
      <c r="H81" s="262"/>
      <c r="I81" s="262"/>
      <c r="J81" s="262"/>
      <c r="K81" s="262"/>
      <c r="L81" s="262"/>
      <c r="M81" s="262"/>
      <c r="N81" s="417"/>
      <c r="O81" s="262"/>
      <c r="P81" s="262"/>
      <c r="S81" s="262"/>
      <c r="U81" s="262"/>
    </row>
    <row r="82" spans="1:21" s="262" customFormat="1" ht="12.75" customHeight="1" x14ac:dyDescent="0.2">
      <c r="A82" s="286">
        <v>2012</v>
      </c>
      <c r="B82" s="287"/>
      <c r="C82" s="288" t="s">
        <v>108</v>
      </c>
      <c r="D82" s="376" t="s">
        <v>120</v>
      </c>
      <c r="E82" s="290" t="s">
        <v>121</v>
      </c>
      <c r="F82" s="290" t="s">
        <v>179</v>
      </c>
      <c r="G82" s="393">
        <v>337433</v>
      </c>
      <c r="H82" s="394">
        <v>533</v>
      </c>
      <c r="I82" s="394">
        <v>4100</v>
      </c>
      <c r="J82" s="394">
        <v>299</v>
      </c>
      <c r="K82" s="394">
        <v>342365</v>
      </c>
      <c r="L82" s="319">
        <v>17118</v>
      </c>
      <c r="M82" s="319">
        <v>57517</v>
      </c>
      <c r="N82" s="395">
        <v>417000</v>
      </c>
      <c r="O82" s="287"/>
      <c r="P82" s="395">
        <v>396000</v>
      </c>
    </row>
    <row r="83" spans="1:21" s="262" customFormat="1" ht="12.75" customHeight="1" x14ac:dyDescent="0.2">
      <c r="A83" s="286">
        <v>2012</v>
      </c>
      <c r="B83" s="287"/>
      <c r="C83" s="288" t="s">
        <v>111</v>
      </c>
      <c r="D83" s="376" t="s">
        <v>122</v>
      </c>
      <c r="E83" s="290" t="s">
        <v>123</v>
      </c>
      <c r="F83" s="290" t="s">
        <v>180</v>
      </c>
      <c r="G83" s="393">
        <v>359107</v>
      </c>
      <c r="H83" s="394">
        <v>533</v>
      </c>
      <c r="I83" s="394">
        <v>4100</v>
      </c>
      <c r="J83" s="394">
        <v>299</v>
      </c>
      <c r="K83" s="394">
        <v>364039</v>
      </c>
      <c r="L83" s="319">
        <v>18202</v>
      </c>
      <c r="M83" s="319">
        <v>61159</v>
      </c>
      <c r="N83" s="395">
        <v>443400</v>
      </c>
      <c r="O83" s="287"/>
      <c r="P83" s="395">
        <v>420500</v>
      </c>
    </row>
    <row r="84" spans="1:21" s="262" customFormat="1" ht="12.75" customHeight="1" x14ac:dyDescent="0.2">
      <c r="A84" s="322">
        <v>2012</v>
      </c>
      <c r="B84" s="323"/>
      <c r="C84" s="324" t="s">
        <v>124</v>
      </c>
      <c r="D84" s="377" t="s">
        <v>125</v>
      </c>
      <c r="E84" s="326" t="s">
        <v>74</v>
      </c>
      <c r="F84" s="290" t="s">
        <v>181</v>
      </c>
      <c r="G84" s="412">
        <v>400651</v>
      </c>
      <c r="H84" s="413">
        <v>533</v>
      </c>
      <c r="I84" s="413">
        <v>4100</v>
      </c>
      <c r="J84" s="413">
        <v>299</v>
      </c>
      <c r="K84" s="413">
        <v>405583</v>
      </c>
      <c r="L84" s="414">
        <v>20279</v>
      </c>
      <c r="M84" s="414">
        <v>68138</v>
      </c>
      <c r="N84" s="328">
        <v>494000</v>
      </c>
      <c r="O84" s="287"/>
      <c r="P84" s="328">
        <v>468600</v>
      </c>
    </row>
    <row r="85" spans="1:21" ht="5.25" customHeight="1" x14ac:dyDescent="0.2">
      <c r="A85" s="262"/>
      <c r="B85" s="262"/>
      <c r="C85" s="415"/>
      <c r="D85" s="415"/>
      <c r="E85" s="262"/>
      <c r="F85" s="290"/>
      <c r="G85" s="416"/>
      <c r="H85" s="262"/>
      <c r="I85" s="262"/>
      <c r="J85" s="262"/>
      <c r="K85" s="262"/>
      <c r="L85" s="262"/>
      <c r="M85" s="262"/>
      <c r="N85" s="417"/>
      <c r="O85" s="262"/>
      <c r="P85" s="262"/>
      <c r="S85" s="262"/>
      <c r="U85" s="262"/>
    </row>
    <row r="86" spans="1:21" s="262" customFormat="1" ht="12.75" customHeight="1" x14ac:dyDescent="0.2">
      <c r="A86" s="304">
        <v>2012</v>
      </c>
      <c r="B86" s="305"/>
      <c r="C86" s="306" t="s">
        <v>118</v>
      </c>
      <c r="D86" s="363" t="s">
        <v>126</v>
      </c>
      <c r="E86" s="308" t="s">
        <v>74</v>
      </c>
      <c r="F86" s="308" t="s">
        <v>182</v>
      </c>
      <c r="G86" s="401">
        <v>448434</v>
      </c>
      <c r="H86" s="402">
        <v>533</v>
      </c>
      <c r="I86" s="402">
        <v>4100</v>
      </c>
      <c r="J86" s="402">
        <v>299</v>
      </c>
      <c r="K86" s="402">
        <v>453366</v>
      </c>
      <c r="L86" s="309">
        <v>22668</v>
      </c>
      <c r="M86" s="309">
        <v>76166</v>
      </c>
      <c r="N86" s="403">
        <v>552200</v>
      </c>
      <c r="O86" s="287"/>
      <c r="P86" s="403">
        <v>521300</v>
      </c>
    </row>
    <row r="87" spans="1:21" s="262" customFormat="1" ht="12.75" customHeight="1" x14ac:dyDescent="0.2">
      <c r="A87" s="354">
        <v>2012</v>
      </c>
      <c r="B87" s="355"/>
      <c r="C87" s="356" t="s">
        <v>118</v>
      </c>
      <c r="D87" s="404" t="s">
        <v>126</v>
      </c>
      <c r="E87" s="344" t="s">
        <v>79</v>
      </c>
      <c r="F87" s="308" t="s">
        <v>183</v>
      </c>
      <c r="G87" s="405">
        <v>499666</v>
      </c>
      <c r="H87" s="406">
        <v>533</v>
      </c>
      <c r="I87" s="406">
        <v>4100</v>
      </c>
      <c r="J87" s="406">
        <v>299</v>
      </c>
      <c r="K87" s="406">
        <v>504598</v>
      </c>
      <c r="L87" s="407">
        <v>25230</v>
      </c>
      <c r="M87" s="407">
        <v>84772</v>
      </c>
      <c r="N87" s="408">
        <v>614600</v>
      </c>
      <c r="O87" s="287"/>
      <c r="P87" s="408">
        <v>582200</v>
      </c>
    </row>
    <row r="88" spans="1:21" ht="5.25" customHeight="1" x14ac:dyDescent="0.2">
      <c r="A88" s="262"/>
      <c r="B88" s="262"/>
      <c r="C88" s="415"/>
      <c r="D88" s="415"/>
      <c r="E88" s="262"/>
      <c r="F88" s="290"/>
      <c r="G88" s="416"/>
      <c r="H88" s="262"/>
      <c r="I88" s="262"/>
      <c r="J88" s="262"/>
      <c r="K88" s="262"/>
      <c r="L88" s="262"/>
      <c r="M88" s="262"/>
      <c r="N88" s="417"/>
      <c r="O88" s="262"/>
      <c r="P88" s="262"/>
      <c r="S88" s="262"/>
      <c r="U88" s="262"/>
    </row>
    <row r="89" spans="1:21" s="339" customFormat="1" ht="12.75" x14ac:dyDescent="0.2">
      <c r="A89" s="286">
        <v>2012</v>
      </c>
      <c r="B89" s="287"/>
      <c r="C89" s="288" t="s">
        <v>127</v>
      </c>
      <c r="D89" s="289" t="s">
        <v>128</v>
      </c>
      <c r="E89" s="290" t="s">
        <v>74</v>
      </c>
      <c r="F89" s="290" t="s">
        <v>184</v>
      </c>
      <c r="G89" s="393">
        <v>503935</v>
      </c>
      <c r="H89" s="394">
        <v>533</v>
      </c>
      <c r="I89" s="394">
        <v>4100</v>
      </c>
      <c r="J89" s="394">
        <v>299</v>
      </c>
      <c r="K89" s="394">
        <v>508867</v>
      </c>
      <c r="L89" s="319">
        <v>25443</v>
      </c>
      <c r="M89" s="319">
        <v>85490</v>
      </c>
      <c r="N89" s="320">
        <v>619800</v>
      </c>
      <c r="O89" s="287"/>
      <c r="P89" s="320">
        <v>0</v>
      </c>
      <c r="S89" s="262"/>
      <c r="U89" s="262"/>
    </row>
    <row r="90" spans="1:21" s="339" customFormat="1" ht="12.75" x14ac:dyDescent="0.2">
      <c r="A90" s="322">
        <v>2012</v>
      </c>
      <c r="B90" s="323"/>
      <c r="C90" s="324" t="s">
        <v>127</v>
      </c>
      <c r="D90" s="325" t="s">
        <v>128</v>
      </c>
      <c r="E90" s="326" t="s">
        <v>79</v>
      </c>
      <c r="F90" s="290" t="s">
        <v>185</v>
      </c>
      <c r="G90" s="412">
        <v>512556</v>
      </c>
      <c r="H90" s="413">
        <v>533</v>
      </c>
      <c r="I90" s="413">
        <v>4100</v>
      </c>
      <c r="J90" s="413">
        <v>299</v>
      </c>
      <c r="K90" s="413">
        <v>517488</v>
      </c>
      <c r="L90" s="414">
        <v>25874</v>
      </c>
      <c r="M90" s="414">
        <v>86938</v>
      </c>
      <c r="N90" s="328">
        <v>630300</v>
      </c>
      <c r="O90" s="287"/>
      <c r="P90" s="328">
        <v>0</v>
      </c>
      <c r="S90" s="262"/>
      <c r="U90" s="262"/>
    </row>
    <row r="91" spans="1:21" ht="5.25" customHeight="1" x14ac:dyDescent="0.2">
      <c r="A91" s="262"/>
      <c r="B91" s="262"/>
      <c r="C91" s="415"/>
      <c r="D91" s="415"/>
      <c r="E91" s="262"/>
      <c r="F91" s="290"/>
      <c r="G91" s="416"/>
      <c r="H91" s="262"/>
      <c r="I91" s="262"/>
      <c r="J91" s="262"/>
      <c r="K91" s="262"/>
      <c r="L91" s="262"/>
      <c r="M91" s="262"/>
      <c r="N91" s="417"/>
      <c r="O91" s="262"/>
      <c r="P91" s="262"/>
      <c r="S91" s="262"/>
      <c r="U91" s="262"/>
    </row>
    <row r="92" spans="1:21" s="262" customFormat="1" ht="12.75" customHeight="1" x14ac:dyDescent="0.2">
      <c r="A92" s="304">
        <v>2012</v>
      </c>
      <c r="B92" s="305"/>
      <c r="C92" s="306" t="s">
        <v>129</v>
      </c>
      <c r="D92" s="363" t="s">
        <v>130</v>
      </c>
      <c r="E92" s="308" t="s">
        <v>72</v>
      </c>
      <c r="F92" s="308" t="s">
        <v>259</v>
      </c>
      <c r="G92" s="401">
        <v>267360</v>
      </c>
      <c r="H92" s="402">
        <v>656</v>
      </c>
      <c r="I92" s="402">
        <v>4100</v>
      </c>
      <c r="J92" s="402">
        <v>299</v>
      </c>
      <c r="K92" s="402">
        <v>272415</v>
      </c>
      <c r="L92" s="309">
        <v>7757</v>
      </c>
      <c r="M92" s="309">
        <v>44828</v>
      </c>
      <c r="N92" s="403">
        <v>325000</v>
      </c>
      <c r="O92" s="287"/>
      <c r="P92" s="403">
        <v>285900</v>
      </c>
    </row>
    <row r="93" spans="1:21" s="262" customFormat="1" ht="12.75" customHeight="1" x14ac:dyDescent="0.2">
      <c r="A93" s="304">
        <v>2012</v>
      </c>
      <c r="B93" s="305"/>
      <c r="C93" s="306" t="s">
        <v>129</v>
      </c>
      <c r="D93" s="363" t="s">
        <v>130</v>
      </c>
      <c r="E93" s="308" t="s">
        <v>74</v>
      </c>
      <c r="F93" s="308" t="s">
        <v>260</v>
      </c>
      <c r="G93" s="401">
        <v>298604</v>
      </c>
      <c r="H93" s="402">
        <v>656</v>
      </c>
      <c r="I93" s="402">
        <v>4100</v>
      </c>
      <c r="J93" s="402">
        <v>299</v>
      </c>
      <c r="K93" s="402">
        <v>303659</v>
      </c>
      <c r="L93" s="309">
        <v>10910</v>
      </c>
      <c r="M93" s="309">
        <v>50331</v>
      </c>
      <c r="N93" s="403">
        <v>364900</v>
      </c>
      <c r="O93" s="287"/>
      <c r="P93" s="403">
        <v>327100</v>
      </c>
    </row>
    <row r="94" spans="1:21" s="262" customFormat="1" ht="12.75" customHeight="1" x14ac:dyDescent="0.2">
      <c r="A94" s="304">
        <v>2012</v>
      </c>
      <c r="B94" s="305"/>
      <c r="C94" s="306" t="s">
        <v>131</v>
      </c>
      <c r="D94" s="363" t="s">
        <v>130</v>
      </c>
      <c r="E94" s="308" t="s">
        <v>79</v>
      </c>
      <c r="F94" s="308" t="s">
        <v>261</v>
      </c>
      <c r="G94" s="401">
        <v>300254</v>
      </c>
      <c r="H94" s="402">
        <v>656</v>
      </c>
      <c r="I94" s="402">
        <v>4100</v>
      </c>
      <c r="J94" s="402">
        <v>299</v>
      </c>
      <c r="K94" s="402">
        <v>305309</v>
      </c>
      <c r="L94" s="309">
        <v>11157</v>
      </c>
      <c r="M94" s="309">
        <v>50634</v>
      </c>
      <c r="N94" s="403">
        <v>367100</v>
      </c>
      <c r="O94" s="287"/>
      <c r="P94" s="403">
        <v>329300</v>
      </c>
    </row>
    <row r="95" spans="1:21" s="262" customFormat="1" ht="12.75" customHeight="1" x14ac:dyDescent="0.2">
      <c r="A95" s="304">
        <v>2012</v>
      </c>
      <c r="B95" s="305"/>
      <c r="C95" s="306" t="s">
        <v>131</v>
      </c>
      <c r="D95" s="363" t="s">
        <v>130</v>
      </c>
      <c r="E95" s="308" t="s">
        <v>87</v>
      </c>
      <c r="F95" s="308" t="s">
        <v>262</v>
      </c>
      <c r="G95" s="401">
        <v>316295</v>
      </c>
      <c r="H95" s="402">
        <v>656</v>
      </c>
      <c r="I95" s="402">
        <v>4100</v>
      </c>
      <c r="J95" s="402">
        <v>299</v>
      </c>
      <c r="K95" s="402">
        <v>321350</v>
      </c>
      <c r="L95" s="309">
        <v>13564</v>
      </c>
      <c r="M95" s="309">
        <v>53586</v>
      </c>
      <c r="N95" s="403">
        <v>388500</v>
      </c>
      <c r="O95" s="287"/>
      <c r="P95" s="403">
        <v>349800</v>
      </c>
    </row>
    <row r="96" spans="1:21" s="262" customFormat="1" ht="12.75" customHeight="1" x14ac:dyDescent="0.2">
      <c r="A96" s="354">
        <v>2012</v>
      </c>
      <c r="B96" s="355"/>
      <c r="C96" s="356" t="s">
        <v>132</v>
      </c>
      <c r="D96" s="404" t="s">
        <v>130</v>
      </c>
      <c r="E96" s="344" t="s">
        <v>98</v>
      </c>
      <c r="F96" s="308" t="s">
        <v>263</v>
      </c>
      <c r="G96" s="405">
        <v>331587</v>
      </c>
      <c r="H96" s="406">
        <v>656</v>
      </c>
      <c r="I96" s="406">
        <v>4100</v>
      </c>
      <c r="J96" s="406">
        <v>299</v>
      </c>
      <c r="K96" s="406">
        <v>336642</v>
      </c>
      <c r="L96" s="407">
        <v>15858</v>
      </c>
      <c r="M96" s="407">
        <v>56400</v>
      </c>
      <c r="N96" s="408">
        <v>408900</v>
      </c>
      <c r="O96" s="287"/>
      <c r="P96" s="408">
        <v>369800</v>
      </c>
    </row>
    <row r="97" spans="1:21" ht="5.25" customHeight="1" x14ac:dyDescent="0.2">
      <c r="A97" s="262"/>
      <c r="B97" s="262"/>
      <c r="C97" s="415"/>
      <c r="D97" s="415"/>
      <c r="E97" s="262"/>
      <c r="F97" s="290"/>
      <c r="G97" s="416"/>
      <c r="H97" s="262"/>
      <c r="I97" s="262"/>
      <c r="J97" s="262"/>
      <c r="K97" s="262"/>
      <c r="L97" s="262"/>
      <c r="M97" s="262"/>
      <c r="N97" s="417"/>
      <c r="O97" s="262"/>
      <c r="P97" s="262"/>
      <c r="S97" s="262"/>
      <c r="U97" s="262"/>
    </row>
    <row r="98" spans="1:21" s="262" customFormat="1" ht="12.75" customHeight="1" x14ac:dyDescent="0.2">
      <c r="A98" s="286">
        <v>2012</v>
      </c>
      <c r="B98" s="287"/>
      <c r="C98" s="288" t="s">
        <v>133</v>
      </c>
      <c r="D98" s="376" t="s">
        <v>134</v>
      </c>
      <c r="E98" s="290" t="s">
        <v>79</v>
      </c>
      <c r="F98" s="290" t="s">
        <v>201</v>
      </c>
      <c r="G98" s="393">
        <v>408827</v>
      </c>
      <c r="H98" s="394">
        <v>656</v>
      </c>
      <c r="I98" s="394">
        <v>4100</v>
      </c>
      <c r="J98" s="394">
        <v>299</v>
      </c>
      <c r="K98" s="394">
        <v>413882</v>
      </c>
      <c r="L98" s="319">
        <v>27928</v>
      </c>
      <c r="M98" s="319">
        <v>70690</v>
      </c>
      <c r="N98" s="395">
        <v>512500</v>
      </c>
      <c r="O98" s="287"/>
      <c r="P98" s="395">
        <v>480700</v>
      </c>
    </row>
    <row r="99" spans="1:21" s="262" customFormat="1" ht="12.75" customHeight="1" x14ac:dyDescent="0.2">
      <c r="A99" s="295">
        <v>2012</v>
      </c>
      <c r="B99" s="296"/>
      <c r="C99" s="297" t="s">
        <v>133</v>
      </c>
      <c r="D99" s="396" t="s">
        <v>134</v>
      </c>
      <c r="E99" s="299" t="s">
        <v>74</v>
      </c>
      <c r="F99" s="290" t="s">
        <v>202</v>
      </c>
      <c r="G99" s="397">
        <v>431300</v>
      </c>
      <c r="H99" s="398">
        <v>656</v>
      </c>
      <c r="I99" s="398">
        <v>4100</v>
      </c>
      <c r="J99" s="398">
        <v>299</v>
      </c>
      <c r="K99" s="398">
        <v>436355</v>
      </c>
      <c r="L99" s="399">
        <v>31748</v>
      </c>
      <c r="M99" s="399">
        <v>74897</v>
      </c>
      <c r="N99" s="400">
        <v>543000</v>
      </c>
      <c r="O99" s="287"/>
      <c r="P99" s="400">
        <v>510500</v>
      </c>
    </row>
    <row r="100" spans="1:21" ht="5.25" customHeight="1" x14ac:dyDescent="0.2">
      <c r="A100" s="262"/>
      <c r="B100" s="262"/>
      <c r="C100" s="415"/>
      <c r="D100" s="415"/>
      <c r="E100" s="262"/>
      <c r="F100" s="290"/>
      <c r="G100" s="416"/>
      <c r="H100" s="262"/>
      <c r="I100" s="262"/>
      <c r="J100" s="262"/>
      <c r="K100" s="262"/>
      <c r="L100" s="262"/>
      <c r="M100" s="262"/>
      <c r="N100" s="417"/>
      <c r="O100" s="262"/>
      <c r="P100" s="262"/>
      <c r="S100" s="262"/>
      <c r="U100" s="262"/>
    </row>
    <row r="101" spans="1:21" s="287" customFormat="1" ht="12.75" x14ac:dyDescent="0.2">
      <c r="A101" s="304">
        <v>2012</v>
      </c>
      <c r="B101" s="305"/>
      <c r="C101" s="306" t="s">
        <v>135</v>
      </c>
      <c r="D101" s="363" t="s">
        <v>136</v>
      </c>
      <c r="E101" s="308" t="s">
        <v>72</v>
      </c>
      <c r="F101" s="308" t="s">
        <v>186</v>
      </c>
      <c r="G101" s="401">
        <v>467256</v>
      </c>
      <c r="H101" s="402">
        <v>656</v>
      </c>
      <c r="I101" s="402">
        <v>4100</v>
      </c>
      <c r="J101" s="402">
        <v>299</v>
      </c>
      <c r="K101" s="402">
        <v>472311</v>
      </c>
      <c r="L101" s="309">
        <v>37861</v>
      </c>
      <c r="M101" s="309">
        <v>81628</v>
      </c>
      <c r="N101" s="311">
        <v>591800</v>
      </c>
      <c r="P101" s="311">
        <v>562800</v>
      </c>
      <c r="S101" s="262"/>
      <c r="U101" s="262"/>
    </row>
    <row r="102" spans="1:21" s="287" customFormat="1" ht="12.75" x14ac:dyDescent="0.2">
      <c r="A102" s="304">
        <v>2012</v>
      </c>
      <c r="B102" s="305"/>
      <c r="C102" s="306" t="s">
        <v>135</v>
      </c>
      <c r="D102" s="363" t="s">
        <v>136</v>
      </c>
      <c r="E102" s="308" t="s">
        <v>79</v>
      </c>
      <c r="F102" s="308" t="s">
        <v>187</v>
      </c>
      <c r="G102" s="401">
        <v>506234</v>
      </c>
      <c r="H102" s="402">
        <v>656</v>
      </c>
      <c r="I102" s="402">
        <v>4100</v>
      </c>
      <c r="J102" s="402">
        <v>299</v>
      </c>
      <c r="K102" s="402">
        <v>511289</v>
      </c>
      <c r="L102" s="309">
        <v>44487</v>
      </c>
      <c r="M102" s="309">
        <v>88924</v>
      </c>
      <c r="N102" s="311">
        <v>644700</v>
      </c>
      <c r="P102" s="311">
        <v>613200</v>
      </c>
      <c r="S102" s="262"/>
      <c r="U102" s="262"/>
    </row>
    <row r="103" spans="1:21" s="287" customFormat="1" ht="12.75" x14ac:dyDescent="0.2">
      <c r="A103" s="304">
        <v>2012</v>
      </c>
      <c r="B103" s="305"/>
      <c r="C103" s="306" t="s">
        <v>135</v>
      </c>
      <c r="D103" s="363" t="s">
        <v>136</v>
      </c>
      <c r="E103" s="308" t="s">
        <v>87</v>
      </c>
      <c r="F103" s="308" t="s">
        <v>188</v>
      </c>
      <c r="G103" s="401">
        <v>520455</v>
      </c>
      <c r="H103" s="402">
        <v>656</v>
      </c>
      <c r="I103" s="402">
        <v>4100</v>
      </c>
      <c r="J103" s="402">
        <v>299</v>
      </c>
      <c r="K103" s="402">
        <v>525510</v>
      </c>
      <c r="L103" s="309">
        <v>46904</v>
      </c>
      <c r="M103" s="309">
        <v>91586</v>
      </c>
      <c r="N103" s="311">
        <v>664000</v>
      </c>
      <c r="P103" s="311">
        <v>631500</v>
      </c>
      <c r="S103" s="262"/>
      <c r="U103" s="262"/>
    </row>
    <row r="104" spans="1:21" s="287" customFormat="1" ht="12.75" x14ac:dyDescent="0.2">
      <c r="A104" s="354">
        <v>2012</v>
      </c>
      <c r="B104" s="355"/>
      <c r="C104" s="356" t="s">
        <v>137</v>
      </c>
      <c r="D104" s="404" t="s">
        <v>138</v>
      </c>
      <c r="E104" s="344" t="s">
        <v>88</v>
      </c>
      <c r="F104" s="308" t="s">
        <v>189</v>
      </c>
      <c r="G104" s="405">
        <v>536886</v>
      </c>
      <c r="H104" s="406">
        <v>656</v>
      </c>
      <c r="I104" s="406">
        <v>4100</v>
      </c>
      <c r="J104" s="406">
        <v>299</v>
      </c>
      <c r="K104" s="410">
        <v>541941</v>
      </c>
      <c r="L104" s="411">
        <v>49697</v>
      </c>
      <c r="M104" s="411">
        <v>94662</v>
      </c>
      <c r="N104" s="318">
        <v>686300</v>
      </c>
      <c r="P104" s="318">
        <v>651600</v>
      </c>
      <c r="S104" s="262"/>
      <c r="U104" s="262"/>
    </row>
    <row r="105" spans="1:21" s="262" customFormat="1" ht="5.25" customHeight="1" x14ac:dyDescent="0.2">
      <c r="C105" s="415"/>
      <c r="D105" s="415"/>
      <c r="F105" s="290"/>
      <c r="G105" s="416"/>
      <c r="N105" s="417"/>
    </row>
    <row r="106" spans="1:21" s="287" customFormat="1" ht="12.75" x14ac:dyDescent="0.2">
      <c r="A106" s="286">
        <v>2012</v>
      </c>
      <c r="C106" s="288" t="s">
        <v>139</v>
      </c>
      <c r="D106" s="376" t="s">
        <v>140</v>
      </c>
      <c r="E106" s="290" t="s">
        <v>72</v>
      </c>
      <c r="F106" s="290" t="s">
        <v>190</v>
      </c>
      <c r="G106" s="393">
        <v>494004</v>
      </c>
      <c r="H106" s="394">
        <v>656</v>
      </c>
      <c r="I106" s="394">
        <v>4100</v>
      </c>
      <c r="J106" s="394">
        <v>299</v>
      </c>
      <c r="K106" s="394">
        <v>499059</v>
      </c>
      <c r="L106" s="319">
        <v>42407</v>
      </c>
      <c r="M106" s="319">
        <v>86634</v>
      </c>
      <c r="N106" s="320">
        <v>628100</v>
      </c>
      <c r="P106" s="320">
        <v>598900</v>
      </c>
      <c r="S106" s="262"/>
      <c r="U106" s="262"/>
    </row>
    <row r="107" spans="1:21" s="287" customFormat="1" ht="12.75" x14ac:dyDescent="0.2">
      <c r="A107" s="286">
        <v>2012</v>
      </c>
      <c r="C107" s="288" t="s">
        <v>139</v>
      </c>
      <c r="D107" s="376" t="s">
        <v>140</v>
      </c>
      <c r="E107" s="290" t="s">
        <v>74</v>
      </c>
      <c r="F107" s="290" t="s">
        <v>191</v>
      </c>
      <c r="G107" s="393">
        <v>543222</v>
      </c>
      <c r="H107" s="394">
        <v>656</v>
      </c>
      <c r="I107" s="394">
        <v>4100</v>
      </c>
      <c r="J107" s="394">
        <v>299</v>
      </c>
      <c r="K107" s="394">
        <v>548277</v>
      </c>
      <c r="L107" s="319">
        <v>50775</v>
      </c>
      <c r="M107" s="319">
        <v>95848</v>
      </c>
      <c r="N107" s="320">
        <v>694900</v>
      </c>
      <c r="P107" s="320">
        <v>663000</v>
      </c>
      <c r="S107" s="262"/>
      <c r="U107" s="262"/>
    </row>
    <row r="108" spans="1:21" s="287" customFormat="1" ht="12.75" x14ac:dyDescent="0.2">
      <c r="A108" s="286">
        <v>2012</v>
      </c>
      <c r="C108" s="288" t="s">
        <v>139</v>
      </c>
      <c r="D108" s="376" t="s">
        <v>140</v>
      </c>
      <c r="E108" s="290" t="s">
        <v>79</v>
      </c>
      <c r="F108" s="290" t="s">
        <v>192</v>
      </c>
      <c r="G108" s="393">
        <v>543222</v>
      </c>
      <c r="H108" s="394">
        <v>656</v>
      </c>
      <c r="I108" s="394">
        <v>4100</v>
      </c>
      <c r="J108" s="394">
        <v>299</v>
      </c>
      <c r="K108" s="394">
        <v>548277</v>
      </c>
      <c r="L108" s="319">
        <v>50775</v>
      </c>
      <c r="M108" s="319">
        <v>95848</v>
      </c>
      <c r="N108" s="320">
        <v>694900</v>
      </c>
      <c r="P108" s="320">
        <v>663000</v>
      </c>
      <c r="S108" s="262"/>
      <c r="U108" s="262"/>
    </row>
    <row r="109" spans="1:21" s="287" customFormat="1" ht="12.75" x14ac:dyDescent="0.2">
      <c r="A109" s="286">
        <v>2012</v>
      </c>
      <c r="C109" s="288" t="s">
        <v>141</v>
      </c>
      <c r="D109" s="376" t="s">
        <v>142</v>
      </c>
      <c r="E109" s="290" t="s">
        <v>87</v>
      </c>
      <c r="F109" s="290" t="s">
        <v>193</v>
      </c>
      <c r="G109" s="393">
        <v>569232</v>
      </c>
      <c r="H109" s="394">
        <v>656</v>
      </c>
      <c r="I109" s="394">
        <v>4100</v>
      </c>
      <c r="J109" s="394">
        <v>299</v>
      </c>
      <c r="K109" s="394">
        <v>574287</v>
      </c>
      <c r="L109" s="319">
        <v>55196</v>
      </c>
      <c r="M109" s="319">
        <v>100717</v>
      </c>
      <c r="N109" s="320">
        <v>730200</v>
      </c>
      <c r="P109" s="320">
        <v>697900</v>
      </c>
      <c r="S109" s="262"/>
      <c r="U109" s="262"/>
    </row>
    <row r="110" spans="1:21" s="287" customFormat="1" ht="12.75" x14ac:dyDescent="0.2">
      <c r="A110" s="322">
        <v>2012</v>
      </c>
      <c r="B110" s="323"/>
      <c r="C110" s="324" t="s">
        <v>143</v>
      </c>
      <c r="D110" s="377" t="s">
        <v>144</v>
      </c>
      <c r="E110" s="326" t="s">
        <v>98</v>
      </c>
      <c r="F110" s="290" t="s">
        <v>194</v>
      </c>
      <c r="G110" s="412">
        <v>646105</v>
      </c>
      <c r="H110" s="413">
        <v>656</v>
      </c>
      <c r="I110" s="413">
        <v>4100</v>
      </c>
      <c r="J110" s="413">
        <v>299</v>
      </c>
      <c r="K110" s="413">
        <v>651160</v>
      </c>
      <c r="L110" s="399">
        <v>64530</v>
      </c>
      <c r="M110" s="414">
        <v>114510</v>
      </c>
      <c r="N110" s="328">
        <v>830200</v>
      </c>
      <c r="P110" s="328">
        <v>0</v>
      </c>
      <c r="S110" s="262"/>
      <c r="U110" s="262"/>
    </row>
    <row r="111" spans="1:21" ht="5.25" customHeight="1" x14ac:dyDescent="0.2">
      <c r="A111" s="262"/>
      <c r="B111" s="262"/>
      <c r="C111" s="415"/>
      <c r="D111" s="415"/>
      <c r="E111" s="262"/>
      <c r="F111" s="290"/>
      <c r="G111" s="416"/>
      <c r="H111" s="262"/>
      <c r="I111" s="262"/>
      <c r="J111" s="262"/>
      <c r="K111" s="262"/>
      <c r="L111" s="262"/>
      <c r="M111" s="262"/>
      <c r="N111" s="417"/>
      <c r="O111" s="262"/>
      <c r="P111" s="262"/>
      <c r="S111" s="262"/>
      <c r="U111" s="262"/>
    </row>
    <row r="112" spans="1:21" s="287" customFormat="1" ht="12.75" x14ac:dyDescent="0.2">
      <c r="A112" s="304">
        <v>2012</v>
      </c>
      <c r="B112" s="305"/>
      <c r="C112" s="306" t="s">
        <v>145</v>
      </c>
      <c r="D112" s="363" t="s">
        <v>146</v>
      </c>
      <c r="E112" s="308" t="s">
        <v>79</v>
      </c>
      <c r="F112" s="308" t="s">
        <v>264</v>
      </c>
      <c r="G112" s="401">
        <v>296136</v>
      </c>
      <c r="H112" s="402">
        <v>533</v>
      </c>
      <c r="I112" s="402">
        <v>4100</v>
      </c>
      <c r="J112" s="402">
        <v>299</v>
      </c>
      <c r="K112" s="402">
        <v>301068</v>
      </c>
      <c r="L112" s="309">
        <v>15053</v>
      </c>
      <c r="M112" s="309">
        <v>50579</v>
      </c>
      <c r="N112" s="311">
        <v>366700</v>
      </c>
      <c r="P112" s="311">
        <v>0</v>
      </c>
      <c r="S112" s="262"/>
      <c r="U112" s="262"/>
    </row>
    <row r="113" spans="1:21" s="287" customFormat="1" ht="12.75" x14ac:dyDescent="0.2">
      <c r="A113" s="354">
        <v>2012</v>
      </c>
      <c r="B113" s="355"/>
      <c r="C113" s="356" t="s">
        <v>147</v>
      </c>
      <c r="D113" s="404" t="s">
        <v>146</v>
      </c>
      <c r="E113" s="344" t="s">
        <v>74</v>
      </c>
      <c r="F113" s="308" t="s">
        <v>265</v>
      </c>
      <c r="G113" s="405">
        <v>339238</v>
      </c>
      <c r="H113" s="406">
        <v>533</v>
      </c>
      <c r="I113" s="406">
        <v>4100</v>
      </c>
      <c r="J113" s="406">
        <v>299</v>
      </c>
      <c r="K113" s="410">
        <v>344170</v>
      </c>
      <c r="L113" s="411">
        <v>17209</v>
      </c>
      <c r="M113" s="411">
        <v>57821</v>
      </c>
      <c r="N113" s="318">
        <v>419200</v>
      </c>
      <c r="P113" s="318">
        <v>0</v>
      </c>
      <c r="S113" s="262"/>
      <c r="U113" s="262"/>
    </row>
    <row r="114" spans="1:21" s="262" customFormat="1" ht="6.75" customHeight="1" x14ac:dyDescent="0.2">
      <c r="A114" s="286"/>
      <c r="C114" s="415"/>
      <c r="D114" s="415"/>
      <c r="F114" s="290"/>
      <c r="G114" s="418"/>
      <c r="N114" s="417"/>
    </row>
    <row r="115" spans="1:21" s="287" customFormat="1" ht="12.75" x14ac:dyDescent="0.2">
      <c r="A115" s="286">
        <v>2012</v>
      </c>
      <c r="C115" s="288" t="s">
        <v>148</v>
      </c>
      <c r="D115" s="376" t="s">
        <v>149</v>
      </c>
      <c r="E115" s="290" t="s">
        <v>87</v>
      </c>
      <c r="F115" s="290" t="s">
        <v>266</v>
      </c>
      <c r="G115" s="393">
        <v>358996</v>
      </c>
      <c r="H115" s="394">
        <v>533</v>
      </c>
      <c r="I115" s="394">
        <v>4100</v>
      </c>
      <c r="J115" s="394">
        <v>299</v>
      </c>
      <c r="K115" s="394">
        <v>363928</v>
      </c>
      <c r="L115" s="319">
        <v>19951</v>
      </c>
      <c r="M115" s="319">
        <v>61421</v>
      </c>
      <c r="N115" s="320">
        <v>445300</v>
      </c>
      <c r="P115" s="320">
        <v>0</v>
      </c>
      <c r="S115" s="262"/>
      <c r="U115" s="262"/>
    </row>
    <row r="116" spans="1:21" s="287" customFormat="1" ht="12.75" x14ac:dyDescent="0.2">
      <c r="A116" s="286">
        <v>2012</v>
      </c>
      <c r="C116" s="288" t="s">
        <v>148</v>
      </c>
      <c r="D116" s="376" t="s">
        <v>149</v>
      </c>
      <c r="E116" s="290" t="s">
        <v>150</v>
      </c>
      <c r="F116" s="290" t="s">
        <v>267</v>
      </c>
      <c r="G116" s="393">
        <v>367768</v>
      </c>
      <c r="H116" s="394">
        <v>533</v>
      </c>
      <c r="I116" s="394">
        <v>4100</v>
      </c>
      <c r="J116" s="394">
        <v>299</v>
      </c>
      <c r="K116" s="394">
        <v>372700</v>
      </c>
      <c r="L116" s="319">
        <v>21266</v>
      </c>
      <c r="M116" s="319">
        <v>63034</v>
      </c>
      <c r="N116" s="320">
        <v>457000</v>
      </c>
      <c r="P116" s="320">
        <v>0</v>
      </c>
      <c r="S116" s="262"/>
      <c r="U116" s="262"/>
    </row>
    <row r="117" spans="1:21" s="287" customFormat="1" ht="12.75" x14ac:dyDescent="0.2">
      <c r="A117" s="322">
        <v>2012</v>
      </c>
      <c r="B117" s="323"/>
      <c r="C117" s="324" t="s">
        <v>151</v>
      </c>
      <c r="D117" s="377" t="s">
        <v>149</v>
      </c>
      <c r="E117" s="326" t="s">
        <v>79</v>
      </c>
      <c r="F117" s="290" t="s">
        <v>268</v>
      </c>
      <c r="G117" s="412">
        <v>437908</v>
      </c>
      <c r="H117" s="413">
        <v>533</v>
      </c>
      <c r="I117" s="413">
        <v>4100</v>
      </c>
      <c r="J117" s="413">
        <v>299</v>
      </c>
      <c r="K117" s="413">
        <v>442840</v>
      </c>
      <c r="L117" s="399">
        <v>32850</v>
      </c>
      <c r="M117" s="414">
        <v>76110</v>
      </c>
      <c r="N117" s="328">
        <v>551800</v>
      </c>
      <c r="P117" s="328">
        <v>0</v>
      </c>
      <c r="S117" s="262"/>
      <c r="U117" s="262"/>
    </row>
    <row r="118" spans="1:21" ht="5.25" customHeight="1" x14ac:dyDescent="0.2">
      <c r="A118" s="262"/>
      <c r="B118" s="262"/>
      <c r="C118" s="415"/>
      <c r="D118" s="415"/>
      <c r="E118" s="262"/>
      <c r="F118" s="290"/>
      <c r="G118" s="416"/>
      <c r="H118" s="262"/>
      <c r="I118" s="262"/>
      <c r="J118" s="262"/>
      <c r="K118" s="262"/>
      <c r="L118" s="262"/>
      <c r="M118" s="262"/>
      <c r="N118" s="417"/>
      <c r="O118" s="262"/>
      <c r="P118" s="319"/>
      <c r="S118" s="262"/>
      <c r="U118" s="262"/>
    </row>
    <row r="119" spans="1:21" s="287" customFormat="1" ht="12.75" x14ac:dyDescent="0.2">
      <c r="A119" s="304">
        <v>2012</v>
      </c>
      <c r="B119" s="305"/>
      <c r="C119" s="306" t="s">
        <v>152</v>
      </c>
      <c r="D119" s="363" t="s">
        <v>153</v>
      </c>
      <c r="E119" s="308" t="s">
        <v>72</v>
      </c>
      <c r="F119" s="308" t="s">
        <v>269</v>
      </c>
      <c r="G119" s="401">
        <v>323803</v>
      </c>
      <c r="H119" s="402">
        <v>533</v>
      </c>
      <c r="I119" s="402">
        <v>4100</v>
      </c>
      <c r="J119" s="402">
        <v>299</v>
      </c>
      <c r="K119" s="402">
        <v>328735</v>
      </c>
      <c r="L119" s="309">
        <v>16437</v>
      </c>
      <c r="M119" s="309">
        <v>55228</v>
      </c>
      <c r="N119" s="311">
        <v>400400</v>
      </c>
      <c r="P119" s="311">
        <v>0</v>
      </c>
      <c r="S119" s="262"/>
      <c r="U119" s="262"/>
    </row>
    <row r="120" spans="1:21" s="287" customFormat="1" ht="12.75" x14ac:dyDescent="0.2">
      <c r="A120" s="304">
        <v>2012</v>
      </c>
      <c r="B120" s="305"/>
      <c r="C120" s="306" t="s">
        <v>154</v>
      </c>
      <c r="D120" s="363" t="s">
        <v>153</v>
      </c>
      <c r="E120" s="308" t="s">
        <v>74</v>
      </c>
      <c r="F120" s="308" t="s">
        <v>270</v>
      </c>
      <c r="G120" s="401">
        <v>335873</v>
      </c>
      <c r="H120" s="402">
        <v>533</v>
      </c>
      <c r="I120" s="402">
        <v>4100</v>
      </c>
      <c r="J120" s="402">
        <v>299</v>
      </c>
      <c r="K120" s="402">
        <v>340805</v>
      </c>
      <c r="L120" s="309">
        <v>17040</v>
      </c>
      <c r="M120" s="309">
        <v>57255</v>
      </c>
      <c r="N120" s="311">
        <v>415100</v>
      </c>
      <c r="P120" s="311">
        <v>0</v>
      </c>
      <c r="S120" s="262"/>
      <c r="U120" s="262"/>
    </row>
    <row r="121" spans="1:21" s="287" customFormat="1" ht="12.75" x14ac:dyDescent="0.2">
      <c r="A121" s="354">
        <v>2012</v>
      </c>
      <c r="B121" s="355"/>
      <c r="C121" s="356" t="s">
        <v>155</v>
      </c>
      <c r="D121" s="404" t="s">
        <v>153</v>
      </c>
      <c r="E121" s="344" t="s">
        <v>79</v>
      </c>
      <c r="F121" s="308" t="s">
        <v>271</v>
      </c>
      <c r="G121" s="405">
        <v>333410</v>
      </c>
      <c r="H121" s="406">
        <v>533</v>
      </c>
      <c r="I121" s="406">
        <v>4100</v>
      </c>
      <c r="J121" s="406">
        <v>299</v>
      </c>
      <c r="K121" s="410">
        <v>338342</v>
      </c>
      <c r="L121" s="411">
        <v>16917</v>
      </c>
      <c r="M121" s="411">
        <v>56841</v>
      </c>
      <c r="N121" s="318">
        <v>412100</v>
      </c>
      <c r="P121" s="318">
        <v>0</v>
      </c>
      <c r="S121" s="262"/>
      <c r="U121" s="262"/>
    </row>
    <row r="122" spans="1:21" ht="5.25" customHeight="1" x14ac:dyDescent="0.2">
      <c r="A122" s="262"/>
      <c r="B122" s="262"/>
      <c r="C122" s="415"/>
      <c r="D122" s="415"/>
      <c r="E122" s="262"/>
      <c r="F122" s="290"/>
      <c r="G122" s="416"/>
      <c r="H122" s="262"/>
      <c r="I122" s="262"/>
      <c r="J122" s="262"/>
      <c r="K122" s="262"/>
      <c r="L122" s="262"/>
      <c r="M122" s="262"/>
      <c r="N122" s="417"/>
      <c r="O122" s="262"/>
      <c r="P122" s="262"/>
      <c r="S122" s="262"/>
      <c r="U122" s="262"/>
    </row>
    <row r="123" spans="1:21" s="339" customFormat="1" ht="12.75" x14ac:dyDescent="0.2">
      <c r="A123" s="286">
        <v>2012</v>
      </c>
      <c r="B123" s="287"/>
      <c r="C123" s="288" t="s">
        <v>156</v>
      </c>
      <c r="D123" s="376" t="s">
        <v>157</v>
      </c>
      <c r="E123" s="290" t="s">
        <v>72</v>
      </c>
      <c r="F123" s="290" t="s">
        <v>195</v>
      </c>
      <c r="G123" s="393">
        <v>286694</v>
      </c>
      <c r="H123" s="394">
        <v>533</v>
      </c>
      <c r="I123" s="394">
        <v>4100</v>
      </c>
      <c r="J123" s="394">
        <v>299</v>
      </c>
      <c r="K123" s="394">
        <v>291626</v>
      </c>
      <c r="L123" s="319">
        <v>14581</v>
      </c>
      <c r="M123" s="319">
        <v>48993</v>
      </c>
      <c r="N123" s="395">
        <v>355200</v>
      </c>
      <c r="O123" s="287"/>
      <c r="P123" s="395">
        <v>0</v>
      </c>
      <c r="S123" s="262"/>
      <c r="U123" s="262"/>
    </row>
    <row r="124" spans="1:21" s="339" customFormat="1" ht="12.75" x14ac:dyDescent="0.2">
      <c r="A124" s="322">
        <v>2012</v>
      </c>
      <c r="B124" s="296"/>
      <c r="C124" s="297" t="s">
        <v>156</v>
      </c>
      <c r="D124" s="396" t="s">
        <v>157</v>
      </c>
      <c r="E124" s="299" t="s">
        <v>79</v>
      </c>
      <c r="F124" s="290" t="s">
        <v>196</v>
      </c>
      <c r="G124" s="397">
        <v>297531</v>
      </c>
      <c r="H124" s="398">
        <v>533</v>
      </c>
      <c r="I124" s="398">
        <v>4100</v>
      </c>
      <c r="J124" s="398">
        <v>299</v>
      </c>
      <c r="K124" s="398">
        <v>302463</v>
      </c>
      <c r="L124" s="399">
        <v>15123</v>
      </c>
      <c r="M124" s="399">
        <v>50814</v>
      </c>
      <c r="N124" s="400">
        <v>368400</v>
      </c>
      <c r="O124" s="287"/>
      <c r="P124" s="400">
        <v>0</v>
      </c>
      <c r="S124" s="262"/>
      <c r="U124" s="262"/>
    </row>
  </sheetData>
  <sheetProtection password="882F" sheet="1"/>
  <mergeCells count="1">
    <mergeCell ref="N4:P4"/>
  </mergeCells>
  <printOptions horizontalCentered="1" gridLinesSet="0"/>
  <pageMargins left="0.17" right="0.18" top="0.17" bottom="0.25" header="0.17" footer="0.25"/>
  <pageSetup scale="76" fitToHeight="0" orientation="portrait" r:id="rId1"/>
  <headerFooter alignWithMargins="0">
    <oddFooter>&amp;L&amp;"GM Sans Regular,Italic"&amp;8General Motors de México, S. de R.L. de C.V.&amp;R&amp;7&amp;Pof&amp;N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1:K113"/>
  <sheetViews>
    <sheetView showGridLines="0" tabSelected="1" zoomScale="80" zoomScaleNormal="80" workbookViewId="0">
      <selection sqref="A1:K114"/>
    </sheetView>
  </sheetViews>
  <sheetFormatPr defaultColWidth="9.625" defaultRowHeight="12" x14ac:dyDescent="0.2"/>
  <cols>
    <col min="1" max="1" width="8.5" style="260" customWidth="1"/>
    <col min="2" max="2" width="1.625" style="260" customWidth="1"/>
    <col min="3" max="3" width="8.375" style="260" customWidth="1"/>
    <col min="4" max="4" width="30.75" style="260" customWidth="1"/>
    <col min="5" max="5" width="8.625" style="260" customWidth="1"/>
    <col min="6" max="6" width="20" style="346" hidden="1" customWidth="1"/>
    <col min="7" max="7" width="11.125" style="265" customWidth="1"/>
    <col min="8" max="8" width="2.625" style="260" customWidth="1"/>
    <col min="9" max="9" width="11" style="265" bestFit="1" customWidth="1"/>
    <col min="10" max="10" width="2.625" style="260" customWidth="1"/>
    <col min="11" max="11" width="10.5" style="265" bestFit="1" customWidth="1"/>
    <col min="12" max="256" width="9.625" style="260"/>
    <col min="257" max="257" width="8.5" style="260" customWidth="1"/>
    <col min="258" max="258" width="1.625" style="260" customWidth="1"/>
    <col min="259" max="259" width="8.375" style="260" customWidth="1"/>
    <col min="260" max="260" width="30.75" style="260" customWidth="1"/>
    <col min="261" max="261" width="8.625" style="260" customWidth="1"/>
    <col min="262" max="262" width="0" style="260" hidden="1" customWidth="1"/>
    <col min="263" max="263" width="11.125" style="260" customWidth="1"/>
    <col min="264" max="264" width="2.625" style="260" customWidth="1"/>
    <col min="265" max="265" width="11" style="260" bestFit="1" customWidth="1"/>
    <col min="266" max="266" width="2.625" style="260" customWidth="1"/>
    <col min="267" max="267" width="10.5" style="260" bestFit="1" customWidth="1"/>
    <col min="268" max="512" width="9.625" style="260"/>
    <col min="513" max="513" width="8.5" style="260" customWidth="1"/>
    <col min="514" max="514" width="1.625" style="260" customWidth="1"/>
    <col min="515" max="515" width="8.375" style="260" customWidth="1"/>
    <col min="516" max="516" width="30.75" style="260" customWidth="1"/>
    <col min="517" max="517" width="8.625" style="260" customWidth="1"/>
    <col min="518" max="518" width="0" style="260" hidden="1" customWidth="1"/>
    <col min="519" max="519" width="11.125" style="260" customWidth="1"/>
    <col min="520" max="520" width="2.625" style="260" customWidth="1"/>
    <col min="521" max="521" width="11" style="260" bestFit="1" customWidth="1"/>
    <col min="522" max="522" width="2.625" style="260" customWidth="1"/>
    <col min="523" max="523" width="10.5" style="260" bestFit="1" customWidth="1"/>
    <col min="524" max="768" width="9.625" style="260"/>
    <col min="769" max="769" width="8.5" style="260" customWidth="1"/>
    <col min="770" max="770" width="1.625" style="260" customWidth="1"/>
    <col min="771" max="771" width="8.375" style="260" customWidth="1"/>
    <col min="772" max="772" width="30.75" style="260" customWidth="1"/>
    <col min="773" max="773" width="8.625" style="260" customWidth="1"/>
    <col min="774" max="774" width="0" style="260" hidden="1" customWidth="1"/>
    <col min="775" max="775" width="11.125" style="260" customWidth="1"/>
    <col min="776" max="776" width="2.625" style="260" customWidth="1"/>
    <col min="777" max="777" width="11" style="260" bestFit="1" customWidth="1"/>
    <col min="778" max="778" width="2.625" style="260" customWidth="1"/>
    <col min="779" max="779" width="10.5" style="260" bestFit="1" customWidth="1"/>
    <col min="780" max="1024" width="9.625" style="260"/>
    <col min="1025" max="1025" width="8.5" style="260" customWidth="1"/>
    <col min="1026" max="1026" width="1.625" style="260" customWidth="1"/>
    <col min="1027" max="1027" width="8.375" style="260" customWidth="1"/>
    <col min="1028" max="1028" width="30.75" style="260" customWidth="1"/>
    <col min="1029" max="1029" width="8.625" style="260" customWidth="1"/>
    <col min="1030" max="1030" width="0" style="260" hidden="1" customWidth="1"/>
    <col min="1031" max="1031" width="11.125" style="260" customWidth="1"/>
    <col min="1032" max="1032" width="2.625" style="260" customWidth="1"/>
    <col min="1033" max="1033" width="11" style="260" bestFit="1" customWidth="1"/>
    <col min="1034" max="1034" width="2.625" style="260" customWidth="1"/>
    <col min="1035" max="1035" width="10.5" style="260" bestFit="1" customWidth="1"/>
    <col min="1036" max="1280" width="9.625" style="260"/>
    <col min="1281" max="1281" width="8.5" style="260" customWidth="1"/>
    <col min="1282" max="1282" width="1.625" style="260" customWidth="1"/>
    <col min="1283" max="1283" width="8.375" style="260" customWidth="1"/>
    <col min="1284" max="1284" width="30.75" style="260" customWidth="1"/>
    <col min="1285" max="1285" width="8.625" style="260" customWidth="1"/>
    <col min="1286" max="1286" width="0" style="260" hidden="1" customWidth="1"/>
    <col min="1287" max="1287" width="11.125" style="260" customWidth="1"/>
    <col min="1288" max="1288" width="2.625" style="260" customWidth="1"/>
    <col min="1289" max="1289" width="11" style="260" bestFit="1" customWidth="1"/>
    <col min="1290" max="1290" width="2.625" style="260" customWidth="1"/>
    <col min="1291" max="1291" width="10.5" style="260" bestFit="1" customWidth="1"/>
    <col min="1292" max="1536" width="9.625" style="260"/>
    <col min="1537" max="1537" width="8.5" style="260" customWidth="1"/>
    <col min="1538" max="1538" width="1.625" style="260" customWidth="1"/>
    <col min="1539" max="1539" width="8.375" style="260" customWidth="1"/>
    <col min="1540" max="1540" width="30.75" style="260" customWidth="1"/>
    <col min="1541" max="1541" width="8.625" style="260" customWidth="1"/>
    <col min="1542" max="1542" width="0" style="260" hidden="1" customWidth="1"/>
    <col min="1543" max="1543" width="11.125" style="260" customWidth="1"/>
    <col min="1544" max="1544" width="2.625" style="260" customWidth="1"/>
    <col min="1545" max="1545" width="11" style="260" bestFit="1" customWidth="1"/>
    <col min="1546" max="1546" width="2.625" style="260" customWidth="1"/>
    <col min="1547" max="1547" width="10.5" style="260" bestFit="1" customWidth="1"/>
    <col min="1548" max="1792" width="9.625" style="260"/>
    <col min="1793" max="1793" width="8.5" style="260" customWidth="1"/>
    <col min="1794" max="1794" width="1.625" style="260" customWidth="1"/>
    <col min="1795" max="1795" width="8.375" style="260" customWidth="1"/>
    <col min="1796" max="1796" width="30.75" style="260" customWidth="1"/>
    <col min="1797" max="1797" width="8.625" style="260" customWidth="1"/>
    <col min="1798" max="1798" width="0" style="260" hidden="1" customWidth="1"/>
    <col min="1799" max="1799" width="11.125" style="260" customWidth="1"/>
    <col min="1800" max="1800" width="2.625" style="260" customWidth="1"/>
    <col min="1801" max="1801" width="11" style="260" bestFit="1" customWidth="1"/>
    <col min="1802" max="1802" width="2.625" style="260" customWidth="1"/>
    <col min="1803" max="1803" width="10.5" style="260" bestFit="1" customWidth="1"/>
    <col min="1804" max="2048" width="9.625" style="260"/>
    <col min="2049" max="2049" width="8.5" style="260" customWidth="1"/>
    <col min="2050" max="2050" width="1.625" style="260" customWidth="1"/>
    <col min="2051" max="2051" width="8.375" style="260" customWidth="1"/>
    <col min="2052" max="2052" width="30.75" style="260" customWidth="1"/>
    <col min="2053" max="2053" width="8.625" style="260" customWidth="1"/>
    <col min="2054" max="2054" width="0" style="260" hidden="1" customWidth="1"/>
    <col min="2055" max="2055" width="11.125" style="260" customWidth="1"/>
    <col min="2056" max="2056" width="2.625" style="260" customWidth="1"/>
    <col min="2057" max="2057" width="11" style="260" bestFit="1" customWidth="1"/>
    <col min="2058" max="2058" width="2.625" style="260" customWidth="1"/>
    <col min="2059" max="2059" width="10.5" style="260" bestFit="1" customWidth="1"/>
    <col min="2060" max="2304" width="9.625" style="260"/>
    <col min="2305" max="2305" width="8.5" style="260" customWidth="1"/>
    <col min="2306" max="2306" width="1.625" style="260" customWidth="1"/>
    <col min="2307" max="2307" width="8.375" style="260" customWidth="1"/>
    <col min="2308" max="2308" width="30.75" style="260" customWidth="1"/>
    <col min="2309" max="2309" width="8.625" style="260" customWidth="1"/>
    <col min="2310" max="2310" width="0" style="260" hidden="1" customWidth="1"/>
    <col min="2311" max="2311" width="11.125" style="260" customWidth="1"/>
    <col min="2312" max="2312" width="2.625" style="260" customWidth="1"/>
    <col min="2313" max="2313" width="11" style="260" bestFit="1" customWidth="1"/>
    <col min="2314" max="2314" width="2.625" style="260" customWidth="1"/>
    <col min="2315" max="2315" width="10.5" style="260" bestFit="1" customWidth="1"/>
    <col min="2316" max="2560" width="9.625" style="260"/>
    <col min="2561" max="2561" width="8.5" style="260" customWidth="1"/>
    <col min="2562" max="2562" width="1.625" style="260" customWidth="1"/>
    <col min="2563" max="2563" width="8.375" style="260" customWidth="1"/>
    <col min="2564" max="2564" width="30.75" style="260" customWidth="1"/>
    <col min="2565" max="2565" width="8.625" style="260" customWidth="1"/>
    <col min="2566" max="2566" width="0" style="260" hidden="1" customWidth="1"/>
    <col min="2567" max="2567" width="11.125" style="260" customWidth="1"/>
    <col min="2568" max="2568" width="2.625" style="260" customWidth="1"/>
    <col min="2569" max="2569" width="11" style="260" bestFit="1" customWidth="1"/>
    <col min="2570" max="2570" width="2.625" style="260" customWidth="1"/>
    <col min="2571" max="2571" width="10.5" style="260" bestFit="1" customWidth="1"/>
    <col min="2572" max="2816" width="9.625" style="260"/>
    <col min="2817" max="2817" width="8.5" style="260" customWidth="1"/>
    <col min="2818" max="2818" width="1.625" style="260" customWidth="1"/>
    <col min="2819" max="2819" width="8.375" style="260" customWidth="1"/>
    <col min="2820" max="2820" width="30.75" style="260" customWidth="1"/>
    <col min="2821" max="2821" width="8.625" style="260" customWidth="1"/>
    <col min="2822" max="2822" width="0" style="260" hidden="1" customWidth="1"/>
    <col min="2823" max="2823" width="11.125" style="260" customWidth="1"/>
    <col min="2824" max="2824" width="2.625" style="260" customWidth="1"/>
    <col min="2825" max="2825" width="11" style="260" bestFit="1" customWidth="1"/>
    <col min="2826" max="2826" width="2.625" style="260" customWidth="1"/>
    <col min="2827" max="2827" width="10.5" style="260" bestFit="1" customWidth="1"/>
    <col min="2828" max="3072" width="9.625" style="260"/>
    <col min="3073" max="3073" width="8.5" style="260" customWidth="1"/>
    <col min="3074" max="3074" width="1.625" style="260" customWidth="1"/>
    <col min="3075" max="3075" width="8.375" style="260" customWidth="1"/>
    <col min="3076" max="3076" width="30.75" style="260" customWidth="1"/>
    <col min="3077" max="3077" width="8.625" style="260" customWidth="1"/>
    <col min="3078" max="3078" width="0" style="260" hidden="1" customWidth="1"/>
    <col min="3079" max="3079" width="11.125" style="260" customWidth="1"/>
    <col min="3080" max="3080" width="2.625" style="260" customWidth="1"/>
    <col min="3081" max="3081" width="11" style="260" bestFit="1" customWidth="1"/>
    <col min="3082" max="3082" width="2.625" style="260" customWidth="1"/>
    <col min="3083" max="3083" width="10.5" style="260" bestFit="1" customWidth="1"/>
    <col min="3084" max="3328" width="9.625" style="260"/>
    <col min="3329" max="3329" width="8.5" style="260" customWidth="1"/>
    <col min="3330" max="3330" width="1.625" style="260" customWidth="1"/>
    <col min="3331" max="3331" width="8.375" style="260" customWidth="1"/>
    <col min="3332" max="3332" width="30.75" style="260" customWidth="1"/>
    <col min="3333" max="3333" width="8.625" style="260" customWidth="1"/>
    <col min="3334" max="3334" width="0" style="260" hidden="1" customWidth="1"/>
    <col min="3335" max="3335" width="11.125" style="260" customWidth="1"/>
    <col min="3336" max="3336" width="2.625" style="260" customWidth="1"/>
    <col min="3337" max="3337" width="11" style="260" bestFit="1" customWidth="1"/>
    <col min="3338" max="3338" width="2.625" style="260" customWidth="1"/>
    <col min="3339" max="3339" width="10.5" style="260" bestFit="1" customWidth="1"/>
    <col min="3340" max="3584" width="9.625" style="260"/>
    <col min="3585" max="3585" width="8.5" style="260" customWidth="1"/>
    <col min="3586" max="3586" width="1.625" style="260" customWidth="1"/>
    <col min="3587" max="3587" width="8.375" style="260" customWidth="1"/>
    <col min="3588" max="3588" width="30.75" style="260" customWidth="1"/>
    <col min="3589" max="3589" width="8.625" style="260" customWidth="1"/>
    <col min="3590" max="3590" width="0" style="260" hidden="1" customWidth="1"/>
    <col min="3591" max="3591" width="11.125" style="260" customWidth="1"/>
    <col min="3592" max="3592" width="2.625" style="260" customWidth="1"/>
    <col min="3593" max="3593" width="11" style="260" bestFit="1" customWidth="1"/>
    <col min="3594" max="3594" width="2.625" style="260" customWidth="1"/>
    <col min="3595" max="3595" width="10.5" style="260" bestFit="1" customWidth="1"/>
    <col min="3596" max="3840" width="9.625" style="260"/>
    <col min="3841" max="3841" width="8.5" style="260" customWidth="1"/>
    <col min="3842" max="3842" width="1.625" style="260" customWidth="1"/>
    <col min="3843" max="3843" width="8.375" style="260" customWidth="1"/>
    <col min="3844" max="3844" width="30.75" style="260" customWidth="1"/>
    <col min="3845" max="3845" width="8.625" style="260" customWidth="1"/>
    <col min="3846" max="3846" width="0" style="260" hidden="1" customWidth="1"/>
    <col min="3847" max="3847" width="11.125" style="260" customWidth="1"/>
    <col min="3848" max="3848" width="2.625" style="260" customWidth="1"/>
    <col min="3849" max="3849" width="11" style="260" bestFit="1" customWidth="1"/>
    <col min="3850" max="3850" width="2.625" style="260" customWidth="1"/>
    <col min="3851" max="3851" width="10.5" style="260" bestFit="1" customWidth="1"/>
    <col min="3852" max="4096" width="9.625" style="260"/>
    <col min="4097" max="4097" width="8.5" style="260" customWidth="1"/>
    <col min="4098" max="4098" width="1.625" style="260" customWidth="1"/>
    <col min="4099" max="4099" width="8.375" style="260" customWidth="1"/>
    <col min="4100" max="4100" width="30.75" style="260" customWidth="1"/>
    <col min="4101" max="4101" width="8.625" style="260" customWidth="1"/>
    <col min="4102" max="4102" width="0" style="260" hidden="1" customWidth="1"/>
    <col min="4103" max="4103" width="11.125" style="260" customWidth="1"/>
    <col min="4104" max="4104" width="2.625" style="260" customWidth="1"/>
    <col min="4105" max="4105" width="11" style="260" bestFit="1" customWidth="1"/>
    <col min="4106" max="4106" width="2.625" style="260" customWidth="1"/>
    <col min="4107" max="4107" width="10.5" style="260" bestFit="1" customWidth="1"/>
    <col min="4108" max="4352" width="9.625" style="260"/>
    <col min="4353" max="4353" width="8.5" style="260" customWidth="1"/>
    <col min="4354" max="4354" width="1.625" style="260" customWidth="1"/>
    <col min="4355" max="4355" width="8.375" style="260" customWidth="1"/>
    <col min="4356" max="4356" width="30.75" style="260" customWidth="1"/>
    <col min="4357" max="4357" width="8.625" style="260" customWidth="1"/>
    <col min="4358" max="4358" width="0" style="260" hidden="1" customWidth="1"/>
    <col min="4359" max="4359" width="11.125" style="260" customWidth="1"/>
    <col min="4360" max="4360" width="2.625" style="260" customWidth="1"/>
    <col min="4361" max="4361" width="11" style="260" bestFit="1" customWidth="1"/>
    <col min="4362" max="4362" width="2.625" style="260" customWidth="1"/>
    <col min="4363" max="4363" width="10.5" style="260" bestFit="1" customWidth="1"/>
    <col min="4364" max="4608" width="9.625" style="260"/>
    <col min="4609" max="4609" width="8.5" style="260" customWidth="1"/>
    <col min="4610" max="4610" width="1.625" style="260" customWidth="1"/>
    <col min="4611" max="4611" width="8.375" style="260" customWidth="1"/>
    <col min="4612" max="4612" width="30.75" style="260" customWidth="1"/>
    <col min="4613" max="4613" width="8.625" style="260" customWidth="1"/>
    <col min="4614" max="4614" width="0" style="260" hidden="1" customWidth="1"/>
    <col min="4615" max="4615" width="11.125" style="260" customWidth="1"/>
    <col min="4616" max="4616" width="2.625" style="260" customWidth="1"/>
    <col min="4617" max="4617" width="11" style="260" bestFit="1" customWidth="1"/>
    <col min="4618" max="4618" width="2.625" style="260" customWidth="1"/>
    <col min="4619" max="4619" width="10.5" style="260" bestFit="1" customWidth="1"/>
    <col min="4620" max="4864" width="9.625" style="260"/>
    <col min="4865" max="4865" width="8.5" style="260" customWidth="1"/>
    <col min="4866" max="4866" width="1.625" style="260" customWidth="1"/>
    <col min="4867" max="4867" width="8.375" style="260" customWidth="1"/>
    <col min="4868" max="4868" width="30.75" style="260" customWidth="1"/>
    <col min="4869" max="4869" width="8.625" style="260" customWidth="1"/>
    <col min="4870" max="4870" width="0" style="260" hidden="1" customWidth="1"/>
    <col min="4871" max="4871" width="11.125" style="260" customWidth="1"/>
    <col min="4872" max="4872" width="2.625" style="260" customWidth="1"/>
    <col min="4873" max="4873" width="11" style="260" bestFit="1" customWidth="1"/>
    <col min="4874" max="4874" width="2.625" style="260" customWidth="1"/>
    <col min="4875" max="4875" width="10.5" style="260" bestFit="1" customWidth="1"/>
    <col min="4876" max="5120" width="9.625" style="260"/>
    <col min="5121" max="5121" width="8.5" style="260" customWidth="1"/>
    <col min="5122" max="5122" width="1.625" style="260" customWidth="1"/>
    <col min="5123" max="5123" width="8.375" style="260" customWidth="1"/>
    <col min="5124" max="5124" width="30.75" style="260" customWidth="1"/>
    <col min="5125" max="5125" width="8.625" style="260" customWidth="1"/>
    <col min="5126" max="5126" width="0" style="260" hidden="1" customWidth="1"/>
    <col min="5127" max="5127" width="11.125" style="260" customWidth="1"/>
    <col min="5128" max="5128" width="2.625" style="260" customWidth="1"/>
    <col min="5129" max="5129" width="11" style="260" bestFit="1" customWidth="1"/>
    <col min="5130" max="5130" width="2.625" style="260" customWidth="1"/>
    <col min="5131" max="5131" width="10.5" style="260" bestFit="1" customWidth="1"/>
    <col min="5132" max="5376" width="9.625" style="260"/>
    <col min="5377" max="5377" width="8.5" style="260" customWidth="1"/>
    <col min="5378" max="5378" width="1.625" style="260" customWidth="1"/>
    <col min="5379" max="5379" width="8.375" style="260" customWidth="1"/>
    <col min="5380" max="5380" width="30.75" style="260" customWidth="1"/>
    <col min="5381" max="5381" width="8.625" style="260" customWidth="1"/>
    <col min="5382" max="5382" width="0" style="260" hidden="1" customWidth="1"/>
    <col min="5383" max="5383" width="11.125" style="260" customWidth="1"/>
    <col min="5384" max="5384" width="2.625" style="260" customWidth="1"/>
    <col min="5385" max="5385" width="11" style="260" bestFit="1" customWidth="1"/>
    <col min="5386" max="5386" width="2.625" style="260" customWidth="1"/>
    <col min="5387" max="5387" width="10.5" style="260" bestFit="1" customWidth="1"/>
    <col min="5388" max="5632" width="9.625" style="260"/>
    <col min="5633" max="5633" width="8.5" style="260" customWidth="1"/>
    <col min="5634" max="5634" width="1.625" style="260" customWidth="1"/>
    <col min="5635" max="5635" width="8.375" style="260" customWidth="1"/>
    <col min="5636" max="5636" width="30.75" style="260" customWidth="1"/>
    <col min="5637" max="5637" width="8.625" style="260" customWidth="1"/>
    <col min="5638" max="5638" width="0" style="260" hidden="1" customWidth="1"/>
    <col min="5639" max="5639" width="11.125" style="260" customWidth="1"/>
    <col min="5640" max="5640" width="2.625" style="260" customWidth="1"/>
    <col min="5641" max="5641" width="11" style="260" bestFit="1" customWidth="1"/>
    <col min="5642" max="5642" width="2.625" style="260" customWidth="1"/>
    <col min="5643" max="5643" width="10.5" style="260" bestFit="1" customWidth="1"/>
    <col min="5644" max="5888" width="9.625" style="260"/>
    <col min="5889" max="5889" width="8.5" style="260" customWidth="1"/>
    <col min="5890" max="5890" width="1.625" style="260" customWidth="1"/>
    <col min="5891" max="5891" width="8.375" style="260" customWidth="1"/>
    <col min="5892" max="5892" width="30.75" style="260" customWidth="1"/>
    <col min="5893" max="5893" width="8.625" style="260" customWidth="1"/>
    <col min="5894" max="5894" width="0" style="260" hidden="1" customWidth="1"/>
    <col min="5895" max="5895" width="11.125" style="260" customWidth="1"/>
    <col min="5896" max="5896" width="2.625" style="260" customWidth="1"/>
    <col min="5897" max="5897" width="11" style="260" bestFit="1" customWidth="1"/>
    <col min="5898" max="5898" width="2.625" style="260" customWidth="1"/>
    <col min="5899" max="5899" width="10.5" style="260" bestFit="1" customWidth="1"/>
    <col min="5900" max="6144" width="9.625" style="260"/>
    <col min="6145" max="6145" width="8.5" style="260" customWidth="1"/>
    <col min="6146" max="6146" width="1.625" style="260" customWidth="1"/>
    <col min="6147" max="6147" width="8.375" style="260" customWidth="1"/>
    <col min="6148" max="6148" width="30.75" style="260" customWidth="1"/>
    <col min="6149" max="6149" width="8.625" style="260" customWidth="1"/>
    <col min="6150" max="6150" width="0" style="260" hidden="1" customWidth="1"/>
    <col min="6151" max="6151" width="11.125" style="260" customWidth="1"/>
    <col min="6152" max="6152" width="2.625" style="260" customWidth="1"/>
    <col min="6153" max="6153" width="11" style="260" bestFit="1" customWidth="1"/>
    <col min="6154" max="6154" width="2.625" style="260" customWidth="1"/>
    <col min="6155" max="6155" width="10.5" style="260" bestFit="1" customWidth="1"/>
    <col min="6156" max="6400" width="9.625" style="260"/>
    <col min="6401" max="6401" width="8.5" style="260" customWidth="1"/>
    <col min="6402" max="6402" width="1.625" style="260" customWidth="1"/>
    <col min="6403" max="6403" width="8.375" style="260" customWidth="1"/>
    <col min="6404" max="6404" width="30.75" style="260" customWidth="1"/>
    <col min="6405" max="6405" width="8.625" style="260" customWidth="1"/>
    <col min="6406" max="6406" width="0" style="260" hidden="1" customWidth="1"/>
    <col min="6407" max="6407" width="11.125" style="260" customWidth="1"/>
    <col min="6408" max="6408" width="2.625" style="260" customWidth="1"/>
    <col min="6409" max="6409" width="11" style="260" bestFit="1" customWidth="1"/>
    <col min="6410" max="6410" width="2.625" style="260" customWidth="1"/>
    <col min="6411" max="6411" width="10.5" style="260" bestFit="1" customWidth="1"/>
    <col min="6412" max="6656" width="9.625" style="260"/>
    <col min="6657" max="6657" width="8.5" style="260" customWidth="1"/>
    <col min="6658" max="6658" width="1.625" style="260" customWidth="1"/>
    <col min="6659" max="6659" width="8.375" style="260" customWidth="1"/>
    <col min="6660" max="6660" width="30.75" style="260" customWidth="1"/>
    <col min="6661" max="6661" width="8.625" style="260" customWidth="1"/>
    <col min="6662" max="6662" width="0" style="260" hidden="1" customWidth="1"/>
    <col min="6663" max="6663" width="11.125" style="260" customWidth="1"/>
    <col min="6664" max="6664" width="2.625" style="260" customWidth="1"/>
    <col min="6665" max="6665" width="11" style="260" bestFit="1" customWidth="1"/>
    <col min="6666" max="6666" width="2.625" style="260" customWidth="1"/>
    <col min="6667" max="6667" width="10.5" style="260" bestFit="1" customWidth="1"/>
    <col min="6668" max="6912" width="9.625" style="260"/>
    <col min="6913" max="6913" width="8.5" style="260" customWidth="1"/>
    <col min="6914" max="6914" width="1.625" style="260" customWidth="1"/>
    <col min="6915" max="6915" width="8.375" style="260" customWidth="1"/>
    <col min="6916" max="6916" width="30.75" style="260" customWidth="1"/>
    <col min="6917" max="6917" width="8.625" style="260" customWidth="1"/>
    <col min="6918" max="6918" width="0" style="260" hidden="1" customWidth="1"/>
    <col min="6919" max="6919" width="11.125" style="260" customWidth="1"/>
    <col min="6920" max="6920" width="2.625" style="260" customWidth="1"/>
    <col min="6921" max="6921" width="11" style="260" bestFit="1" customWidth="1"/>
    <col min="6922" max="6922" width="2.625" style="260" customWidth="1"/>
    <col min="6923" max="6923" width="10.5" style="260" bestFit="1" customWidth="1"/>
    <col min="6924" max="7168" width="9.625" style="260"/>
    <col min="7169" max="7169" width="8.5" style="260" customWidth="1"/>
    <col min="7170" max="7170" width="1.625" style="260" customWidth="1"/>
    <col min="7171" max="7171" width="8.375" style="260" customWidth="1"/>
    <col min="7172" max="7172" width="30.75" style="260" customWidth="1"/>
    <col min="7173" max="7173" width="8.625" style="260" customWidth="1"/>
    <col min="7174" max="7174" width="0" style="260" hidden="1" customWidth="1"/>
    <col min="7175" max="7175" width="11.125" style="260" customWidth="1"/>
    <col min="7176" max="7176" width="2.625" style="260" customWidth="1"/>
    <col min="7177" max="7177" width="11" style="260" bestFit="1" customWidth="1"/>
    <col min="7178" max="7178" width="2.625" style="260" customWidth="1"/>
    <col min="7179" max="7179" width="10.5" style="260" bestFit="1" customWidth="1"/>
    <col min="7180" max="7424" width="9.625" style="260"/>
    <col min="7425" max="7425" width="8.5" style="260" customWidth="1"/>
    <col min="7426" max="7426" width="1.625" style="260" customWidth="1"/>
    <col min="7427" max="7427" width="8.375" style="260" customWidth="1"/>
    <col min="7428" max="7428" width="30.75" style="260" customWidth="1"/>
    <col min="7429" max="7429" width="8.625" style="260" customWidth="1"/>
    <col min="7430" max="7430" width="0" style="260" hidden="1" customWidth="1"/>
    <col min="7431" max="7431" width="11.125" style="260" customWidth="1"/>
    <col min="7432" max="7432" width="2.625" style="260" customWidth="1"/>
    <col min="7433" max="7433" width="11" style="260" bestFit="1" customWidth="1"/>
    <col min="7434" max="7434" width="2.625" style="260" customWidth="1"/>
    <col min="7435" max="7435" width="10.5" style="260" bestFit="1" customWidth="1"/>
    <col min="7436" max="7680" width="9.625" style="260"/>
    <col min="7681" max="7681" width="8.5" style="260" customWidth="1"/>
    <col min="7682" max="7682" width="1.625" style="260" customWidth="1"/>
    <col min="7683" max="7683" width="8.375" style="260" customWidth="1"/>
    <col min="7684" max="7684" width="30.75" style="260" customWidth="1"/>
    <col min="7685" max="7685" width="8.625" style="260" customWidth="1"/>
    <col min="7686" max="7686" width="0" style="260" hidden="1" customWidth="1"/>
    <col min="7687" max="7687" width="11.125" style="260" customWidth="1"/>
    <col min="7688" max="7688" width="2.625" style="260" customWidth="1"/>
    <col min="7689" max="7689" width="11" style="260" bestFit="1" customWidth="1"/>
    <col min="7690" max="7690" width="2.625" style="260" customWidth="1"/>
    <col min="7691" max="7691" width="10.5" style="260" bestFit="1" customWidth="1"/>
    <col min="7692" max="7936" width="9.625" style="260"/>
    <col min="7937" max="7937" width="8.5" style="260" customWidth="1"/>
    <col min="7938" max="7938" width="1.625" style="260" customWidth="1"/>
    <col min="7939" max="7939" width="8.375" style="260" customWidth="1"/>
    <col min="7940" max="7940" width="30.75" style="260" customWidth="1"/>
    <col min="7941" max="7941" width="8.625" style="260" customWidth="1"/>
    <col min="7942" max="7942" width="0" style="260" hidden="1" customWidth="1"/>
    <col min="7943" max="7943" width="11.125" style="260" customWidth="1"/>
    <col min="7944" max="7944" width="2.625" style="260" customWidth="1"/>
    <col min="7945" max="7945" width="11" style="260" bestFit="1" customWidth="1"/>
    <col min="7946" max="7946" width="2.625" style="260" customWidth="1"/>
    <col min="7947" max="7947" width="10.5" style="260" bestFit="1" customWidth="1"/>
    <col min="7948" max="8192" width="9.625" style="260"/>
    <col min="8193" max="8193" width="8.5" style="260" customWidth="1"/>
    <col min="8194" max="8194" width="1.625" style="260" customWidth="1"/>
    <col min="8195" max="8195" width="8.375" style="260" customWidth="1"/>
    <col min="8196" max="8196" width="30.75" style="260" customWidth="1"/>
    <col min="8197" max="8197" width="8.625" style="260" customWidth="1"/>
    <col min="8198" max="8198" width="0" style="260" hidden="1" customWidth="1"/>
    <col min="8199" max="8199" width="11.125" style="260" customWidth="1"/>
    <col min="8200" max="8200" width="2.625" style="260" customWidth="1"/>
    <col min="8201" max="8201" width="11" style="260" bestFit="1" customWidth="1"/>
    <col min="8202" max="8202" width="2.625" style="260" customWidth="1"/>
    <col min="8203" max="8203" width="10.5" style="260" bestFit="1" customWidth="1"/>
    <col min="8204" max="8448" width="9.625" style="260"/>
    <col min="8449" max="8449" width="8.5" style="260" customWidth="1"/>
    <col min="8450" max="8450" width="1.625" style="260" customWidth="1"/>
    <col min="8451" max="8451" width="8.375" style="260" customWidth="1"/>
    <col min="8452" max="8452" width="30.75" style="260" customWidth="1"/>
    <col min="8453" max="8453" width="8.625" style="260" customWidth="1"/>
    <col min="8454" max="8454" width="0" style="260" hidden="1" customWidth="1"/>
    <col min="8455" max="8455" width="11.125" style="260" customWidth="1"/>
    <col min="8456" max="8456" width="2.625" style="260" customWidth="1"/>
    <col min="8457" max="8457" width="11" style="260" bestFit="1" customWidth="1"/>
    <col min="8458" max="8458" width="2.625" style="260" customWidth="1"/>
    <col min="8459" max="8459" width="10.5" style="260" bestFit="1" customWidth="1"/>
    <col min="8460" max="8704" width="9.625" style="260"/>
    <col min="8705" max="8705" width="8.5" style="260" customWidth="1"/>
    <col min="8706" max="8706" width="1.625" style="260" customWidth="1"/>
    <col min="8707" max="8707" width="8.375" style="260" customWidth="1"/>
    <col min="8708" max="8708" width="30.75" style="260" customWidth="1"/>
    <col min="8709" max="8709" width="8.625" style="260" customWidth="1"/>
    <col min="8710" max="8710" width="0" style="260" hidden="1" customWidth="1"/>
    <col min="8711" max="8711" width="11.125" style="260" customWidth="1"/>
    <col min="8712" max="8712" width="2.625" style="260" customWidth="1"/>
    <col min="8713" max="8713" width="11" style="260" bestFit="1" customWidth="1"/>
    <col min="8714" max="8714" width="2.625" style="260" customWidth="1"/>
    <col min="8715" max="8715" width="10.5" style="260" bestFit="1" customWidth="1"/>
    <col min="8716" max="8960" width="9.625" style="260"/>
    <col min="8961" max="8961" width="8.5" style="260" customWidth="1"/>
    <col min="8962" max="8962" width="1.625" style="260" customWidth="1"/>
    <col min="8963" max="8963" width="8.375" style="260" customWidth="1"/>
    <col min="8964" max="8964" width="30.75" style="260" customWidth="1"/>
    <col min="8965" max="8965" width="8.625" style="260" customWidth="1"/>
    <col min="8966" max="8966" width="0" style="260" hidden="1" customWidth="1"/>
    <col min="8967" max="8967" width="11.125" style="260" customWidth="1"/>
    <col min="8968" max="8968" width="2.625" style="260" customWidth="1"/>
    <col min="8969" max="8969" width="11" style="260" bestFit="1" customWidth="1"/>
    <col min="8970" max="8970" width="2.625" style="260" customWidth="1"/>
    <col min="8971" max="8971" width="10.5" style="260" bestFit="1" customWidth="1"/>
    <col min="8972" max="9216" width="9.625" style="260"/>
    <col min="9217" max="9217" width="8.5" style="260" customWidth="1"/>
    <col min="9218" max="9218" width="1.625" style="260" customWidth="1"/>
    <col min="9219" max="9219" width="8.375" style="260" customWidth="1"/>
    <col min="9220" max="9220" width="30.75" style="260" customWidth="1"/>
    <col min="9221" max="9221" width="8.625" style="260" customWidth="1"/>
    <col min="9222" max="9222" width="0" style="260" hidden="1" customWidth="1"/>
    <col min="9223" max="9223" width="11.125" style="260" customWidth="1"/>
    <col min="9224" max="9224" width="2.625" style="260" customWidth="1"/>
    <col min="9225" max="9225" width="11" style="260" bestFit="1" customWidth="1"/>
    <col min="9226" max="9226" width="2.625" style="260" customWidth="1"/>
    <col min="9227" max="9227" width="10.5" style="260" bestFit="1" customWidth="1"/>
    <col min="9228" max="9472" width="9.625" style="260"/>
    <col min="9473" max="9473" width="8.5" style="260" customWidth="1"/>
    <col min="9474" max="9474" width="1.625" style="260" customWidth="1"/>
    <col min="9475" max="9475" width="8.375" style="260" customWidth="1"/>
    <col min="9476" max="9476" width="30.75" style="260" customWidth="1"/>
    <col min="9477" max="9477" width="8.625" style="260" customWidth="1"/>
    <col min="9478" max="9478" width="0" style="260" hidden="1" customWidth="1"/>
    <col min="9479" max="9479" width="11.125" style="260" customWidth="1"/>
    <col min="9480" max="9480" width="2.625" style="260" customWidth="1"/>
    <col min="9481" max="9481" width="11" style="260" bestFit="1" customWidth="1"/>
    <col min="9482" max="9482" width="2.625" style="260" customWidth="1"/>
    <col min="9483" max="9483" width="10.5" style="260" bestFit="1" customWidth="1"/>
    <col min="9484" max="9728" width="9.625" style="260"/>
    <col min="9729" max="9729" width="8.5" style="260" customWidth="1"/>
    <col min="9730" max="9730" width="1.625" style="260" customWidth="1"/>
    <col min="9731" max="9731" width="8.375" style="260" customWidth="1"/>
    <col min="9732" max="9732" width="30.75" style="260" customWidth="1"/>
    <col min="9733" max="9733" width="8.625" style="260" customWidth="1"/>
    <col min="9734" max="9734" width="0" style="260" hidden="1" customWidth="1"/>
    <col min="9735" max="9735" width="11.125" style="260" customWidth="1"/>
    <col min="9736" max="9736" width="2.625" style="260" customWidth="1"/>
    <col min="9737" max="9737" width="11" style="260" bestFit="1" customWidth="1"/>
    <col min="9738" max="9738" width="2.625" style="260" customWidth="1"/>
    <col min="9739" max="9739" width="10.5" style="260" bestFit="1" customWidth="1"/>
    <col min="9740" max="9984" width="9.625" style="260"/>
    <col min="9985" max="9985" width="8.5" style="260" customWidth="1"/>
    <col min="9986" max="9986" width="1.625" style="260" customWidth="1"/>
    <col min="9987" max="9987" width="8.375" style="260" customWidth="1"/>
    <col min="9988" max="9988" width="30.75" style="260" customWidth="1"/>
    <col min="9989" max="9989" width="8.625" style="260" customWidth="1"/>
    <col min="9990" max="9990" width="0" style="260" hidden="1" customWidth="1"/>
    <col min="9991" max="9991" width="11.125" style="260" customWidth="1"/>
    <col min="9992" max="9992" width="2.625" style="260" customWidth="1"/>
    <col min="9993" max="9993" width="11" style="260" bestFit="1" customWidth="1"/>
    <col min="9994" max="9994" width="2.625" style="260" customWidth="1"/>
    <col min="9995" max="9995" width="10.5" style="260" bestFit="1" customWidth="1"/>
    <col min="9996" max="10240" width="9.625" style="260"/>
    <col min="10241" max="10241" width="8.5" style="260" customWidth="1"/>
    <col min="10242" max="10242" width="1.625" style="260" customWidth="1"/>
    <col min="10243" max="10243" width="8.375" style="260" customWidth="1"/>
    <col min="10244" max="10244" width="30.75" style="260" customWidth="1"/>
    <col min="10245" max="10245" width="8.625" style="260" customWidth="1"/>
    <col min="10246" max="10246" width="0" style="260" hidden="1" customWidth="1"/>
    <col min="10247" max="10247" width="11.125" style="260" customWidth="1"/>
    <col min="10248" max="10248" width="2.625" style="260" customWidth="1"/>
    <col min="10249" max="10249" width="11" style="260" bestFit="1" customWidth="1"/>
    <col min="10250" max="10250" width="2.625" style="260" customWidth="1"/>
    <col min="10251" max="10251" width="10.5" style="260" bestFit="1" customWidth="1"/>
    <col min="10252" max="10496" width="9.625" style="260"/>
    <col min="10497" max="10497" width="8.5" style="260" customWidth="1"/>
    <col min="10498" max="10498" width="1.625" style="260" customWidth="1"/>
    <col min="10499" max="10499" width="8.375" style="260" customWidth="1"/>
    <col min="10500" max="10500" width="30.75" style="260" customWidth="1"/>
    <col min="10501" max="10501" width="8.625" style="260" customWidth="1"/>
    <col min="10502" max="10502" width="0" style="260" hidden="1" customWidth="1"/>
    <col min="10503" max="10503" width="11.125" style="260" customWidth="1"/>
    <col min="10504" max="10504" width="2.625" style="260" customWidth="1"/>
    <col min="10505" max="10505" width="11" style="260" bestFit="1" customWidth="1"/>
    <col min="10506" max="10506" width="2.625" style="260" customWidth="1"/>
    <col min="10507" max="10507" width="10.5" style="260" bestFit="1" customWidth="1"/>
    <col min="10508" max="10752" width="9.625" style="260"/>
    <col min="10753" max="10753" width="8.5" style="260" customWidth="1"/>
    <col min="10754" max="10754" width="1.625" style="260" customWidth="1"/>
    <col min="10755" max="10755" width="8.375" style="260" customWidth="1"/>
    <col min="10756" max="10756" width="30.75" style="260" customWidth="1"/>
    <col min="10757" max="10757" width="8.625" style="260" customWidth="1"/>
    <col min="10758" max="10758" width="0" style="260" hidden="1" customWidth="1"/>
    <col min="10759" max="10759" width="11.125" style="260" customWidth="1"/>
    <col min="10760" max="10760" width="2.625" style="260" customWidth="1"/>
    <col min="10761" max="10761" width="11" style="260" bestFit="1" customWidth="1"/>
    <col min="10762" max="10762" width="2.625" style="260" customWidth="1"/>
    <col min="10763" max="10763" width="10.5" style="260" bestFit="1" customWidth="1"/>
    <col min="10764" max="11008" width="9.625" style="260"/>
    <col min="11009" max="11009" width="8.5" style="260" customWidth="1"/>
    <col min="11010" max="11010" width="1.625" style="260" customWidth="1"/>
    <col min="11011" max="11011" width="8.375" style="260" customWidth="1"/>
    <col min="11012" max="11012" width="30.75" style="260" customWidth="1"/>
    <col min="11013" max="11013" width="8.625" style="260" customWidth="1"/>
    <col min="11014" max="11014" width="0" style="260" hidden="1" customWidth="1"/>
    <col min="11015" max="11015" width="11.125" style="260" customWidth="1"/>
    <col min="11016" max="11016" width="2.625" style="260" customWidth="1"/>
    <col min="11017" max="11017" width="11" style="260" bestFit="1" customWidth="1"/>
    <col min="11018" max="11018" width="2.625" style="260" customWidth="1"/>
    <col min="11019" max="11019" width="10.5" style="260" bestFit="1" customWidth="1"/>
    <col min="11020" max="11264" width="9.625" style="260"/>
    <col min="11265" max="11265" width="8.5" style="260" customWidth="1"/>
    <col min="11266" max="11266" width="1.625" style="260" customWidth="1"/>
    <col min="11267" max="11267" width="8.375" style="260" customWidth="1"/>
    <col min="11268" max="11268" width="30.75" style="260" customWidth="1"/>
    <col min="11269" max="11269" width="8.625" style="260" customWidth="1"/>
    <col min="11270" max="11270" width="0" style="260" hidden="1" customWidth="1"/>
    <col min="11271" max="11271" width="11.125" style="260" customWidth="1"/>
    <col min="11272" max="11272" width="2.625" style="260" customWidth="1"/>
    <col min="11273" max="11273" width="11" style="260" bestFit="1" customWidth="1"/>
    <col min="11274" max="11274" width="2.625" style="260" customWidth="1"/>
    <col min="11275" max="11275" width="10.5" style="260" bestFit="1" customWidth="1"/>
    <col min="11276" max="11520" width="9.625" style="260"/>
    <col min="11521" max="11521" width="8.5" style="260" customWidth="1"/>
    <col min="11522" max="11522" width="1.625" style="260" customWidth="1"/>
    <col min="11523" max="11523" width="8.375" style="260" customWidth="1"/>
    <col min="11524" max="11524" width="30.75" style="260" customWidth="1"/>
    <col min="11525" max="11525" width="8.625" style="260" customWidth="1"/>
    <col min="11526" max="11526" width="0" style="260" hidden="1" customWidth="1"/>
    <col min="11527" max="11527" width="11.125" style="260" customWidth="1"/>
    <col min="11528" max="11528" width="2.625" style="260" customWidth="1"/>
    <col min="11529" max="11529" width="11" style="260" bestFit="1" customWidth="1"/>
    <col min="11530" max="11530" width="2.625" style="260" customWidth="1"/>
    <col min="11531" max="11531" width="10.5" style="260" bestFit="1" customWidth="1"/>
    <col min="11532" max="11776" width="9.625" style="260"/>
    <col min="11777" max="11777" width="8.5" style="260" customWidth="1"/>
    <col min="11778" max="11778" width="1.625" style="260" customWidth="1"/>
    <col min="11779" max="11779" width="8.375" style="260" customWidth="1"/>
    <col min="11780" max="11780" width="30.75" style="260" customWidth="1"/>
    <col min="11781" max="11781" width="8.625" style="260" customWidth="1"/>
    <col min="11782" max="11782" width="0" style="260" hidden="1" customWidth="1"/>
    <col min="11783" max="11783" width="11.125" style="260" customWidth="1"/>
    <col min="11784" max="11784" width="2.625" style="260" customWidth="1"/>
    <col min="11785" max="11785" width="11" style="260" bestFit="1" customWidth="1"/>
    <col min="11786" max="11786" width="2.625" style="260" customWidth="1"/>
    <col min="11787" max="11787" width="10.5" style="260" bestFit="1" customWidth="1"/>
    <col min="11788" max="12032" width="9.625" style="260"/>
    <col min="12033" max="12033" width="8.5" style="260" customWidth="1"/>
    <col min="12034" max="12034" width="1.625" style="260" customWidth="1"/>
    <col min="12035" max="12035" width="8.375" style="260" customWidth="1"/>
    <col min="12036" max="12036" width="30.75" style="260" customWidth="1"/>
    <col min="12037" max="12037" width="8.625" style="260" customWidth="1"/>
    <col min="12038" max="12038" width="0" style="260" hidden="1" customWidth="1"/>
    <col min="12039" max="12039" width="11.125" style="260" customWidth="1"/>
    <col min="12040" max="12040" width="2.625" style="260" customWidth="1"/>
    <col min="12041" max="12041" width="11" style="260" bestFit="1" customWidth="1"/>
    <col min="12042" max="12042" width="2.625" style="260" customWidth="1"/>
    <col min="12043" max="12043" width="10.5" style="260" bestFit="1" customWidth="1"/>
    <col min="12044" max="12288" width="9.625" style="260"/>
    <col min="12289" max="12289" width="8.5" style="260" customWidth="1"/>
    <col min="12290" max="12290" width="1.625" style="260" customWidth="1"/>
    <col min="12291" max="12291" width="8.375" style="260" customWidth="1"/>
    <col min="12292" max="12292" width="30.75" style="260" customWidth="1"/>
    <col min="12293" max="12293" width="8.625" style="260" customWidth="1"/>
    <col min="12294" max="12294" width="0" style="260" hidden="1" customWidth="1"/>
    <col min="12295" max="12295" width="11.125" style="260" customWidth="1"/>
    <col min="12296" max="12296" width="2.625" style="260" customWidth="1"/>
    <col min="12297" max="12297" width="11" style="260" bestFit="1" customWidth="1"/>
    <col min="12298" max="12298" width="2.625" style="260" customWidth="1"/>
    <col min="12299" max="12299" width="10.5" style="260" bestFit="1" customWidth="1"/>
    <col min="12300" max="12544" width="9.625" style="260"/>
    <col min="12545" max="12545" width="8.5" style="260" customWidth="1"/>
    <col min="12546" max="12546" width="1.625" style="260" customWidth="1"/>
    <col min="12547" max="12547" width="8.375" style="260" customWidth="1"/>
    <col min="12548" max="12548" width="30.75" style="260" customWidth="1"/>
    <col min="12549" max="12549" width="8.625" style="260" customWidth="1"/>
    <col min="12550" max="12550" width="0" style="260" hidden="1" customWidth="1"/>
    <col min="12551" max="12551" width="11.125" style="260" customWidth="1"/>
    <col min="12552" max="12552" width="2.625" style="260" customWidth="1"/>
    <col min="12553" max="12553" width="11" style="260" bestFit="1" customWidth="1"/>
    <col min="12554" max="12554" width="2.625" style="260" customWidth="1"/>
    <col min="12555" max="12555" width="10.5" style="260" bestFit="1" customWidth="1"/>
    <col min="12556" max="12800" width="9.625" style="260"/>
    <col min="12801" max="12801" width="8.5" style="260" customWidth="1"/>
    <col min="12802" max="12802" width="1.625" style="260" customWidth="1"/>
    <col min="12803" max="12803" width="8.375" style="260" customWidth="1"/>
    <col min="12804" max="12804" width="30.75" style="260" customWidth="1"/>
    <col min="12805" max="12805" width="8.625" style="260" customWidth="1"/>
    <col min="12806" max="12806" width="0" style="260" hidden="1" customWidth="1"/>
    <col min="12807" max="12807" width="11.125" style="260" customWidth="1"/>
    <col min="12808" max="12808" width="2.625" style="260" customWidth="1"/>
    <col min="12809" max="12809" width="11" style="260" bestFit="1" customWidth="1"/>
    <col min="12810" max="12810" width="2.625" style="260" customWidth="1"/>
    <col min="12811" max="12811" width="10.5" style="260" bestFit="1" customWidth="1"/>
    <col min="12812" max="13056" width="9.625" style="260"/>
    <col min="13057" max="13057" width="8.5" style="260" customWidth="1"/>
    <col min="13058" max="13058" width="1.625" style="260" customWidth="1"/>
    <col min="13059" max="13059" width="8.375" style="260" customWidth="1"/>
    <col min="13060" max="13060" width="30.75" style="260" customWidth="1"/>
    <col min="13061" max="13061" width="8.625" style="260" customWidth="1"/>
    <col min="13062" max="13062" width="0" style="260" hidden="1" customWidth="1"/>
    <col min="13063" max="13063" width="11.125" style="260" customWidth="1"/>
    <col min="13064" max="13064" width="2.625" style="260" customWidth="1"/>
    <col min="13065" max="13065" width="11" style="260" bestFit="1" customWidth="1"/>
    <col min="13066" max="13066" width="2.625" style="260" customWidth="1"/>
    <col min="13067" max="13067" width="10.5" style="260" bestFit="1" customWidth="1"/>
    <col min="13068" max="13312" width="9.625" style="260"/>
    <col min="13313" max="13313" width="8.5" style="260" customWidth="1"/>
    <col min="13314" max="13314" width="1.625" style="260" customWidth="1"/>
    <col min="13315" max="13315" width="8.375" style="260" customWidth="1"/>
    <col min="13316" max="13316" width="30.75" style="260" customWidth="1"/>
    <col min="13317" max="13317" width="8.625" style="260" customWidth="1"/>
    <col min="13318" max="13318" width="0" style="260" hidden="1" customWidth="1"/>
    <col min="13319" max="13319" width="11.125" style="260" customWidth="1"/>
    <col min="13320" max="13320" width="2.625" style="260" customWidth="1"/>
    <col min="13321" max="13321" width="11" style="260" bestFit="1" customWidth="1"/>
    <col min="13322" max="13322" width="2.625" style="260" customWidth="1"/>
    <col min="13323" max="13323" width="10.5" style="260" bestFit="1" customWidth="1"/>
    <col min="13324" max="13568" width="9.625" style="260"/>
    <col min="13569" max="13569" width="8.5" style="260" customWidth="1"/>
    <col min="13570" max="13570" width="1.625" style="260" customWidth="1"/>
    <col min="13571" max="13571" width="8.375" style="260" customWidth="1"/>
    <col min="13572" max="13572" width="30.75" style="260" customWidth="1"/>
    <col min="13573" max="13573" width="8.625" style="260" customWidth="1"/>
    <col min="13574" max="13574" width="0" style="260" hidden="1" customWidth="1"/>
    <col min="13575" max="13575" width="11.125" style="260" customWidth="1"/>
    <col min="13576" max="13576" width="2.625" style="260" customWidth="1"/>
    <col min="13577" max="13577" width="11" style="260" bestFit="1" customWidth="1"/>
    <col min="13578" max="13578" width="2.625" style="260" customWidth="1"/>
    <col min="13579" max="13579" width="10.5" style="260" bestFit="1" customWidth="1"/>
    <col min="13580" max="13824" width="9.625" style="260"/>
    <col min="13825" max="13825" width="8.5" style="260" customWidth="1"/>
    <col min="13826" max="13826" width="1.625" style="260" customWidth="1"/>
    <col min="13827" max="13827" width="8.375" style="260" customWidth="1"/>
    <col min="13828" max="13828" width="30.75" style="260" customWidth="1"/>
    <col min="13829" max="13829" width="8.625" style="260" customWidth="1"/>
    <col min="13830" max="13830" width="0" style="260" hidden="1" customWidth="1"/>
    <col min="13831" max="13831" width="11.125" style="260" customWidth="1"/>
    <col min="13832" max="13832" width="2.625" style="260" customWidth="1"/>
    <col min="13833" max="13833" width="11" style="260" bestFit="1" customWidth="1"/>
    <col min="13834" max="13834" width="2.625" style="260" customWidth="1"/>
    <col min="13835" max="13835" width="10.5" style="260" bestFit="1" customWidth="1"/>
    <col min="13836" max="14080" width="9.625" style="260"/>
    <col min="14081" max="14081" width="8.5" style="260" customWidth="1"/>
    <col min="14082" max="14082" width="1.625" style="260" customWidth="1"/>
    <col min="14083" max="14083" width="8.375" style="260" customWidth="1"/>
    <col min="14084" max="14084" width="30.75" style="260" customWidth="1"/>
    <col min="14085" max="14085" width="8.625" style="260" customWidth="1"/>
    <col min="14086" max="14086" width="0" style="260" hidden="1" customWidth="1"/>
    <col min="14087" max="14087" width="11.125" style="260" customWidth="1"/>
    <col min="14088" max="14088" width="2.625" style="260" customWidth="1"/>
    <col min="14089" max="14089" width="11" style="260" bestFit="1" customWidth="1"/>
    <col min="14090" max="14090" width="2.625" style="260" customWidth="1"/>
    <col min="14091" max="14091" width="10.5" style="260" bestFit="1" customWidth="1"/>
    <col min="14092" max="14336" width="9.625" style="260"/>
    <col min="14337" max="14337" width="8.5" style="260" customWidth="1"/>
    <col min="14338" max="14338" width="1.625" style="260" customWidth="1"/>
    <col min="14339" max="14339" width="8.375" style="260" customWidth="1"/>
    <col min="14340" max="14340" width="30.75" style="260" customWidth="1"/>
    <col min="14341" max="14341" width="8.625" style="260" customWidth="1"/>
    <col min="14342" max="14342" width="0" style="260" hidden="1" customWidth="1"/>
    <col min="14343" max="14343" width="11.125" style="260" customWidth="1"/>
    <col min="14344" max="14344" width="2.625" style="260" customWidth="1"/>
    <col min="14345" max="14345" width="11" style="260" bestFit="1" customWidth="1"/>
    <col min="14346" max="14346" width="2.625" style="260" customWidth="1"/>
    <col min="14347" max="14347" width="10.5" style="260" bestFit="1" customWidth="1"/>
    <col min="14348" max="14592" width="9.625" style="260"/>
    <col min="14593" max="14593" width="8.5" style="260" customWidth="1"/>
    <col min="14594" max="14594" width="1.625" style="260" customWidth="1"/>
    <col min="14595" max="14595" width="8.375" style="260" customWidth="1"/>
    <col min="14596" max="14596" width="30.75" style="260" customWidth="1"/>
    <col min="14597" max="14597" width="8.625" style="260" customWidth="1"/>
    <col min="14598" max="14598" width="0" style="260" hidden="1" customWidth="1"/>
    <col min="14599" max="14599" width="11.125" style="260" customWidth="1"/>
    <col min="14600" max="14600" width="2.625" style="260" customWidth="1"/>
    <col min="14601" max="14601" width="11" style="260" bestFit="1" customWidth="1"/>
    <col min="14602" max="14602" width="2.625" style="260" customWidth="1"/>
    <col min="14603" max="14603" width="10.5" style="260" bestFit="1" customWidth="1"/>
    <col min="14604" max="14848" width="9.625" style="260"/>
    <col min="14849" max="14849" width="8.5" style="260" customWidth="1"/>
    <col min="14850" max="14850" width="1.625" style="260" customWidth="1"/>
    <col min="14851" max="14851" width="8.375" style="260" customWidth="1"/>
    <col min="14852" max="14852" width="30.75" style="260" customWidth="1"/>
    <col min="14853" max="14853" width="8.625" style="260" customWidth="1"/>
    <col min="14854" max="14854" width="0" style="260" hidden="1" customWidth="1"/>
    <col min="14855" max="14855" width="11.125" style="260" customWidth="1"/>
    <col min="14856" max="14856" width="2.625" style="260" customWidth="1"/>
    <col min="14857" max="14857" width="11" style="260" bestFit="1" customWidth="1"/>
    <col min="14858" max="14858" width="2.625" style="260" customWidth="1"/>
    <col min="14859" max="14859" width="10.5" style="260" bestFit="1" customWidth="1"/>
    <col min="14860" max="15104" width="9.625" style="260"/>
    <col min="15105" max="15105" width="8.5" style="260" customWidth="1"/>
    <col min="15106" max="15106" width="1.625" style="260" customWidth="1"/>
    <col min="15107" max="15107" width="8.375" style="260" customWidth="1"/>
    <col min="15108" max="15108" width="30.75" style="260" customWidth="1"/>
    <col min="15109" max="15109" width="8.625" style="260" customWidth="1"/>
    <col min="15110" max="15110" width="0" style="260" hidden="1" customWidth="1"/>
    <col min="15111" max="15111" width="11.125" style="260" customWidth="1"/>
    <col min="15112" max="15112" width="2.625" style="260" customWidth="1"/>
    <col min="15113" max="15113" width="11" style="260" bestFit="1" customWidth="1"/>
    <col min="15114" max="15114" width="2.625" style="260" customWidth="1"/>
    <col min="15115" max="15115" width="10.5" style="260" bestFit="1" customWidth="1"/>
    <col min="15116" max="15360" width="9.625" style="260"/>
    <col min="15361" max="15361" width="8.5" style="260" customWidth="1"/>
    <col min="15362" max="15362" width="1.625" style="260" customWidth="1"/>
    <col min="15363" max="15363" width="8.375" style="260" customWidth="1"/>
    <col min="15364" max="15364" width="30.75" style="260" customWidth="1"/>
    <col min="15365" max="15365" width="8.625" style="260" customWidth="1"/>
    <col min="15366" max="15366" width="0" style="260" hidden="1" customWidth="1"/>
    <col min="15367" max="15367" width="11.125" style="260" customWidth="1"/>
    <col min="15368" max="15368" width="2.625" style="260" customWidth="1"/>
    <col min="15369" max="15369" width="11" style="260" bestFit="1" customWidth="1"/>
    <col min="15370" max="15370" width="2.625" style="260" customWidth="1"/>
    <col min="15371" max="15371" width="10.5" style="260" bestFit="1" customWidth="1"/>
    <col min="15372" max="15616" width="9.625" style="260"/>
    <col min="15617" max="15617" width="8.5" style="260" customWidth="1"/>
    <col min="15618" max="15618" width="1.625" style="260" customWidth="1"/>
    <col min="15619" max="15619" width="8.375" style="260" customWidth="1"/>
    <col min="15620" max="15620" width="30.75" style="260" customWidth="1"/>
    <col min="15621" max="15621" width="8.625" style="260" customWidth="1"/>
    <col min="15622" max="15622" width="0" style="260" hidden="1" customWidth="1"/>
    <col min="15623" max="15623" width="11.125" style="260" customWidth="1"/>
    <col min="15624" max="15624" width="2.625" style="260" customWidth="1"/>
    <col min="15625" max="15625" width="11" style="260" bestFit="1" customWidth="1"/>
    <col min="15626" max="15626" width="2.625" style="260" customWidth="1"/>
    <col min="15627" max="15627" width="10.5" style="260" bestFit="1" customWidth="1"/>
    <col min="15628" max="15872" width="9.625" style="260"/>
    <col min="15873" max="15873" width="8.5" style="260" customWidth="1"/>
    <col min="15874" max="15874" width="1.625" style="260" customWidth="1"/>
    <col min="15875" max="15875" width="8.375" style="260" customWidth="1"/>
    <col min="15876" max="15876" width="30.75" style="260" customWidth="1"/>
    <col min="15877" max="15877" width="8.625" style="260" customWidth="1"/>
    <col min="15878" max="15878" width="0" style="260" hidden="1" customWidth="1"/>
    <col min="15879" max="15879" width="11.125" style="260" customWidth="1"/>
    <col min="15880" max="15880" width="2.625" style="260" customWidth="1"/>
    <col min="15881" max="15881" width="11" style="260" bestFit="1" customWidth="1"/>
    <col min="15882" max="15882" width="2.625" style="260" customWidth="1"/>
    <col min="15883" max="15883" width="10.5" style="260" bestFit="1" customWidth="1"/>
    <col min="15884" max="16128" width="9.625" style="260"/>
    <col min="16129" max="16129" width="8.5" style="260" customWidth="1"/>
    <col min="16130" max="16130" width="1.625" style="260" customWidth="1"/>
    <col min="16131" max="16131" width="8.375" style="260" customWidth="1"/>
    <col min="16132" max="16132" width="30.75" style="260" customWidth="1"/>
    <col min="16133" max="16133" width="8.625" style="260" customWidth="1"/>
    <col min="16134" max="16134" width="0" style="260" hidden="1" customWidth="1"/>
    <col min="16135" max="16135" width="11.125" style="260" customWidth="1"/>
    <col min="16136" max="16136" width="2.625" style="260" customWidth="1"/>
    <col min="16137" max="16137" width="11" style="260" bestFit="1" customWidth="1"/>
    <col min="16138" max="16138" width="2.625" style="260" customWidth="1"/>
    <col min="16139" max="16139" width="10.5" style="260" bestFit="1" customWidth="1"/>
    <col min="16140" max="16384" width="9.625" style="260"/>
  </cols>
  <sheetData>
    <row r="1" spans="1:11" ht="26.25" x14ac:dyDescent="0.4">
      <c r="D1" s="261" t="s">
        <v>57</v>
      </c>
    </row>
    <row r="2" spans="1:11" ht="18.75" x14ac:dyDescent="0.3">
      <c r="D2" s="266" t="s">
        <v>197</v>
      </c>
      <c r="F2" s="347"/>
    </row>
    <row r="3" spans="1:11" ht="15.75" x14ac:dyDescent="0.25">
      <c r="D3" s="267" t="str">
        <f>'Precios Distribuidor'!D3</f>
        <v>Vigentes a partir del 01 de Mayo de 2013</v>
      </c>
      <c r="F3" s="347"/>
    </row>
    <row r="4" spans="1:11" ht="15" x14ac:dyDescent="0.25">
      <c r="A4" s="268"/>
      <c r="B4" s="268"/>
      <c r="C4" s="268"/>
      <c r="D4" s="268"/>
      <c r="E4" s="268"/>
      <c r="F4" s="348"/>
    </row>
    <row r="5" spans="1:11" ht="0.95" customHeight="1" x14ac:dyDescent="0.25">
      <c r="A5" s="268"/>
      <c r="B5" s="268"/>
      <c r="C5" s="270"/>
      <c r="D5" s="270"/>
      <c r="E5" s="270"/>
      <c r="F5" s="348"/>
      <c r="G5" s="270"/>
      <c r="I5" s="270"/>
      <c r="K5" s="270"/>
    </row>
    <row r="6" spans="1:11" ht="15" x14ac:dyDescent="0.25">
      <c r="D6" s="272"/>
      <c r="E6" s="272"/>
      <c r="F6" s="349"/>
      <c r="G6" s="274"/>
      <c r="I6" s="274"/>
      <c r="K6" s="274"/>
    </row>
    <row r="7" spans="1:11" s="282" customFormat="1" ht="33" customHeight="1" x14ac:dyDescent="0.25">
      <c r="A7" s="275" t="s">
        <v>59</v>
      </c>
      <c r="B7" s="276"/>
      <c r="C7" s="277" t="s">
        <v>60</v>
      </c>
      <c r="D7" s="277" t="s">
        <v>61</v>
      </c>
      <c r="E7" s="277" t="s">
        <v>62</v>
      </c>
      <c r="F7" s="350"/>
      <c r="G7" s="281" t="s">
        <v>198</v>
      </c>
      <c r="I7" s="281" t="s">
        <v>199</v>
      </c>
      <c r="K7" s="281" t="s">
        <v>60</v>
      </c>
    </row>
    <row r="8" spans="1:11" ht="6" customHeight="1" x14ac:dyDescent="0.2">
      <c r="E8" s="283"/>
      <c r="F8" s="340"/>
    </row>
    <row r="9" spans="1:11" s="343" customFormat="1" ht="12.75" x14ac:dyDescent="0.2">
      <c r="A9" s="419">
        <v>2012</v>
      </c>
      <c r="B9" s="287"/>
      <c r="C9" s="288" t="s">
        <v>203</v>
      </c>
      <c r="D9" s="289" t="s">
        <v>204</v>
      </c>
      <c r="E9" s="290" t="s">
        <v>74</v>
      </c>
      <c r="F9" s="290" t="s">
        <v>205</v>
      </c>
      <c r="G9" s="341">
        <v>100993</v>
      </c>
      <c r="I9" s="341">
        <v>0</v>
      </c>
      <c r="K9" s="420" t="s">
        <v>386</v>
      </c>
    </row>
    <row r="10" spans="1:11" s="343" customFormat="1" ht="12.75" x14ac:dyDescent="0.2">
      <c r="A10" s="421">
        <v>2012</v>
      </c>
      <c r="B10" s="287"/>
      <c r="C10" s="288" t="s">
        <v>203</v>
      </c>
      <c r="D10" s="289" t="s">
        <v>204</v>
      </c>
      <c r="E10" s="290" t="s">
        <v>206</v>
      </c>
      <c r="F10" s="290" t="s">
        <v>207</v>
      </c>
      <c r="G10" s="341">
        <v>116024</v>
      </c>
      <c r="I10" s="341">
        <v>0</v>
      </c>
      <c r="K10" s="420" t="s">
        <v>386</v>
      </c>
    </row>
    <row r="11" spans="1:11" s="343" customFormat="1" ht="12.75" x14ac:dyDescent="0.2">
      <c r="A11" s="422">
        <v>2012</v>
      </c>
      <c r="B11" s="323"/>
      <c r="C11" s="324" t="s">
        <v>203</v>
      </c>
      <c r="D11" s="325" t="s">
        <v>204</v>
      </c>
      <c r="E11" s="326" t="s">
        <v>83</v>
      </c>
      <c r="F11" s="290" t="s">
        <v>208</v>
      </c>
      <c r="G11" s="342">
        <v>128828</v>
      </c>
      <c r="I11" s="342">
        <v>0</v>
      </c>
      <c r="K11" s="423" t="s">
        <v>386</v>
      </c>
    </row>
    <row r="12" spans="1:11" ht="6" customHeight="1" x14ac:dyDescent="0.2">
      <c r="E12" s="283"/>
      <c r="F12" s="290"/>
      <c r="K12" s="424"/>
    </row>
    <row r="13" spans="1:11" s="343" customFormat="1" ht="12.75" x14ac:dyDescent="0.2">
      <c r="A13" s="425">
        <v>2012</v>
      </c>
      <c r="B13" s="305"/>
      <c r="C13" s="306" t="s">
        <v>203</v>
      </c>
      <c r="D13" s="307" t="s">
        <v>210</v>
      </c>
      <c r="E13" s="308" t="s">
        <v>211</v>
      </c>
      <c r="F13" s="290" t="s">
        <v>212</v>
      </c>
      <c r="G13" s="364">
        <v>99137</v>
      </c>
      <c r="I13" s="364">
        <v>0</v>
      </c>
      <c r="K13" s="426" t="s">
        <v>386</v>
      </c>
    </row>
    <row r="14" spans="1:11" s="343" customFormat="1" ht="12.75" x14ac:dyDescent="0.2">
      <c r="A14" s="427">
        <v>2012</v>
      </c>
      <c r="B14" s="313"/>
      <c r="C14" s="314" t="s">
        <v>203</v>
      </c>
      <c r="D14" s="315" t="s">
        <v>210</v>
      </c>
      <c r="E14" s="316" t="s">
        <v>98</v>
      </c>
      <c r="F14" s="290" t="s">
        <v>213</v>
      </c>
      <c r="G14" s="369">
        <v>108973</v>
      </c>
      <c r="I14" s="369">
        <v>0</v>
      </c>
      <c r="K14" s="428" t="s">
        <v>386</v>
      </c>
    </row>
    <row r="15" spans="1:11" ht="6" customHeight="1" x14ac:dyDescent="0.2">
      <c r="E15" s="283"/>
      <c r="F15" s="290"/>
      <c r="K15" s="424"/>
    </row>
    <row r="16" spans="1:11" s="343" customFormat="1" ht="12.75" x14ac:dyDescent="0.2">
      <c r="A16" s="419">
        <v>2012</v>
      </c>
      <c r="B16" s="287"/>
      <c r="C16" s="288" t="s">
        <v>214</v>
      </c>
      <c r="D16" s="289" t="s">
        <v>215</v>
      </c>
      <c r="E16" s="290" t="s">
        <v>74</v>
      </c>
      <c r="F16" s="290" t="s">
        <v>216</v>
      </c>
      <c r="G16" s="341">
        <v>115096</v>
      </c>
      <c r="I16" s="341">
        <v>0</v>
      </c>
      <c r="K16" s="420" t="s">
        <v>386</v>
      </c>
    </row>
    <row r="17" spans="1:11" s="343" customFormat="1" ht="12.75" x14ac:dyDescent="0.2">
      <c r="A17" s="419">
        <v>2012</v>
      </c>
      <c r="B17" s="287"/>
      <c r="C17" s="288" t="s">
        <v>214</v>
      </c>
      <c r="D17" s="289" t="s">
        <v>215</v>
      </c>
      <c r="E17" s="290" t="s">
        <v>206</v>
      </c>
      <c r="F17" s="290" t="s">
        <v>217</v>
      </c>
      <c r="G17" s="341">
        <v>127251</v>
      </c>
      <c r="I17" s="341">
        <v>0</v>
      </c>
      <c r="K17" s="420" t="s">
        <v>386</v>
      </c>
    </row>
    <row r="18" spans="1:11" s="343" customFormat="1" ht="12.75" x14ac:dyDescent="0.2">
      <c r="A18" s="421">
        <v>2012</v>
      </c>
      <c r="B18" s="287"/>
      <c r="C18" s="288" t="s">
        <v>214</v>
      </c>
      <c r="D18" s="289" t="s">
        <v>215</v>
      </c>
      <c r="E18" s="290" t="s">
        <v>83</v>
      </c>
      <c r="F18" s="290" t="s">
        <v>218</v>
      </c>
      <c r="G18" s="341">
        <v>138942</v>
      </c>
      <c r="I18" s="341">
        <v>0</v>
      </c>
      <c r="K18" s="420" t="s">
        <v>386</v>
      </c>
    </row>
    <row r="19" spans="1:11" s="343" customFormat="1" ht="12.75" x14ac:dyDescent="0.2">
      <c r="A19" s="421">
        <v>2012</v>
      </c>
      <c r="B19" s="287"/>
      <c r="C19" s="288" t="s">
        <v>214</v>
      </c>
      <c r="D19" s="289" t="s">
        <v>215</v>
      </c>
      <c r="E19" s="290" t="s">
        <v>107</v>
      </c>
      <c r="F19" s="290" t="s">
        <v>219</v>
      </c>
      <c r="G19" s="341">
        <v>130498</v>
      </c>
      <c r="I19" s="341">
        <v>0</v>
      </c>
      <c r="K19" s="420" t="s">
        <v>386</v>
      </c>
    </row>
    <row r="20" spans="1:11" s="343" customFormat="1" ht="12.75" x14ac:dyDescent="0.2">
      <c r="A20" s="422">
        <v>2012</v>
      </c>
      <c r="B20" s="323"/>
      <c r="C20" s="324" t="s">
        <v>214</v>
      </c>
      <c r="D20" s="325" t="s">
        <v>215</v>
      </c>
      <c r="E20" s="326" t="s">
        <v>123</v>
      </c>
      <c r="F20" s="290" t="s">
        <v>220</v>
      </c>
      <c r="G20" s="342">
        <v>142189</v>
      </c>
      <c r="I20" s="342">
        <v>0</v>
      </c>
      <c r="K20" s="423" t="s">
        <v>386</v>
      </c>
    </row>
    <row r="21" spans="1:11" ht="6" customHeight="1" x14ac:dyDescent="0.2">
      <c r="E21" s="283"/>
      <c r="F21" s="290"/>
      <c r="K21" s="424"/>
    </row>
    <row r="22" spans="1:11" s="343" customFormat="1" ht="12.75" x14ac:dyDescent="0.2">
      <c r="A22" s="425">
        <v>2012</v>
      </c>
      <c r="B22" s="305"/>
      <c r="C22" s="306" t="s">
        <v>70</v>
      </c>
      <c r="D22" s="307" t="s">
        <v>71</v>
      </c>
      <c r="E22" s="308" t="s">
        <v>72</v>
      </c>
      <c r="F22" s="290" t="s">
        <v>221</v>
      </c>
      <c r="G22" s="364">
        <v>89990</v>
      </c>
      <c r="I22" s="364">
        <v>-4235</v>
      </c>
      <c r="K22" s="426" t="s">
        <v>386</v>
      </c>
    </row>
    <row r="23" spans="1:11" s="343" customFormat="1" ht="12.75" x14ac:dyDescent="0.2">
      <c r="A23" s="427">
        <v>2012</v>
      </c>
      <c r="B23" s="313"/>
      <c r="C23" s="314" t="s">
        <v>73</v>
      </c>
      <c r="D23" s="315" t="s">
        <v>71</v>
      </c>
      <c r="E23" s="316" t="s">
        <v>74</v>
      </c>
      <c r="F23" s="290" t="s">
        <v>222</v>
      </c>
      <c r="G23" s="369">
        <v>103189</v>
      </c>
      <c r="I23" s="369">
        <v>-3362</v>
      </c>
      <c r="K23" s="428" t="s">
        <v>386</v>
      </c>
    </row>
    <row r="24" spans="1:11" ht="6" customHeight="1" x14ac:dyDescent="0.2">
      <c r="E24" s="283"/>
      <c r="F24" s="290"/>
      <c r="K24" s="424"/>
    </row>
    <row r="25" spans="1:11" s="343" customFormat="1" ht="12.75" x14ac:dyDescent="0.2">
      <c r="A25" s="419">
        <v>2012</v>
      </c>
      <c r="B25" s="287"/>
      <c r="C25" s="288" t="s">
        <v>75</v>
      </c>
      <c r="D25" s="289" t="s">
        <v>76</v>
      </c>
      <c r="E25" s="290" t="s">
        <v>72</v>
      </c>
      <c r="F25" s="290" t="s">
        <v>223</v>
      </c>
      <c r="G25" s="341">
        <v>99900</v>
      </c>
      <c r="I25" s="341">
        <v>-15578</v>
      </c>
      <c r="K25" s="420" t="s">
        <v>386</v>
      </c>
    </row>
    <row r="26" spans="1:11" s="343" customFormat="1" ht="12.75" x14ac:dyDescent="0.2">
      <c r="A26" s="421">
        <v>2012</v>
      </c>
      <c r="B26" s="287"/>
      <c r="C26" s="288" t="s">
        <v>77</v>
      </c>
      <c r="D26" s="289" t="s">
        <v>76</v>
      </c>
      <c r="E26" s="290" t="s">
        <v>74</v>
      </c>
      <c r="F26" s="290" t="s">
        <v>224</v>
      </c>
      <c r="G26" s="341">
        <v>112391</v>
      </c>
      <c r="I26" s="341">
        <v>-16042</v>
      </c>
      <c r="K26" s="420" t="s">
        <v>386</v>
      </c>
    </row>
    <row r="27" spans="1:11" s="343" customFormat="1" ht="12.75" x14ac:dyDescent="0.2">
      <c r="A27" s="422">
        <v>2012</v>
      </c>
      <c r="B27" s="323"/>
      <c r="C27" s="324" t="s">
        <v>78</v>
      </c>
      <c r="D27" s="325" t="s">
        <v>76</v>
      </c>
      <c r="E27" s="326" t="s">
        <v>79</v>
      </c>
      <c r="F27" s="290" t="s">
        <v>225</v>
      </c>
      <c r="G27" s="342">
        <v>132159</v>
      </c>
      <c r="I27" s="342">
        <v>-12325</v>
      </c>
      <c r="K27" s="423" t="s">
        <v>386</v>
      </c>
    </row>
    <row r="28" spans="1:11" ht="6" customHeight="1" x14ac:dyDescent="0.2">
      <c r="E28" s="283"/>
      <c r="F28" s="290"/>
      <c r="K28" s="424"/>
    </row>
    <row r="29" spans="1:11" s="343" customFormat="1" ht="12.75" x14ac:dyDescent="0.2">
      <c r="A29" s="304">
        <v>2012</v>
      </c>
      <c r="B29" s="305"/>
      <c r="C29" s="306" t="s">
        <v>80</v>
      </c>
      <c r="D29" s="307" t="s">
        <v>81</v>
      </c>
      <c r="E29" s="308" t="s">
        <v>82</v>
      </c>
      <c r="F29" s="290" t="s">
        <v>165</v>
      </c>
      <c r="G29" s="364">
        <v>126208</v>
      </c>
      <c r="I29" s="364">
        <v>-3277</v>
      </c>
      <c r="K29" s="426" t="s">
        <v>386</v>
      </c>
    </row>
    <row r="30" spans="1:11" s="343" customFormat="1" ht="12.75" x14ac:dyDescent="0.2">
      <c r="A30" s="304">
        <v>2012</v>
      </c>
      <c r="B30" s="305"/>
      <c r="C30" s="306" t="s">
        <v>80</v>
      </c>
      <c r="D30" s="307" t="s">
        <v>81</v>
      </c>
      <c r="E30" s="308" t="s">
        <v>74</v>
      </c>
      <c r="F30" s="290" t="s">
        <v>166</v>
      </c>
      <c r="G30" s="364">
        <v>138266</v>
      </c>
      <c r="I30" s="364">
        <v>-3591</v>
      </c>
      <c r="K30" s="426" t="s">
        <v>386</v>
      </c>
    </row>
    <row r="31" spans="1:11" s="343" customFormat="1" ht="12.75" x14ac:dyDescent="0.2">
      <c r="A31" s="304">
        <v>2012</v>
      </c>
      <c r="B31" s="305"/>
      <c r="C31" s="306" t="s">
        <v>84</v>
      </c>
      <c r="D31" s="307" t="s">
        <v>81</v>
      </c>
      <c r="E31" s="308" t="s">
        <v>79</v>
      </c>
      <c r="F31" s="290" t="s">
        <v>167</v>
      </c>
      <c r="G31" s="364">
        <v>155411</v>
      </c>
      <c r="I31" s="364">
        <v>-4083</v>
      </c>
      <c r="K31" s="426" t="s">
        <v>386</v>
      </c>
    </row>
    <row r="32" spans="1:11" s="343" customFormat="1" ht="12.75" x14ac:dyDescent="0.2">
      <c r="A32" s="304">
        <v>2012</v>
      </c>
      <c r="B32" s="305"/>
      <c r="C32" s="306" t="s">
        <v>84</v>
      </c>
      <c r="D32" s="307" t="s">
        <v>81</v>
      </c>
      <c r="E32" s="308" t="s">
        <v>98</v>
      </c>
      <c r="F32" s="290" t="s">
        <v>226</v>
      </c>
      <c r="G32" s="364">
        <v>153010</v>
      </c>
      <c r="I32" s="364">
        <v>-4019</v>
      </c>
      <c r="K32" s="426" t="s">
        <v>386</v>
      </c>
    </row>
    <row r="33" spans="1:11" s="343" customFormat="1" ht="12.75" x14ac:dyDescent="0.2">
      <c r="A33" s="304">
        <v>2012</v>
      </c>
      <c r="B33" s="305"/>
      <c r="C33" s="306" t="s">
        <v>86</v>
      </c>
      <c r="D33" s="307" t="s">
        <v>81</v>
      </c>
      <c r="E33" s="308" t="s">
        <v>87</v>
      </c>
      <c r="F33" s="290" t="s">
        <v>168</v>
      </c>
      <c r="G33" s="364">
        <v>156261</v>
      </c>
      <c r="I33" s="364">
        <v>-6518</v>
      </c>
      <c r="K33" s="426" t="s">
        <v>386</v>
      </c>
    </row>
    <row r="34" spans="1:11" s="343" customFormat="1" ht="12.75" x14ac:dyDescent="0.2">
      <c r="A34" s="354">
        <v>2012</v>
      </c>
      <c r="B34" s="313"/>
      <c r="C34" s="314" t="s">
        <v>86</v>
      </c>
      <c r="D34" s="315" t="s">
        <v>81</v>
      </c>
      <c r="E34" s="316" t="s">
        <v>88</v>
      </c>
      <c r="F34" s="290" t="s">
        <v>169</v>
      </c>
      <c r="G34" s="369">
        <v>168091</v>
      </c>
      <c r="I34" s="369">
        <v>-6830</v>
      </c>
      <c r="K34" s="428" t="s">
        <v>386</v>
      </c>
    </row>
    <row r="35" spans="1:11" ht="6" customHeight="1" x14ac:dyDescent="0.2">
      <c r="E35" s="283"/>
      <c r="F35" s="290"/>
      <c r="K35" s="424"/>
    </row>
    <row r="36" spans="1:11" s="343" customFormat="1" ht="12.75" x14ac:dyDescent="0.2">
      <c r="A36" s="421">
        <v>2012</v>
      </c>
      <c r="B36" s="287"/>
      <c r="C36" s="288" t="s">
        <v>89</v>
      </c>
      <c r="D36" s="289" t="s">
        <v>227</v>
      </c>
      <c r="E36" s="290" t="s">
        <v>72</v>
      </c>
      <c r="F36" s="290" t="s">
        <v>228</v>
      </c>
      <c r="G36" s="341">
        <v>153416</v>
      </c>
      <c r="I36" s="341">
        <v>-5896</v>
      </c>
      <c r="K36" s="420" t="s">
        <v>386</v>
      </c>
    </row>
    <row r="37" spans="1:11" s="343" customFormat="1" ht="12.75" x14ac:dyDescent="0.2">
      <c r="A37" s="421">
        <v>2012</v>
      </c>
      <c r="B37" s="287"/>
      <c r="C37" s="288" t="s">
        <v>90</v>
      </c>
      <c r="D37" s="289" t="s">
        <v>227</v>
      </c>
      <c r="E37" s="290" t="s">
        <v>74</v>
      </c>
      <c r="F37" s="290" t="s">
        <v>229</v>
      </c>
      <c r="G37" s="341">
        <v>179674</v>
      </c>
      <c r="I37" s="341">
        <v>-5896</v>
      </c>
      <c r="K37" s="420" t="s">
        <v>386</v>
      </c>
    </row>
    <row r="38" spans="1:11" s="343" customFormat="1" ht="12.75" x14ac:dyDescent="0.2">
      <c r="A38" s="422">
        <v>2012</v>
      </c>
      <c r="B38" s="323"/>
      <c r="C38" s="324" t="s">
        <v>91</v>
      </c>
      <c r="D38" s="325" t="s">
        <v>227</v>
      </c>
      <c r="E38" s="326" t="s">
        <v>79</v>
      </c>
      <c r="F38" s="290" t="s">
        <v>230</v>
      </c>
      <c r="G38" s="342">
        <v>195076</v>
      </c>
      <c r="I38" s="342">
        <v>-5896</v>
      </c>
      <c r="K38" s="423" t="s">
        <v>386</v>
      </c>
    </row>
    <row r="39" spans="1:11" ht="6" customHeight="1" x14ac:dyDescent="0.2">
      <c r="E39" s="283"/>
      <c r="F39" s="290"/>
      <c r="K39" s="424"/>
    </row>
    <row r="40" spans="1:11" s="343" customFormat="1" ht="12.75" x14ac:dyDescent="0.2">
      <c r="A40" s="374">
        <v>2012.5</v>
      </c>
      <c r="B40" s="305"/>
      <c r="C40" s="306" t="s">
        <v>89</v>
      </c>
      <c r="D40" s="307" t="s">
        <v>227</v>
      </c>
      <c r="E40" s="308" t="s">
        <v>72</v>
      </c>
      <c r="F40" s="290" t="s">
        <v>228</v>
      </c>
      <c r="G40" s="364">
        <v>153416</v>
      </c>
      <c r="I40" s="364">
        <v>-5896</v>
      </c>
      <c r="K40" s="426" t="s">
        <v>386</v>
      </c>
    </row>
    <row r="41" spans="1:11" s="343" customFormat="1" ht="12.75" x14ac:dyDescent="0.2">
      <c r="A41" s="374">
        <v>2012.5</v>
      </c>
      <c r="B41" s="305"/>
      <c r="C41" s="306" t="s">
        <v>90</v>
      </c>
      <c r="D41" s="307" t="s">
        <v>227</v>
      </c>
      <c r="E41" s="308" t="s">
        <v>87</v>
      </c>
      <c r="F41" s="290" t="s">
        <v>232</v>
      </c>
      <c r="G41" s="364">
        <v>174200</v>
      </c>
      <c r="I41" s="364">
        <v>-5896</v>
      </c>
      <c r="K41" s="426" t="s">
        <v>386</v>
      </c>
    </row>
    <row r="42" spans="1:11" s="343" customFormat="1" ht="12.75" x14ac:dyDescent="0.2">
      <c r="A42" s="374">
        <v>2012.5</v>
      </c>
      <c r="B42" s="305"/>
      <c r="C42" s="306" t="s">
        <v>90</v>
      </c>
      <c r="D42" s="307" t="s">
        <v>227</v>
      </c>
      <c r="E42" s="308" t="s">
        <v>88</v>
      </c>
      <c r="F42" s="290" t="s">
        <v>233</v>
      </c>
      <c r="G42" s="364">
        <v>188303</v>
      </c>
      <c r="I42" s="364">
        <v>-5896</v>
      </c>
      <c r="K42" s="426" t="s">
        <v>386</v>
      </c>
    </row>
    <row r="43" spans="1:11" s="343" customFormat="1" ht="12.75" x14ac:dyDescent="0.2">
      <c r="A43" s="375">
        <v>2012.5</v>
      </c>
      <c r="B43" s="313"/>
      <c r="C43" s="314" t="s">
        <v>91</v>
      </c>
      <c r="D43" s="315" t="s">
        <v>227</v>
      </c>
      <c r="E43" s="316" t="s">
        <v>85</v>
      </c>
      <c r="F43" s="290" t="s">
        <v>234</v>
      </c>
      <c r="G43" s="369">
        <v>208066</v>
      </c>
      <c r="I43" s="369">
        <v>-5896</v>
      </c>
      <c r="K43" s="428" t="s">
        <v>386</v>
      </c>
    </row>
    <row r="44" spans="1:11" ht="6" customHeight="1" x14ac:dyDescent="0.2">
      <c r="E44" s="283"/>
      <c r="F44" s="290"/>
      <c r="K44" s="424"/>
    </row>
    <row r="45" spans="1:11" s="343" customFormat="1" ht="12.75" x14ac:dyDescent="0.2">
      <c r="A45" s="370">
        <v>2012</v>
      </c>
      <c r="B45" s="287"/>
      <c r="C45" s="288" t="s">
        <v>92</v>
      </c>
      <c r="D45" s="289" t="s">
        <v>93</v>
      </c>
      <c r="E45" s="290" t="s">
        <v>82</v>
      </c>
      <c r="F45" s="290" t="s">
        <v>235</v>
      </c>
      <c r="G45" s="341">
        <v>196984</v>
      </c>
      <c r="I45" s="341">
        <v>-12010</v>
      </c>
      <c r="K45" s="420" t="s">
        <v>386</v>
      </c>
    </row>
    <row r="46" spans="1:11" s="343" customFormat="1" ht="12.75" x14ac:dyDescent="0.2">
      <c r="A46" s="370">
        <v>2012</v>
      </c>
      <c r="B46" s="287"/>
      <c r="C46" s="288" t="s">
        <v>92</v>
      </c>
      <c r="D46" s="289" t="s">
        <v>93</v>
      </c>
      <c r="E46" s="290" t="s">
        <v>72</v>
      </c>
      <c r="F46" s="290" t="s">
        <v>236</v>
      </c>
      <c r="G46" s="341">
        <v>211278</v>
      </c>
      <c r="I46" s="341">
        <v>-12010</v>
      </c>
      <c r="K46" s="420" t="s">
        <v>386</v>
      </c>
    </row>
    <row r="47" spans="1:11" s="343" customFormat="1" ht="12.75" x14ac:dyDescent="0.2">
      <c r="A47" s="429">
        <v>2012</v>
      </c>
      <c r="B47" s="287"/>
      <c r="C47" s="288" t="s">
        <v>94</v>
      </c>
      <c r="D47" s="289" t="s">
        <v>93</v>
      </c>
      <c r="E47" s="290" t="s">
        <v>79</v>
      </c>
      <c r="F47" s="290" t="s">
        <v>237</v>
      </c>
      <c r="G47" s="341">
        <v>228807</v>
      </c>
      <c r="I47" s="341">
        <v>-12010</v>
      </c>
      <c r="K47" s="420" t="s">
        <v>386</v>
      </c>
    </row>
    <row r="48" spans="1:11" s="343" customFormat="1" ht="12.75" x14ac:dyDescent="0.2">
      <c r="A48" s="371">
        <v>2012</v>
      </c>
      <c r="B48" s="323"/>
      <c r="C48" s="324" t="s">
        <v>95</v>
      </c>
      <c r="D48" s="325" t="s">
        <v>93</v>
      </c>
      <c r="E48" s="326" t="s">
        <v>85</v>
      </c>
      <c r="F48" s="290" t="s">
        <v>200</v>
      </c>
      <c r="G48" s="342">
        <v>257668</v>
      </c>
      <c r="I48" s="342">
        <v>-12010</v>
      </c>
      <c r="K48" s="423" t="s">
        <v>386</v>
      </c>
    </row>
    <row r="49" spans="1:11" ht="6" customHeight="1" x14ac:dyDescent="0.2">
      <c r="E49" s="283"/>
      <c r="F49" s="290"/>
      <c r="K49" s="424"/>
    </row>
    <row r="50" spans="1:11" s="343" customFormat="1" ht="12.75" x14ac:dyDescent="0.2">
      <c r="A50" s="362">
        <v>2012</v>
      </c>
      <c r="B50" s="305"/>
      <c r="C50" s="306" t="s">
        <v>238</v>
      </c>
      <c r="D50" s="307" t="s">
        <v>96</v>
      </c>
      <c r="E50" s="308" t="s">
        <v>74</v>
      </c>
      <c r="F50" s="308" t="s">
        <v>239</v>
      </c>
      <c r="G50" s="364">
        <v>265234</v>
      </c>
      <c r="I50" s="364">
        <v>-13084</v>
      </c>
      <c r="K50" s="426" t="s">
        <v>386</v>
      </c>
    </row>
    <row r="51" spans="1:11" s="343" customFormat="1" ht="12.75" x14ac:dyDescent="0.2">
      <c r="A51" s="430">
        <v>2012</v>
      </c>
      <c r="B51" s="305"/>
      <c r="C51" s="306" t="s">
        <v>240</v>
      </c>
      <c r="D51" s="307" t="s">
        <v>96</v>
      </c>
      <c r="E51" s="308" t="s">
        <v>79</v>
      </c>
      <c r="F51" s="308" t="s">
        <v>97</v>
      </c>
      <c r="G51" s="364">
        <v>293509</v>
      </c>
      <c r="I51" s="364">
        <v>-13084</v>
      </c>
      <c r="K51" s="426" t="s">
        <v>386</v>
      </c>
    </row>
    <row r="52" spans="1:11" s="343" customFormat="1" ht="12.75" x14ac:dyDescent="0.2">
      <c r="A52" s="365">
        <v>2012</v>
      </c>
      <c r="B52" s="313"/>
      <c r="C52" s="314" t="s">
        <v>241</v>
      </c>
      <c r="D52" s="315" t="s">
        <v>96</v>
      </c>
      <c r="E52" s="316" t="s">
        <v>98</v>
      </c>
      <c r="F52" s="308" t="s">
        <v>242</v>
      </c>
      <c r="G52" s="369">
        <v>331952</v>
      </c>
      <c r="I52" s="369">
        <v>-13084</v>
      </c>
      <c r="K52" s="428" t="s">
        <v>386</v>
      </c>
    </row>
    <row r="53" spans="1:11" ht="6" customHeight="1" x14ac:dyDescent="0.2">
      <c r="E53" s="283"/>
      <c r="F53" s="290"/>
    </row>
    <row r="54" spans="1:11" s="343" customFormat="1" ht="12.75" x14ac:dyDescent="0.2">
      <c r="A54" s="286">
        <v>2012</v>
      </c>
      <c r="B54" s="287"/>
      <c r="C54" s="288" t="s">
        <v>99</v>
      </c>
      <c r="D54" s="289" t="s">
        <v>100</v>
      </c>
      <c r="E54" s="290" t="s">
        <v>72</v>
      </c>
      <c r="F54" s="290" t="s">
        <v>243</v>
      </c>
      <c r="G54" s="341">
        <v>359974</v>
      </c>
      <c r="I54" s="341">
        <v>0</v>
      </c>
      <c r="K54" s="420" t="s">
        <v>386</v>
      </c>
    </row>
    <row r="55" spans="1:11" s="343" customFormat="1" ht="12.75" x14ac:dyDescent="0.2">
      <c r="A55" s="286">
        <v>2012</v>
      </c>
      <c r="B55" s="287"/>
      <c r="C55" s="288" t="s">
        <v>101</v>
      </c>
      <c r="D55" s="289" t="s">
        <v>100</v>
      </c>
      <c r="E55" s="290" t="s">
        <v>74</v>
      </c>
      <c r="F55" s="290" t="s">
        <v>244</v>
      </c>
      <c r="G55" s="341">
        <v>464904</v>
      </c>
      <c r="I55" s="341">
        <v>0</v>
      </c>
      <c r="K55" s="420" t="s">
        <v>386</v>
      </c>
    </row>
    <row r="56" spans="1:11" s="343" customFormat="1" ht="12.75" x14ac:dyDescent="0.2">
      <c r="A56" s="286">
        <v>2012</v>
      </c>
      <c r="B56" s="287"/>
      <c r="C56" s="288" t="s">
        <v>101</v>
      </c>
      <c r="D56" s="289" t="s">
        <v>100</v>
      </c>
      <c r="E56" s="290" t="s">
        <v>79</v>
      </c>
      <c r="F56" s="290" t="s">
        <v>245</v>
      </c>
      <c r="G56" s="341">
        <v>482791</v>
      </c>
      <c r="I56" s="341">
        <v>0</v>
      </c>
      <c r="K56" s="420" t="s">
        <v>386</v>
      </c>
    </row>
    <row r="57" spans="1:11" s="343" customFormat="1" ht="12.75" x14ac:dyDescent="0.2">
      <c r="A57" s="295">
        <v>2012</v>
      </c>
      <c r="B57" s="323"/>
      <c r="C57" s="324" t="s">
        <v>101</v>
      </c>
      <c r="D57" s="325" t="s">
        <v>246</v>
      </c>
      <c r="E57" s="326" t="s">
        <v>88</v>
      </c>
      <c r="F57" s="290" t="s">
        <v>247</v>
      </c>
      <c r="G57" s="342">
        <v>496399</v>
      </c>
      <c r="I57" s="342">
        <v>0</v>
      </c>
      <c r="K57" s="423" t="s">
        <v>386</v>
      </c>
    </row>
    <row r="58" spans="1:11" ht="6" customHeight="1" x14ac:dyDescent="0.2">
      <c r="E58" s="283"/>
      <c r="F58" s="290"/>
    </row>
    <row r="59" spans="1:11" s="343" customFormat="1" ht="12.75" x14ac:dyDescent="0.2">
      <c r="A59" s="431">
        <v>2012</v>
      </c>
      <c r="B59" s="305"/>
      <c r="C59" s="306" t="s">
        <v>103</v>
      </c>
      <c r="D59" s="307" t="s">
        <v>104</v>
      </c>
      <c r="E59" s="308" t="s">
        <v>72</v>
      </c>
      <c r="F59" s="308" t="s">
        <v>250</v>
      </c>
      <c r="G59" s="364">
        <v>158099</v>
      </c>
      <c r="I59" s="364">
        <v>-7644</v>
      </c>
      <c r="K59" s="426" t="s">
        <v>386</v>
      </c>
    </row>
    <row r="60" spans="1:11" s="343" customFormat="1" ht="12.75" x14ac:dyDescent="0.2">
      <c r="A60" s="425">
        <v>2012</v>
      </c>
      <c r="B60" s="305"/>
      <c r="C60" s="306" t="s">
        <v>103</v>
      </c>
      <c r="D60" s="307" t="s">
        <v>104</v>
      </c>
      <c r="E60" s="308" t="s">
        <v>74</v>
      </c>
      <c r="F60" s="308" t="s">
        <v>251</v>
      </c>
      <c r="G60" s="364">
        <v>170996</v>
      </c>
      <c r="I60" s="364">
        <v>-7644</v>
      </c>
      <c r="K60" s="426" t="s">
        <v>386</v>
      </c>
    </row>
    <row r="61" spans="1:11" s="343" customFormat="1" ht="12.75" x14ac:dyDescent="0.2">
      <c r="A61" s="427">
        <v>2012</v>
      </c>
      <c r="B61" s="313"/>
      <c r="C61" s="314" t="s">
        <v>105</v>
      </c>
      <c r="D61" s="315" t="s">
        <v>104</v>
      </c>
      <c r="E61" s="316" t="s">
        <v>79</v>
      </c>
      <c r="F61" s="308" t="s">
        <v>252</v>
      </c>
      <c r="G61" s="369">
        <v>190945</v>
      </c>
      <c r="I61" s="369">
        <v>-7644</v>
      </c>
      <c r="K61" s="428" t="s">
        <v>386</v>
      </c>
    </row>
    <row r="62" spans="1:11" ht="6" customHeight="1" x14ac:dyDescent="0.2">
      <c r="E62" s="283"/>
      <c r="F62" s="290"/>
      <c r="K62" s="424"/>
    </row>
    <row r="63" spans="1:11" s="343" customFormat="1" ht="12.75" x14ac:dyDescent="0.2">
      <c r="A63" s="370">
        <v>2012</v>
      </c>
      <c r="B63" s="287"/>
      <c r="C63" s="288" t="s">
        <v>253</v>
      </c>
      <c r="D63" s="289" t="s">
        <v>106</v>
      </c>
      <c r="E63" s="290" t="s">
        <v>72</v>
      </c>
      <c r="F63" s="290" t="s">
        <v>254</v>
      </c>
      <c r="G63" s="341">
        <v>294609</v>
      </c>
      <c r="I63" s="341">
        <v>0</v>
      </c>
      <c r="K63" s="420" t="s">
        <v>386</v>
      </c>
    </row>
    <row r="64" spans="1:11" s="343" customFormat="1" ht="12.75" x14ac:dyDescent="0.2">
      <c r="A64" s="429">
        <v>2012</v>
      </c>
      <c r="B64" s="287"/>
      <c r="C64" s="288" t="s">
        <v>253</v>
      </c>
      <c r="D64" s="289" t="s">
        <v>106</v>
      </c>
      <c r="E64" s="290" t="s">
        <v>79</v>
      </c>
      <c r="F64" s="290" t="s">
        <v>255</v>
      </c>
      <c r="G64" s="341">
        <v>302628</v>
      </c>
      <c r="I64" s="341">
        <v>0</v>
      </c>
      <c r="K64" s="420" t="s">
        <v>386</v>
      </c>
    </row>
    <row r="65" spans="1:11" s="343" customFormat="1" ht="12.75" x14ac:dyDescent="0.2">
      <c r="A65" s="371">
        <v>2012</v>
      </c>
      <c r="B65" s="323"/>
      <c r="C65" s="324" t="s">
        <v>256</v>
      </c>
      <c r="D65" s="325" t="s">
        <v>257</v>
      </c>
      <c r="E65" s="326" t="s">
        <v>74</v>
      </c>
      <c r="F65" s="290" t="s">
        <v>258</v>
      </c>
      <c r="G65" s="342">
        <v>339493</v>
      </c>
      <c r="I65" s="342">
        <v>0</v>
      </c>
      <c r="K65" s="423" t="s">
        <v>386</v>
      </c>
    </row>
    <row r="66" spans="1:11" s="330" customFormat="1" ht="5.25" customHeight="1" x14ac:dyDescent="0.2">
      <c r="A66" s="432"/>
      <c r="B66" s="287"/>
      <c r="C66" s="288"/>
      <c r="D66" s="289"/>
      <c r="E66" s="290"/>
      <c r="F66" s="290"/>
      <c r="G66" s="329"/>
      <c r="I66" s="329"/>
      <c r="K66" s="345"/>
    </row>
    <row r="67" spans="1:11" s="321" customFormat="1" ht="12.75" customHeight="1" x14ac:dyDescent="0.2">
      <c r="A67" s="304">
        <v>2012</v>
      </c>
      <c r="B67" s="305"/>
      <c r="C67" s="306" t="s">
        <v>108</v>
      </c>
      <c r="D67" s="307" t="s">
        <v>109</v>
      </c>
      <c r="E67" s="308" t="s">
        <v>87</v>
      </c>
      <c r="F67" s="308" t="s">
        <v>170</v>
      </c>
      <c r="G67" s="364">
        <v>230606</v>
      </c>
      <c r="I67" s="364">
        <v>0</v>
      </c>
      <c r="K67" s="426" t="s">
        <v>386</v>
      </c>
    </row>
    <row r="68" spans="1:11" s="321" customFormat="1" ht="12.75" customHeight="1" x14ac:dyDescent="0.2">
      <c r="A68" s="304">
        <v>2012</v>
      </c>
      <c r="B68" s="305"/>
      <c r="C68" s="306" t="s">
        <v>108</v>
      </c>
      <c r="D68" s="307" t="s">
        <v>109</v>
      </c>
      <c r="E68" s="308" t="s">
        <v>88</v>
      </c>
      <c r="F68" s="308" t="s">
        <v>171</v>
      </c>
      <c r="G68" s="364">
        <v>247970</v>
      </c>
      <c r="I68" s="364">
        <v>0</v>
      </c>
      <c r="K68" s="426" t="s">
        <v>386</v>
      </c>
    </row>
    <row r="69" spans="1:11" s="321" customFormat="1" ht="12.75" customHeight="1" x14ac:dyDescent="0.2">
      <c r="A69" s="304">
        <v>2012</v>
      </c>
      <c r="B69" s="305"/>
      <c r="C69" s="306" t="s">
        <v>108</v>
      </c>
      <c r="D69" s="307" t="s">
        <v>109</v>
      </c>
      <c r="E69" s="308" t="s">
        <v>85</v>
      </c>
      <c r="F69" s="308" t="s">
        <v>172</v>
      </c>
      <c r="G69" s="364">
        <v>248990</v>
      </c>
      <c r="I69" s="364">
        <v>0</v>
      </c>
      <c r="K69" s="426" t="s">
        <v>386</v>
      </c>
    </row>
    <row r="70" spans="1:11" s="321" customFormat="1" ht="12.75" customHeight="1" x14ac:dyDescent="0.2">
      <c r="A70" s="312">
        <v>2012</v>
      </c>
      <c r="B70" s="313"/>
      <c r="C70" s="314" t="s">
        <v>108</v>
      </c>
      <c r="D70" s="315" t="s">
        <v>109</v>
      </c>
      <c r="E70" s="316" t="s">
        <v>98</v>
      </c>
      <c r="F70" s="308" t="s">
        <v>173</v>
      </c>
      <c r="G70" s="369">
        <v>260124</v>
      </c>
      <c r="I70" s="369">
        <v>0</v>
      </c>
      <c r="K70" s="428" t="s">
        <v>386</v>
      </c>
    </row>
    <row r="71" spans="1:11" ht="6" customHeight="1" x14ac:dyDescent="0.2">
      <c r="E71" s="283"/>
      <c r="F71" s="290"/>
    </row>
    <row r="72" spans="1:11" s="321" customFormat="1" ht="12.75" customHeight="1" x14ac:dyDescent="0.2">
      <c r="A72" s="286">
        <v>2012</v>
      </c>
      <c r="B72" s="287"/>
      <c r="C72" s="288" t="s">
        <v>108</v>
      </c>
      <c r="D72" s="289" t="s">
        <v>110</v>
      </c>
      <c r="E72" s="290" t="s">
        <v>83</v>
      </c>
      <c r="F72" s="290" t="s">
        <v>174</v>
      </c>
      <c r="G72" s="341">
        <v>271948</v>
      </c>
      <c r="I72" s="341">
        <v>-10728</v>
      </c>
      <c r="K72" s="420" t="s">
        <v>386</v>
      </c>
    </row>
    <row r="73" spans="1:11" s="321" customFormat="1" ht="12.75" customHeight="1" x14ac:dyDescent="0.2">
      <c r="A73" s="286">
        <v>2012</v>
      </c>
      <c r="B73" s="287"/>
      <c r="C73" s="288" t="s">
        <v>111</v>
      </c>
      <c r="D73" s="289" t="s">
        <v>112</v>
      </c>
      <c r="E73" s="290" t="s">
        <v>113</v>
      </c>
      <c r="F73" s="290" t="s">
        <v>175</v>
      </c>
      <c r="G73" s="341">
        <v>297400</v>
      </c>
      <c r="I73" s="341">
        <v>-10728</v>
      </c>
      <c r="K73" s="420" t="s">
        <v>386</v>
      </c>
    </row>
    <row r="74" spans="1:11" s="321" customFormat="1" ht="12.75" customHeight="1" x14ac:dyDescent="0.2">
      <c r="A74" s="322">
        <v>2012</v>
      </c>
      <c r="B74" s="323"/>
      <c r="C74" s="324" t="s">
        <v>114</v>
      </c>
      <c r="D74" s="325" t="s">
        <v>115</v>
      </c>
      <c r="E74" s="326" t="s">
        <v>72</v>
      </c>
      <c r="F74" s="290" t="s">
        <v>176</v>
      </c>
      <c r="G74" s="342">
        <v>298042</v>
      </c>
      <c r="I74" s="342">
        <v>-10869</v>
      </c>
      <c r="K74" s="423" t="s">
        <v>386</v>
      </c>
    </row>
    <row r="75" spans="1:11" s="330" customFormat="1" ht="5.25" customHeight="1" x14ac:dyDescent="0.2">
      <c r="A75" s="432"/>
      <c r="B75" s="287"/>
      <c r="C75" s="288"/>
      <c r="D75" s="289"/>
      <c r="E75" s="290"/>
      <c r="F75" s="290"/>
      <c r="G75" s="329"/>
      <c r="I75" s="329"/>
      <c r="K75" s="345"/>
    </row>
    <row r="76" spans="1:11" s="321" customFormat="1" ht="12.75" customHeight="1" x14ac:dyDescent="0.2">
      <c r="A76" s="304">
        <v>2012</v>
      </c>
      <c r="B76" s="305"/>
      <c r="C76" s="306" t="s">
        <v>116</v>
      </c>
      <c r="D76" s="307" t="s">
        <v>117</v>
      </c>
      <c r="E76" s="308" t="s">
        <v>88</v>
      </c>
      <c r="F76" s="308" t="s">
        <v>177</v>
      </c>
      <c r="G76" s="364">
        <v>365239</v>
      </c>
      <c r="I76" s="364">
        <v>-10951</v>
      </c>
      <c r="K76" s="426" t="s">
        <v>386</v>
      </c>
    </row>
    <row r="77" spans="1:11" s="321" customFormat="1" ht="12.75" customHeight="1" x14ac:dyDescent="0.2">
      <c r="A77" s="312">
        <v>2012</v>
      </c>
      <c r="B77" s="313"/>
      <c r="C77" s="314" t="s">
        <v>118</v>
      </c>
      <c r="D77" s="315" t="s">
        <v>119</v>
      </c>
      <c r="E77" s="316" t="s">
        <v>85</v>
      </c>
      <c r="F77" s="308" t="s">
        <v>178</v>
      </c>
      <c r="G77" s="369">
        <v>388806</v>
      </c>
      <c r="I77" s="369">
        <v>-10951</v>
      </c>
      <c r="K77" s="428" t="s">
        <v>386</v>
      </c>
    </row>
    <row r="78" spans="1:11" s="330" customFormat="1" ht="5.25" customHeight="1" x14ac:dyDescent="0.2">
      <c r="A78" s="432"/>
      <c r="B78" s="287"/>
      <c r="C78" s="288"/>
      <c r="D78" s="289"/>
      <c r="E78" s="290"/>
      <c r="F78" s="290"/>
      <c r="G78" s="329"/>
      <c r="I78" s="329"/>
      <c r="K78" s="345"/>
    </row>
    <row r="79" spans="1:11" s="321" customFormat="1" ht="12.75" x14ac:dyDescent="0.2">
      <c r="A79" s="286">
        <v>2012</v>
      </c>
      <c r="B79" s="287"/>
      <c r="C79" s="288" t="s">
        <v>108</v>
      </c>
      <c r="D79" s="289" t="s">
        <v>120</v>
      </c>
      <c r="E79" s="290" t="s">
        <v>121</v>
      </c>
      <c r="F79" s="290" t="s">
        <v>179</v>
      </c>
      <c r="G79" s="341">
        <v>359125</v>
      </c>
      <c r="I79" s="341">
        <v>-15722</v>
      </c>
      <c r="K79" s="420" t="s">
        <v>386</v>
      </c>
    </row>
    <row r="80" spans="1:11" s="321" customFormat="1" ht="12.75" x14ac:dyDescent="0.2">
      <c r="A80" s="286">
        <v>2012</v>
      </c>
      <c r="B80" s="287"/>
      <c r="C80" s="288" t="s">
        <v>111</v>
      </c>
      <c r="D80" s="289" t="s">
        <v>122</v>
      </c>
      <c r="E80" s="290" t="s">
        <v>123</v>
      </c>
      <c r="F80" s="290" t="s">
        <v>180</v>
      </c>
      <c r="G80" s="341">
        <v>381325</v>
      </c>
      <c r="I80" s="341">
        <v>-17116</v>
      </c>
      <c r="K80" s="420" t="s">
        <v>386</v>
      </c>
    </row>
    <row r="81" spans="1:11" s="321" customFormat="1" ht="12.75" customHeight="1" x14ac:dyDescent="0.2">
      <c r="A81" s="322">
        <v>2012</v>
      </c>
      <c r="B81" s="323"/>
      <c r="C81" s="324" t="s">
        <v>124</v>
      </c>
      <c r="D81" s="325" t="s">
        <v>125</v>
      </c>
      <c r="E81" s="326" t="s">
        <v>74</v>
      </c>
      <c r="F81" s="290" t="s">
        <v>181</v>
      </c>
      <c r="G81" s="342">
        <v>425680</v>
      </c>
      <c r="I81" s="342">
        <v>-18351</v>
      </c>
      <c r="K81" s="423" t="s">
        <v>386</v>
      </c>
    </row>
    <row r="82" spans="1:11" ht="6" customHeight="1" x14ac:dyDescent="0.2">
      <c r="E82" s="283"/>
      <c r="F82" s="290"/>
    </row>
    <row r="83" spans="1:11" s="321" customFormat="1" ht="12.75" customHeight="1" x14ac:dyDescent="0.2">
      <c r="A83" s="304">
        <v>2012</v>
      </c>
      <c r="B83" s="305"/>
      <c r="C83" s="306" t="s">
        <v>118</v>
      </c>
      <c r="D83" s="307" t="s">
        <v>126</v>
      </c>
      <c r="E83" s="308" t="s">
        <v>74</v>
      </c>
      <c r="F83" s="308" t="s">
        <v>182</v>
      </c>
      <c r="G83" s="364">
        <v>473265</v>
      </c>
      <c r="I83" s="364">
        <v>-22504</v>
      </c>
      <c r="K83" s="426" t="s">
        <v>386</v>
      </c>
    </row>
    <row r="84" spans="1:11" s="321" customFormat="1" ht="12.75" customHeight="1" x14ac:dyDescent="0.2">
      <c r="A84" s="312">
        <v>2012</v>
      </c>
      <c r="B84" s="313"/>
      <c r="C84" s="314" t="s">
        <v>118</v>
      </c>
      <c r="D84" s="315" t="s">
        <v>126</v>
      </c>
      <c r="E84" s="316" t="s">
        <v>79</v>
      </c>
      <c r="F84" s="308" t="s">
        <v>183</v>
      </c>
      <c r="G84" s="369">
        <v>528472</v>
      </c>
      <c r="I84" s="369">
        <v>-23621</v>
      </c>
      <c r="K84" s="428" t="s">
        <v>386</v>
      </c>
    </row>
    <row r="85" spans="1:11" s="330" customFormat="1" ht="5.25" customHeight="1" x14ac:dyDescent="0.2">
      <c r="A85" s="432"/>
      <c r="B85" s="287"/>
      <c r="C85" s="288"/>
      <c r="D85" s="289"/>
      <c r="E85" s="290"/>
      <c r="F85" s="290"/>
      <c r="G85" s="329"/>
      <c r="I85" s="329"/>
      <c r="K85" s="345"/>
    </row>
    <row r="86" spans="1:11" s="343" customFormat="1" ht="12.75" x14ac:dyDescent="0.2">
      <c r="A86" s="429">
        <v>2012</v>
      </c>
      <c r="B86" s="287"/>
      <c r="C86" s="288" t="s">
        <v>127</v>
      </c>
      <c r="D86" s="289" t="s">
        <v>128</v>
      </c>
      <c r="E86" s="290" t="s">
        <v>74</v>
      </c>
      <c r="F86" s="290" t="s">
        <v>184</v>
      </c>
      <c r="G86" s="341">
        <v>556522</v>
      </c>
      <c r="I86" s="341">
        <v>0</v>
      </c>
      <c r="K86" s="420" t="s">
        <v>386</v>
      </c>
    </row>
    <row r="87" spans="1:11" s="343" customFormat="1" ht="12.75" x14ac:dyDescent="0.2">
      <c r="A87" s="371">
        <v>2012</v>
      </c>
      <c r="B87" s="323"/>
      <c r="C87" s="324" t="s">
        <v>127</v>
      </c>
      <c r="D87" s="325" t="s">
        <v>128</v>
      </c>
      <c r="E87" s="326" t="s">
        <v>79</v>
      </c>
      <c r="F87" s="290" t="s">
        <v>185</v>
      </c>
      <c r="G87" s="342">
        <v>565940</v>
      </c>
      <c r="I87" s="342">
        <v>0</v>
      </c>
      <c r="K87" s="423" t="s">
        <v>386</v>
      </c>
    </row>
    <row r="88" spans="1:11" s="330" customFormat="1" ht="5.25" customHeight="1" x14ac:dyDescent="0.2">
      <c r="A88" s="432"/>
      <c r="B88" s="287"/>
      <c r="C88" s="288"/>
      <c r="D88" s="289"/>
      <c r="E88" s="290"/>
      <c r="F88" s="290"/>
      <c r="G88" s="329"/>
      <c r="I88" s="329"/>
      <c r="K88" s="345"/>
    </row>
    <row r="89" spans="1:11" s="330" customFormat="1" ht="12.75" x14ac:dyDescent="0.2">
      <c r="A89" s="304">
        <v>2012</v>
      </c>
      <c r="B89" s="305"/>
      <c r="C89" s="306" t="s">
        <v>129</v>
      </c>
      <c r="D89" s="307" t="s">
        <v>130</v>
      </c>
      <c r="E89" s="308" t="s">
        <v>72</v>
      </c>
      <c r="F89" s="308" t="s">
        <v>259</v>
      </c>
      <c r="G89" s="364">
        <v>261975</v>
      </c>
      <c r="I89" s="364">
        <v>-23385</v>
      </c>
      <c r="K89" s="426" t="s">
        <v>386</v>
      </c>
    </row>
    <row r="90" spans="1:11" s="330" customFormat="1" ht="12.75" x14ac:dyDescent="0.2">
      <c r="A90" s="304">
        <v>2012</v>
      </c>
      <c r="B90" s="305"/>
      <c r="C90" s="306" t="s">
        <v>129</v>
      </c>
      <c r="D90" s="307" t="s">
        <v>130</v>
      </c>
      <c r="E90" s="308" t="s">
        <v>74</v>
      </c>
      <c r="F90" s="308" t="s">
        <v>260</v>
      </c>
      <c r="G90" s="364">
        <v>295677</v>
      </c>
      <c r="I90" s="364">
        <v>-23385</v>
      </c>
      <c r="K90" s="426" t="s">
        <v>386</v>
      </c>
    </row>
    <row r="91" spans="1:11" s="330" customFormat="1" ht="12.75" x14ac:dyDescent="0.2">
      <c r="A91" s="304">
        <v>2012</v>
      </c>
      <c r="B91" s="305"/>
      <c r="C91" s="306" t="s">
        <v>131</v>
      </c>
      <c r="D91" s="307" t="s">
        <v>130</v>
      </c>
      <c r="E91" s="308" t="s">
        <v>79</v>
      </c>
      <c r="F91" s="308" t="s">
        <v>261</v>
      </c>
      <c r="G91" s="364">
        <v>297456</v>
      </c>
      <c r="I91" s="364">
        <v>-23385</v>
      </c>
      <c r="K91" s="426" t="s">
        <v>386</v>
      </c>
    </row>
    <row r="92" spans="1:11" s="330" customFormat="1" ht="12.75" x14ac:dyDescent="0.2">
      <c r="A92" s="304">
        <v>2012</v>
      </c>
      <c r="B92" s="305"/>
      <c r="C92" s="306" t="s">
        <v>131</v>
      </c>
      <c r="D92" s="307" t="s">
        <v>130</v>
      </c>
      <c r="E92" s="308" t="s">
        <v>87</v>
      </c>
      <c r="F92" s="308" t="s">
        <v>262</v>
      </c>
      <c r="G92" s="364">
        <v>319232</v>
      </c>
      <c r="I92" s="364">
        <v>-23385</v>
      </c>
      <c r="K92" s="426" t="s">
        <v>386</v>
      </c>
    </row>
    <row r="93" spans="1:11" s="330" customFormat="1" ht="12.75" x14ac:dyDescent="0.2">
      <c r="A93" s="312">
        <v>2012</v>
      </c>
      <c r="B93" s="313"/>
      <c r="C93" s="314" t="s">
        <v>132</v>
      </c>
      <c r="D93" s="315" t="s">
        <v>130</v>
      </c>
      <c r="E93" s="316" t="s">
        <v>98</v>
      </c>
      <c r="F93" s="308" t="s">
        <v>263</v>
      </c>
      <c r="G93" s="369">
        <v>336935</v>
      </c>
      <c r="I93" s="369">
        <v>-23385</v>
      </c>
      <c r="K93" s="428" t="s">
        <v>386</v>
      </c>
    </row>
    <row r="94" spans="1:11" s="330" customFormat="1" ht="5.25" customHeight="1" x14ac:dyDescent="0.2">
      <c r="A94" s="432"/>
      <c r="B94" s="287"/>
      <c r="C94" s="288"/>
      <c r="D94" s="289"/>
      <c r="E94" s="290"/>
      <c r="F94" s="290"/>
      <c r="G94" s="329"/>
      <c r="I94" s="329"/>
      <c r="K94" s="345"/>
    </row>
    <row r="95" spans="1:11" ht="12.75" customHeight="1" x14ac:dyDescent="0.2">
      <c r="A95" s="286">
        <v>2012</v>
      </c>
      <c r="B95" s="287"/>
      <c r="C95" s="288" t="s">
        <v>133</v>
      </c>
      <c r="D95" s="289" t="s">
        <v>134</v>
      </c>
      <c r="E95" s="290" t="s">
        <v>79</v>
      </c>
      <c r="F95" s="290" t="s">
        <v>201</v>
      </c>
      <c r="G95" s="341">
        <v>442087</v>
      </c>
      <c r="I95" s="341">
        <v>-13997</v>
      </c>
      <c r="K95" s="420" t="s">
        <v>386</v>
      </c>
    </row>
    <row r="96" spans="1:11" ht="12.75" customHeight="1" x14ac:dyDescent="0.2">
      <c r="A96" s="322">
        <v>2012</v>
      </c>
      <c r="B96" s="323"/>
      <c r="C96" s="324" t="s">
        <v>133</v>
      </c>
      <c r="D96" s="325" t="s">
        <v>134</v>
      </c>
      <c r="E96" s="326" t="s">
        <v>74</v>
      </c>
      <c r="F96" s="290" t="s">
        <v>202</v>
      </c>
      <c r="G96" s="342">
        <v>469284</v>
      </c>
      <c r="I96" s="342">
        <v>-13997</v>
      </c>
      <c r="K96" s="423" t="s">
        <v>386</v>
      </c>
    </row>
    <row r="97" spans="1:11" ht="6" customHeight="1" x14ac:dyDescent="0.2">
      <c r="E97" s="283"/>
      <c r="F97" s="290"/>
    </row>
    <row r="98" spans="1:11" s="330" customFormat="1" ht="12.75" x14ac:dyDescent="0.2">
      <c r="A98" s="304">
        <v>2012</v>
      </c>
      <c r="B98" s="305"/>
      <c r="C98" s="306" t="s">
        <v>135</v>
      </c>
      <c r="D98" s="307" t="s">
        <v>136</v>
      </c>
      <c r="E98" s="308" t="s">
        <v>72</v>
      </c>
      <c r="F98" s="308" t="s">
        <v>186</v>
      </c>
      <c r="G98" s="353">
        <v>507893</v>
      </c>
      <c r="I98" s="353">
        <v>-17916</v>
      </c>
      <c r="K98" s="433" t="s">
        <v>386</v>
      </c>
    </row>
    <row r="99" spans="1:11" s="330" customFormat="1" ht="12.75" x14ac:dyDescent="0.2">
      <c r="A99" s="304">
        <v>2012</v>
      </c>
      <c r="B99" s="305"/>
      <c r="C99" s="306" t="s">
        <v>135</v>
      </c>
      <c r="D99" s="307" t="s">
        <v>136</v>
      </c>
      <c r="E99" s="308" t="s">
        <v>79</v>
      </c>
      <c r="F99" s="308" t="s">
        <v>187</v>
      </c>
      <c r="G99" s="353">
        <v>555884</v>
      </c>
      <c r="I99" s="353">
        <v>-17916</v>
      </c>
      <c r="K99" s="433" t="s">
        <v>386</v>
      </c>
    </row>
    <row r="100" spans="1:11" s="330" customFormat="1" ht="12.75" x14ac:dyDescent="0.2">
      <c r="A100" s="304">
        <v>2012</v>
      </c>
      <c r="B100" s="305"/>
      <c r="C100" s="306" t="s">
        <v>135</v>
      </c>
      <c r="D100" s="307" t="s">
        <v>136</v>
      </c>
      <c r="E100" s="308" t="s">
        <v>87</v>
      </c>
      <c r="F100" s="308" t="s">
        <v>188</v>
      </c>
      <c r="G100" s="353">
        <v>573394</v>
      </c>
      <c r="I100" s="353">
        <v>-17916</v>
      </c>
      <c r="K100" s="433" t="s">
        <v>386</v>
      </c>
    </row>
    <row r="101" spans="1:11" s="330" customFormat="1" ht="12.75" x14ac:dyDescent="0.2">
      <c r="A101" s="354">
        <v>2012</v>
      </c>
      <c r="B101" s="355"/>
      <c r="C101" s="356" t="s">
        <v>137</v>
      </c>
      <c r="D101" s="357" t="s">
        <v>138</v>
      </c>
      <c r="E101" s="344" t="s">
        <v>88</v>
      </c>
      <c r="F101" s="308" t="s">
        <v>189</v>
      </c>
      <c r="G101" s="361">
        <v>593625</v>
      </c>
      <c r="I101" s="361">
        <v>-17916</v>
      </c>
      <c r="K101" s="434" t="s">
        <v>386</v>
      </c>
    </row>
    <row r="102" spans="1:11" s="330" customFormat="1" ht="5.25" customHeight="1" x14ac:dyDescent="0.2">
      <c r="A102" s="262"/>
      <c r="B102" s="287"/>
      <c r="C102" s="288"/>
      <c r="D102" s="289"/>
      <c r="E102" s="290"/>
      <c r="F102" s="290"/>
      <c r="G102" s="329"/>
      <c r="I102" s="329"/>
      <c r="K102" s="345"/>
    </row>
    <row r="103" spans="1:11" s="330" customFormat="1" ht="12.75" x14ac:dyDescent="0.2">
      <c r="A103" s="286">
        <v>2012</v>
      </c>
      <c r="B103" s="287"/>
      <c r="C103" s="288" t="s">
        <v>139</v>
      </c>
      <c r="D103" s="289" t="s">
        <v>140</v>
      </c>
      <c r="E103" s="290" t="s">
        <v>72</v>
      </c>
      <c r="F103" s="290" t="s">
        <v>190</v>
      </c>
      <c r="G103" s="341">
        <v>542305</v>
      </c>
      <c r="I103" s="341">
        <v>-16858</v>
      </c>
      <c r="K103" s="420" t="s">
        <v>386</v>
      </c>
    </row>
    <row r="104" spans="1:11" s="330" customFormat="1" ht="12.75" x14ac:dyDescent="0.2">
      <c r="A104" s="286">
        <v>2012</v>
      </c>
      <c r="B104" s="287"/>
      <c r="C104" s="288" t="s">
        <v>139</v>
      </c>
      <c r="D104" s="289" t="s">
        <v>140</v>
      </c>
      <c r="E104" s="290" t="s">
        <v>74</v>
      </c>
      <c r="F104" s="290" t="s">
        <v>191</v>
      </c>
      <c r="G104" s="341">
        <v>602907</v>
      </c>
      <c r="I104" s="341">
        <v>-16858</v>
      </c>
      <c r="K104" s="420" t="s">
        <v>386</v>
      </c>
    </row>
    <row r="105" spans="1:11" s="330" customFormat="1" ht="12.75" x14ac:dyDescent="0.2">
      <c r="A105" s="286">
        <v>2012</v>
      </c>
      <c r="B105" s="287"/>
      <c r="C105" s="288" t="s">
        <v>139</v>
      </c>
      <c r="D105" s="289" t="s">
        <v>140</v>
      </c>
      <c r="E105" s="290" t="s">
        <v>79</v>
      </c>
      <c r="F105" s="290" t="s">
        <v>192</v>
      </c>
      <c r="G105" s="341">
        <v>602907</v>
      </c>
      <c r="I105" s="341">
        <v>-16858</v>
      </c>
      <c r="K105" s="420" t="s">
        <v>386</v>
      </c>
    </row>
    <row r="106" spans="1:11" s="330" customFormat="1" ht="12.75" x14ac:dyDescent="0.2">
      <c r="A106" s="322">
        <v>2012</v>
      </c>
      <c r="B106" s="323"/>
      <c r="C106" s="324" t="s">
        <v>141</v>
      </c>
      <c r="D106" s="325" t="s">
        <v>142</v>
      </c>
      <c r="E106" s="326" t="s">
        <v>87</v>
      </c>
      <c r="F106" s="290" t="s">
        <v>193</v>
      </c>
      <c r="G106" s="342">
        <v>634932</v>
      </c>
      <c r="I106" s="342">
        <v>-16858</v>
      </c>
      <c r="K106" s="423" t="s">
        <v>386</v>
      </c>
    </row>
    <row r="107" spans="1:11" s="330" customFormat="1" ht="5.25" customHeight="1" x14ac:dyDescent="0.2">
      <c r="A107" s="262"/>
      <c r="B107" s="287"/>
      <c r="C107" s="288"/>
      <c r="D107" s="289"/>
      <c r="E107" s="290"/>
      <c r="F107" s="290"/>
      <c r="G107" s="329"/>
      <c r="I107" s="329"/>
      <c r="K107" s="345"/>
    </row>
    <row r="108" spans="1:11" s="330" customFormat="1" ht="12.75" x14ac:dyDescent="0.2">
      <c r="A108" s="304">
        <v>2012</v>
      </c>
      <c r="B108" s="305"/>
      <c r="C108" s="306" t="s">
        <v>145</v>
      </c>
      <c r="D108" s="307" t="s">
        <v>146</v>
      </c>
      <c r="E108" s="308" t="s">
        <v>79</v>
      </c>
      <c r="F108" s="308" t="s">
        <v>264</v>
      </c>
      <c r="G108" s="353">
        <v>318360</v>
      </c>
      <c r="I108" s="353">
        <v>0</v>
      </c>
      <c r="K108" s="433" t="s">
        <v>386</v>
      </c>
    </row>
    <row r="109" spans="1:11" s="330" customFormat="1" ht="12.75" x14ac:dyDescent="0.2">
      <c r="A109" s="354">
        <v>2012</v>
      </c>
      <c r="B109" s="355"/>
      <c r="C109" s="356" t="s">
        <v>147</v>
      </c>
      <c r="D109" s="357" t="s">
        <v>146</v>
      </c>
      <c r="E109" s="344" t="s">
        <v>74</v>
      </c>
      <c r="F109" s="308" t="s">
        <v>265</v>
      </c>
      <c r="G109" s="361">
        <v>363824</v>
      </c>
      <c r="I109" s="361">
        <v>0</v>
      </c>
      <c r="K109" s="434" t="s">
        <v>386</v>
      </c>
    </row>
    <row r="110" spans="1:11" s="330" customFormat="1" ht="6.75" customHeight="1" x14ac:dyDescent="0.2">
      <c r="A110" s="286"/>
      <c r="B110" s="287"/>
      <c r="C110" s="288"/>
      <c r="D110" s="289"/>
      <c r="E110" s="290"/>
      <c r="F110" s="290"/>
      <c r="G110" s="329"/>
      <c r="I110" s="329"/>
      <c r="K110" s="345"/>
    </row>
    <row r="111" spans="1:11" ht="12.75" x14ac:dyDescent="0.2">
      <c r="A111" s="286">
        <v>2012</v>
      </c>
      <c r="B111" s="287"/>
      <c r="C111" s="288" t="s">
        <v>148</v>
      </c>
      <c r="D111" s="289" t="s">
        <v>149</v>
      </c>
      <c r="E111" s="290" t="s">
        <v>87</v>
      </c>
      <c r="F111" s="290" t="s">
        <v>266</v>
      </c>
      <c r="G111" s="294">
        <v>381117</v>
      </c>
      <c r="I111" s="294">
        <v>0</v>
      </c>
      <c r="K111" s="435" t="s">
        <v>386</v>
      </c>
    </row>
    <row r="112" spans="1:11" ht="12.75" x14ac:dyDescent="0.2">
      <c r="A112" s="286">
        <v>2012</v>
      </c>
      <c r="B112" s="287"/>
      <c r="C112" s="288" t="s">
        <v>148</v>
      </c>
      <c r="D112" s="289" t="s">
        <v>149</v>
      </c>
      <c r="E112" s="290" t="s">
        <v>150</v>
      </c>
      <c r="F112" s="290" t="s">
        <v>267</v>
      </c>
      <c r="G112" s="294">
        <v>391249</v>
      </c>
      <c r="I112" s="294">
        <v>0</v>
      </c>
      <c r="K112" s="435" t="s">
        <v>386</v>
      </c>
    </row>
    <row r="113" spans="1:11" ht="12.75" x14ac:dyDescent="0.2">
      <c r="A113" s="295">
        <v>2012</v>
      </c>
      <c r="B113" s="296"/>
      <c r="C113" s="297" t="s">
        <v>151</v>
      </c>
      <c r="D113" s="298" t="s">
        <v>149</v>
      </c>
      <c r="E113" s="299" t="s">
        <v>79</v>
      </c>
      <c r="F113" s="290" t="s">
        <v>268</v>
      </c>
      <c r="G113" s="303">
        <v>472276</v>
      </c>
      <c r="I113" s="303">
        <v>0</v>
      </c>
      <c r="K113" s="436" t="s">
        <v>386</v>
      </c>
    </row>
  </sheetData>
  <sheetProtection password="882F" sheet="1" objects="1" scenarios="1"/>
  <printOptions horizontalCentered="1" gridLinesSet="0"/>
  <pageMargins left="0.17" right="0.17" top="0.17" bottom="0.16" header="0" footer="0"/>
  <pageSetup scale="75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Cuadro Resumen 12MY</vt:lpstr>
      <vt:lpstr>Precios Distribuidor</vt:lpstr>
      <vt:lpstr>Precios Público </vt:lpstr>
      <vt:lpstr>Precios Empleados</vt:lpstr>
      <vt:lpstr>'Cuadro Resumen 12MY'!Print_Area</vt:lpstr>
      <vt:lpstr>'Precios Distribuidor'!Print_Area</vt:lpstr>
      <vt:lpstr>'Precios Empleados'!Print_Area</vt:lpstr>
      <vt:lpstr>'Precios Público '!Print_Area</vt:lpstr>
      <vt:lpstr>'Cuadro Resumen 12MY'!Print_Titles</vt:lpstr>
    </vt:vector>
  </TitlesOfParts>
  <Company>GM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 LAB</dc:creator>
  <cp:lastModifiedBy>Joan Frias</cp:lastModifiedBy>
  <cp:lastPrinted>2013-04-30T22:24:35Z</cp:lastPrinted>
  <dcterms:created xsi:type="dcterms:W3CDTF">2004-09-14T21:04:05Z</dcterms:created>
  <dcterms:modified xsi:type="dcterms:W3CDTF">2013-04-30T22:24:39Z</dcterms:modified>
</cp:coreProperties>
</file>