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ENE" sheetId="1" r:id="rId1"/>
    <sheet name="Hoja2" sheetId="2" r:id="rId2"/>
    <sheet name="Hoja3" sheetId="3" r:id="rId3"/>
  </sheets>
  <definedNames>
    <definedName name="_xlnm._FilterDatabase" localSheetId="0" hidden="1">ENE!$A$4:$I$196</definedName>
  </definedNames>
  <calcPr calcId="144525"/>
</workbook>
</file>

<file path=xl/calcChain.xml><?xml version="1.0" encoding="utf-8"?>
<calcChain xmlns="http://schemas.openxmlformats.org/spreadsheetml/2006/main">
  <c r="F183" i="1" l="1"/>
  <c r="F86" i="1"/>
  <c r="F190" i="1"/>
  <c r="F63" i="1"/>
  <c r="F187" i="1"/>
  <c r="F67" i="1"/>
  <c r="F137" i="1"/>
  <c r="F94" i="1"/>
  <c r="F203" i="1"/>
  <c r="G87" i="1"/>
  <c r="F51" i="1"/>
  <c r="F151" i="1"/>
  <c r="G156" i="1" s="1"/>
  <c r="F200" i="1"/>
  <c r="F47" i="1"/>
  <c r="G48" i="1"/>
  <c r="F160" i="1"/>
  <c r="F159" i="1"/>
  <c r="F16" i="1"/>
  <c r="G18" i="1" s="1"/>
  <c r="F207" i="1"/>
  <c r="G196" i="1"/>
  <c r="G158" i="1"/>
  <c r="G147" i="1"/>
  <c r="G141" i="1"/>
  <c r="G134" i="1"/>
  <c r="G133" i="1"/>
  <c r="G132" i="1"/>
  <c r="G122" i="1"/>
  <c r="G116" i="1"/>
  <c r="G104" i="1"/>
  <c r="G102" i="1"/>
  <c r="G96" i="1"/>
  <c r="G90" i="1"/>
  <c r="G85" i="1"/>
  <c r="G84" i="1"/>
  <c r="G83" i="1"/>
  <c r="G81" i="1"/>
  <c r="G80" i="1"/>
  <c r="G79" i="1"/>
  <c r="G78" i="1"/>
  <c r="G77" i="1"/>
  <c r="G76" i="1"/>
  <c r="G75" i="1"/>
  <c r="G74" i="1"/>
  <c r="G73" i="1"/>
  <c r="G71" i="1"/>
  <c r="G67" i="1"/>
  <c r="G66" i="1"/>
  <c r="G65" i="1"/>
  <c r="G64" i="1"/>
  <c r="G63" i="1"/>
  <c r="G62" i="1"/>
  <c r="G61" i="1"/>
  <c r="G60" i="1"/>
  <c r="G54" i="1"/>
  <c r="G53" i="1"/>
  <c r="G52" i="1"/>
  <c r="G51" i="1"/>
  <c r="G50" i="1"/>
  <c r="G46" i="1"/>
  <c r="G42" i="1"/>
  <c r="G41" i="1"/>
  <c r="G38" i="1"/>
  <c r="G37" i="1"/>
  <c r="G34" i="1"/>
  <c r="G32" i="1"/>
  <c r="G30" i="1"/>
  <c r="G28" i="1"/>
  <c r="G27" i="1"/>
  <c r="G26" i="1"/>
  <c r="G22" i="1"/>
  <c r="G20" i="1"/>
  <c r="G15" i="1"/>
  <c r="G13" i="1"/>
  <c r="G6" i="1"/>
  <c r="G191" i="1" l="1"/>
  <c r="F198" i="1"/>
  <c r="H32" i="1"/>
  <c r="H67" i="1"/>
  <c r="H84" i="1"/>
  <c r="H196" i="1"/>
  <c r="G198" i="1"/>
  <c r="H198" i="1" l="1"/>
  <c r="F208" i="1" s="1"/>
  <c r="F209" i="1" s="1"/>
</calcChain>
</file>

<file path=xl/sharedStrings.xml><?xml version="1.0" encoding="utf-8"?>
<sst xmlns="http://schemas.openxmlformats.org/spreadsheetml/2006/main" count="852" uniqueCount="461">
  <si>
    <t xml:space="preserve"> </t>
  </si>
  <si>
    <t xml:space="preserve">  </t>
  </si>
  <si>
    <t>MENSUAL</t>
  </si>
  <si>
    <t>.</t>
  </si>
  <si>
    <t>GVN</t>
  </si>
  <si>
    <t>700-002</t>
  </si>
  <si>
    <t>COMISION POR VENTA</t>
  </si>
  <si>
    <t>700-006</t>
  </si>
  <si>
    <t>SERVICIOS ADMINISTRATIVOS</t>
  </si>
  <si>
    <t>700-005</t>
  </si>
  <si>
    <t>GASTOS DE ENTREGA</t>
  </si>
  <si>
    <t>700-071</t>
  </si>
  <si>
    <t>GASTOS POR TRASLADOS</t>
  </si>
  <si>
    <t>700-011</t>
  </si>
  <si>
    <t>SERVICIO DE PRE-ENTREGA</t>
  </si>
  <si>
    <t>700-014</t>
  </si>
  <si>
    <t>REACONDICIONAMIENTO NUEVOS</t>
  </si>
  <si>
    <t>700-015</t>
  </si>
  <si>
    <t>FLETES</t>
  </si>
  <si>
    <t>700-060</t>
  </si>
  <si>
    <t>GASOLINA Y LUBRICANTES</t>
  </si>
  <si>
    <t>701-060</t>
  </si>
  <si>
    <t>700-058</t>
  </si>
  <si>
    <t>PRIMAS DE SEGURO</t>
  </si>
  <si>
    <t>701-058</t>
  </si>
  <si>
    <t>700-007</t>
  </si>
  <si>
    <t>PUBLICIDAD</t>
  </si>
  <si>
    <t>703-007</t>
  </si>
  <si>
    <t>700-012</t>
  </si>
  <si>
    <t>CORTESIA CLIENTES</t>
  </si>
  <si>
    <t>GVU</t>
  </si>
  <si>
    <t>701-002</t>
  </si>
  <si>
    <t>COMISION POR VENTA SEMINUEVOS</t>
  </si>
  <si>
    <t>702-002</t>
  </si>
  <si>
    <t>COMISION POR VENTA F&amp;I</t>
  </si>
  <si>
    <t>701-007</t>
  </si>
  <si>
    <t>701-012</t>
  </si>
  <si>
    <t>701-005</t>
  </si>
  <si>
    <t>701-011</t>
  </si>
  <si>
    <t>ACONDICIONAMIENTO SEMINUEVOS</t>
  </si>
  <si>
    <t>701-013</t>
  </si>
  <si>
    <t>AVALUOS SEMINUEVOS</t>
  </si>
  <si>
    <t>701-014</t>
  </si>
  <si>
    <t>REACONDICIONAMIENTO USADOS</t>
  </si>
  <si>
    <t>701-008</t>
  </si>
  <si>
    <t>INTERESES PLAN PISO</t>
  </si>
  <si>
    <t>705-005</t>
  </si>
  <si>
    <t>GVS</t>
  </si>
  <si>
    <t>705-002</t>
  </si>
  <si>
    <t>704-002</t>
  </si>
  <si>
    <t>705-007</t>
  </si>
  <si>
    <t>704-007</t>
  </si>
  <si>
    <t>GON</t>
  </si>
  <si>
    <t>700-009</t>
  </si>
  <si>
    <t>MANTENIMIENTO DE INVENTARIO</t>
  </si>
  <si>
    <t>700-010</t>
  </si>
  <si>
    <t>CAPACITACION A PERSONAL</t>
  </si>
  <si>
    <t>701-010</t>
  </si>
  <si>
    <t>702-010</t>
  </si>
  <si>
    <t>700-020</t>
  </si>
  <si>
    <t>SUMINISTROS Y HERRTAS PEQUEÑA</t>
  </si>
  <si>
    <t>700-023</t>
  </si>
  <si>
    <t>UNIFORMES Y LAVANDERIA</t>
  </si>
  <si>
    <t>701-023</t>
  </si>
  <si>
    <t>704-023</t>
  </si>
  <si>
    <t>703-023</t>
  </si>
  <si>
    <t>700-040</t>
  </si>
  <si>
    <t>MTTO EQUIPO DE TRANSPORTE</t>
  </si>
  <si>
    <t>703-040</t>
  </si>
  <si>
    <t>700-016</t>
  </si>
  <si>
    <t>REPOSICION DE MOB Y EQUIPO</t>
  </si>
  <si>
    <t>700-055</t>
  </si>
  <si>
    <t>MTTO REP RTA MOB EQUIPO</t>
  </si>
  <si>
    <t>700-070</t>
  </si>
  <si>
    <t>SERVICIOS ADMVOS (SUELDOS)</t>
  </si>
  <si>
    <t>GOU</t>
  </si>
  <si>
    <t>702-070</t>
  </si>
  <si>
    <t>701-009</t>
  </si>
  <si>
    <t>701-055</t>
  </si>
  <si>
    <t>701-070</t>
  </si>
  <si>
    <t>701-020</t>
  </si>
  <si>
    <t>SIMINISTROS Y HERRTAS PEQUEÑA</t>
  </si>
  <si>
    <t>GOS</t>
  </si>
  <si>
    <t>705-014</t>
  </si>
  <si>
    <t>GARANTIAS Y RECLAMACIONES</t>
  </si>
  <si>
    <t>705-010</t>
  </si>
  <si>
    <t>705-002-020</t>
  </si>
  <si>
    <t>705-060</t>
  </si>
  <si>
    <t>705-009</t>
  </si>
  <si>
    <t>705-002-060</t>
  </si>
  <si>
    <t>704-060</t>
  </si>
  <si>
    <t>705-020</t>
  </si>
  <si>
    <t>705-023</t>
  </si>
  <si>
    <t>705-055</t>
  </si>
  <si>
    <t>MTTO REPARACION Y RENTA EQUIPO</t>
  </si>
  <si>
    <t>705-070</t>
  </si>
  <si>
    <t>GOR</t>
  </si>
  <si>
    <t>704-010</t>
  </si>
  <si>
    <t>704-020</t>
  </si>
  <si>
    <t>704-055</t>
  </si>
  <si>
    <t>704-070</t>
  </si>
  <si>
    <t>GIN</t>
  </si>
  <si>
    <t>700-056</t>
  </si>
  <si>
    <t>ARRENDAMIENTO EDIFICIO</t>
  </si>
  <si>
    <t>700-059</t>
  </si>
  <si>
    <t>ARRENDAMIENTO P F</t>
  </si>
  <si>
    <t>703-056</t>
  </si>
  <si>
    <t>700-045</t>
  </si>
  <si>
    <t>COMUNIC-TEL-MENSAJ-INTERN-CORR</t>
  </si>
  <si>
    <t>702-045</t>
  </si>
  <si>
    <t>700-051</t>
  </si>
  <si>
    <t>AIRE, GAS, LUZ Y AGUA</t>
  </si>
  <si>
    <t>GIU</t>
  </si>
  <si>
    <t>701-056</t>
  </si>
  <si>
    <t>701-045</t>
  </si>
  <si>
    <t>701-051</t>
  </si>
  <si>
    <t>GIS</t>
  </si>
  <si>
    <t>705-056</t>
  </si>
  <si>
    <t>705-045</t>
  </si>
  <si>
    <t>705-011</t>
  </si>
  <si>
    <t>CUOTAS SINDICALES</t>
  </si>
  <si>
    <t>705-051</t>
  </si>
  <si>
    <t>705-002-051</t>
  </si>
  <si>
    <t>GIR</t>
  </si>
  <si>
    <t>704-056</t>
  </si>
  <si>
    <t>704-045</t>
  </si>
  <si>
    <t>ADM</t>
  </si>
  <si>
    <t>703-070</t>
  </si>
  <si>
    <t>703-006</t>
  </si>
  <si>
    <t xml:space="preserve">SERVICIOS ADMVOS </t>
  </si>
  <si>
    <t>703-005</t>
  </si>
  <si>
    <t>RELACION CON EMPLEADOS</t>
  </si>
  <si>
    <t>703-014</t>
  </si>
  <si>
    <t>SERVICIOS PERSONAL</t>
  </si>
  <si>
    <t>703-010</t>
  </si>
  <si>
    <t>CAPACITACION AL PERSONAL</t>
  </si>
  <si>
    <t>700-035</t>
  </si>
  <si>
    <t>PAPELERIA Y ARTICULOS OFNA</t>
  </si>
  <si>
    <t>701-035</t>
  </si>
  <si>
    <t>702-035</t>
  </si>
  <si>
    <t>703-035</t>
  </si>
  <si>
    <t>704-035</t>
  </si>
  <si>
    <t>705-035</t>
  </si>
  <si>
    <t>700-038</t>
  </si>
  <si>
    <t>SERVICIOS DE COMPUTO Y CONSUM</t>
  </si>
  <si>
    <t>701-038</t>
  </si>
  <si>
    <t>703-038</t>
  </si>
  <si>
    <t>704-038</t>
  </si>
  <si>
    <t>705-002-038</t>
  </si>
  <si>
    <t>705-038</t>
  </si>
  <si>
    <t>703-045</t>
  </si>
  <si>
    <t>703-067</t>
  </si>
  <si>
    <t>GATOS DE MENSAJERIA</t>
  </si>
  <si>
    <t>703-052</t>
  </si>
  <si>
    <t>GASTOS DE ASEO Y LIMPIEZA</t>
  </si>
  <si>
    <t>700-052</t>
  </si>
  <si>
    <t>701-052</t>
  </si>
  <si>
    <t>702-052</t>
  </si>
  <si>
    <t>704-052</t>
  </si>
  <si>
    <t>705-052</t>
  </si>
  <si>
    <t>703-061</t>
  </si>
  <si>
    <t>VIGILANICIA</t>
  </si>
  <si>
    <t>700-061</t>
  </si>
  <si>
    <t>VIGILANCIA</t>
  </si>
  <si>
    <t>701-061</t>
  </si>
  <si>
    <t>702-061</t>
  </si>
  <si>
    <t>704-061</t>
  </si>
  <si>
    <t>705-061</t>
  </si>
  <si>
    <t>700-043</t>
  </si>
  <si>
    <t>CUOTAS Y SUSCRIPCIONES</t>
  </si>
  <si>
    <t>701-043</t>
  </si>
  <si>
    <t>703-043</t>
  </si>
  <si>
    <t>704-043</t>
  </si>
  <si>
    <t>705-043</t>
  </si>
  <si>
    <t>705-002-043</t>
  </si>
  <si>
    <t>700-046</t>
  </si>
  <si>
    <t>GESTORIAS Y SERV PROFESIONALES</t>
  </si>
  <si>
    <t>700-048</t>
  </si>
  <si>
    <t>SERVICIOS LEGALES Y AUDITORIA</t>
  </si>
  <si>
    <t>700-062</t>
  </si>
  <si>
    <t>HONORARIOS</t>
  </si>
  <si>
    <t>702-046</t>
  </si>
  <si>
    <t>703-046</t>
  </si>
  <si>
    <t>SERVICIOS PROFESIONALES</t>
  </si>
  <si>
    <t>703-048</t>
  </si>
  <si>
    <t>703-062</t>
  </si>
  <si>
    <t>704-062</t>
  </si>
  <si>
    <t>705-048</t>
  </si>
  <si>
    <t>705-062</t>
  </si>
  <si>
    <t>703-060</t>
  </si>
  <si>
    <t>ARRENDAMIENTO DE TRANSPORTE</t>
  </si>
  <si>
    <t>703-059</t>
  </si>
  <si>
    <t>ARRENDAMIENTO PERSONAS MORALES</t>
  </si>
  <si>
    <t>700-027</t>
  </si>
  <si>
    <t>701-027</t>
  </si>
  <si>
    <t>703-027</t>
  </si>
  <si>
    <t>703-055</t>
  </si>
  <si>
    <t>MTTO, REP, RENTA MOB Y EQUIPO</t>
  </si>
  <si>
    <t>703-053</t>
  </si>
  <si>
    <t>RENTA DE MAQUINARIA</t>
  </si>
  <si>
    <t>704-027</t>
  </si>
  <si>
    <t>705-027</t>
  </si>
  <si>
    <t>700-025</t>
  </si>
  <si>
    <t>DEPRECIACION DE ACTIVOS</t>
  </si>
  <si>
    <t>703-024</t>
  </si>
  <si>
    <t>AMORTIZACION DEP GTIA</t>
  </si>
  <si>
    <t>703-025</t>
  </si>
  <si>
    <t>703-026</t>
  </si>
  <si>
    <t>AMORTIZACION DE MEJORAS</t>
  </si>
  <si>
    <t>704-025</t>
  </si>
  <si>
    <t>705-025</t>
  </si>
  <si>
    <t>700-049</t>
  </si>
  <si>
    <t>GASTOS DE VIAJE Y REPRESENTACI</t>
  </si>
  <si>
    <t>701-049</t>
  </si>
  <si>
    <t>700-050</t>
  </si>
  <si>
    <t>GASTOS DE TRANSPORTACION</t>
  </si>
  <si>
    <t>701-050</t>
  </si>
  <si>
    <t>703-049</t>
  </si>
  <si>
    <t>703-050</t>
  </si>
  <si>
    <t>704-049</t>
  </si>
  <si>
    <t>705-049</t>
  </si>
  <si>
    <t>705-050</t>
  </si>
  <si>
    <t>703-058</t>
  </si>
  <si>
    <t>705-058</t>
  </si>
  <si>
    <t>700-064</t>
  </si>
  <si>
    <t>PARTIDAS NO DEDUCIBLES</t>
  </si>
  <si>
    <t>700-090</t>
  </si>
  <si>
    <t>VARIOS</t>
  </si>
  <si>
    <t>700-095</t>
  </si>
  <si>
    <t>GTS NO GRAVABLES</t>
  </si>
  <si>
    <t>701-015</t>
  </si>
  <si>
    <t>701-064</t>
  </si>
  <si>
    <t>701-090</t>
  </si>
  <si>
    <t>702-090</t>
  </si>
  <si>
    <t>703-015</t>
  </si>
  <si>
    <t>703-020</t>
  </si>
  <si>
    <t>SUMINISTROS Y HERRTAS PEQUEÑAS</t>
  </si>
  <si>
    <t>703-051</t>
  </si>
  <si>
    <t>700-057</t>
  </si>
  <si>
    <t>MTTO A PROPIEDAD ARRENDADA</t>
  </si>
  <si>
    <t>701-057</t>
  </si>
  <si>
    <t>704-057</t>
  </si>
  <si>
    <t>705-057</t>
  </si>
  <si>
    <t>703-057</t>
  </si>
  <si>
    <t>703-063</t>
  </si>
  <si>
    <t>RECARGOS</t>
  </si>
  <si>
    <t>703-064</t>
  </si>
  <si>
    <t>700-065</t>
  </si>
  <si>
    <t>TRASLADO DE VALORES</t>
  </si>
  <si>
    <t>700-066</t>
  </si>
  <si>
    <t>DONATIVOS</t>
  </si>
  <si>
    <t>703-065</t>
  </si>
  <si>
    <t>703-066</t>
  </si>
  <si>
    <t>705-001-066</t>
  </si>
  <si>
    <t>704-066</t>
  </si>
  <si>
    <t>703-068</t>
  </si>
  <si>
    <t>MULTAS</t>
  </si>
  <si>
    <t>703-090</t>
  </si>
  <si>
    <t>703-095</t>
  </si>
  <si>
    <t>704-015</t>
  </si>
  <si>
    <t>704-064</t>
  </si>
  <si>
    <t>704-090</t>
  </si>
  <si>
    <t>705-015</t>
  </si>
  <si>
    <t>705-064</t>
  </si>
  <si>
    <t>705-090</t>
  </si>
  <si>
    <t>705-095</t>
  </si>
  <si>
    <t>PARTIDAS NO GRAVABLES</t>
  </si>
  <si>
    <t>700-047</t>
  </si>
  <si>
    <t>IMPUESTOS Y DERECHOS VARIOS</t>
  </si>
  <si>
    <t>701-047</t>
  </si>
  <si>
    <t>703-047</t>
  </si>
  <si>
    <t>704-047</t>
  </si>
  <si>
    <t>705-047</t>
  </si>
  <si>
    <t>700-</t>
  </si>
  <si>
    <t>701-</t>
  </si>
  <si>
    <t>702-</t>
  </si>
  <si>
    <t>703-</t>
  </si>
  <si>
    <t>704-</t>
  </si>
  <si>
    <t>705-</t>
  </si>
  <si>
    <t>706-</t>
  </si>
  <si>
    <t>01/2018</t>
  </si>
  <si>
    <t>=============================================================================================================================================================</t>
  </si>
  <si>
    <t xml:space="preserve">                                                                                                                                         16:14</t>
  </si>
  <si>
    <t>Auxiliar del 01/01/18 al 31/01/18</t>
  </si>
  <si>
    <t>Poliza   Fecha               S  Documento                            Usuario  Descripción                                  Debe          Haber          Saldo</t>
  </si>
  <si>
    <t>Cuenta  703                  GTOS DEPARTAMENTO DE ADMINISTR</t>
  </si>
  <si>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</si>
  <si>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Saldo Inicial                                                              0.00</t>
  </si>
  <si>
    <t>D  4,336 31/01/18 B000000004 01 XA12001-0021797 Contrarecibo con IVA LJIMENEZ                                          1,160.00                      1,160.00</t>
  </si>
  <si>
    <t>D  4,340 31/01/18 FLXC601358 01 XA12005-0021799 Contrarecibo sin IVA LJIMENEZ                                            193.45                      1,353.45</t>
  </si>
  <si>
    <t>D  4,347 31/01/18 0000181240 01 XA12005-0021805 Contrarecibo sin IVA LJIMENEZ                                            591.20                      1,944.65</t>
  </si>
  <si>
    <t xml:space="preserve">                                                                              Sumas                                    1,944.65           0.00</t>
  </si>
  <si>
    <t xml:space="preserve">                                                                              Saldo  Final                                                           1,944.65</t>
  </si>
  <si>
    <t>Cuenta  703-006              SERVICIOS ADMINISTRATIVOS</t>
  </si>
  <si>
    <t>D  4,349 31/01/18 FLXC601357 01 XA12005-0021808 Contrarecibo sin IVA LJIMENEZ                                          1,734.60                      1,734.60</t>
  </si>
  <si>
    <t>D  4,430 31/01/18 FOCCA72550 01 XA12001-0021844 Contrarecibo con IVA LJIMENEZ                                            165.87                      1,900.47</t>
  </si>
  <si>
    <t>D  4,434 31/01/18 FOCCA72459 01 XA12001-0021847 Contrarecibo con IVA LJIMENEZ                                            174.15                      2,074.62</t>
  </si>
  <si>
    <t>D  4,435 31/01/18 FOCCA72560 01 XA12001-0021848 Contrarecibo con IVA LJIMENEZ                                            174.15                      2,248.77</t>
  </si>
  <si>
    <t xml:space="preserve">                                                                              Sumas                                    2,248.77           0.00</t>
  </si>
  <si>
    <t xml:space="preserve">                                                                              Saldo  Final                                                           2,248.77</t>
  </si>
  <si>
    <t>Cuenta  703-023              UNIFORMES Y LAVANDERIA</t>
  </si>
  <si>
    <t>D  2,835 24/01/18 A000004908 01 XA15001-0016981 Compra con IVA       LJIMENEZ UNIFORMES DE PERSONAL                      416.16                        416.16</t>
  </si>
  <si>
    <t>D  2,838 24/01/18 A000004907 01 XA15001-0016982 Compra con IVA       LJIMENEZ UNIFORMES DE PERSONAL                    5,896.62                      6,312.78</t>
  </si>
  <si>
    <t xml:space="preserve">                                                                              Sumas                                    6,312.78           0.00</t>
  </si>
  <si>
    <t xml:space="preserve">                                                                              Saldo  Final                                                           6,312.78</t>
  </si>
  <si>
    <t>Cuenta  703-025-001          DEPREC EQUIPO COMPUTO</t>
  </si>
  <si>
    <t>E    506 29/01/18 DEPRECIACI 01 NA21003-0036064 Poliza Contable de E LJIMENEZ DEPRECIACION ENERO 2018                 14,651.17                     14,651.17</t>
  </si>
  <si>
    <t xml:space="preserve">                                                                              Sumas                                   14,651.17           0.00</t>
  </si>
  <si>
    <t xml:space="preserve">                                                                              Saldo  Final                                                          14,651.17</t>
  </si>
  <si>
    <t>Cuenta  703-025-002          DEPREC MOB Y EQUIPO</t>
  </si>
  <si>
    <t>E    506 29/01/18 DEPRECIACI 01 NA21003-0036064 Poliza Contable de E LJIMENEZ DEPRECIACION ENERO 2018                 13,785.68                     13,785.68</t>
  </si>
  <si>
    <t xml:space="preserve">                                                                              Sumas                                   13,785.68           0.00</t>
  </si>
  <si>
    <t xml:space="preserve">                                                                              Saldo  Final                                                          13,785.68</t>
  </si>
  <si>
    <t>Cuenta  703-025-003          ACONDIC Y MEJORAS PROP ARRENDA</t>
  </si>
  <si>
    <t>E    506 29/01/18 DEPRECIACI 01 NA21003-0036064 Poliza Contable de E LJIMENEZ DEPRECIACION ENERO 2018                 58,326.04                     58,326.04</t>
  </si>
  <si>
    <t xml:space="preserve">                                                                              Sumas                                   58,326.04           0.00</t>
  </si>
  <si>
    <t xml:space="preserve">                                                                              Saldo  Final                                                          58,326.04</t>
  </si>
  <si>
    <t>Cuenta  703-025-004          GASTOS DE INSTALACION</t>
  </si>
  <si>
    <t>E    506 29/01/18 DEPRECIACI 01 NA21003-0036064 Poliza Contable de E LJIMENEZ DEPRECIACION ENERO 2018                  3,666.22                      3,666.22</t>
  </si>
  <si>
    <t xml:space="preserve">                                                                              Sumas                                    3,666.22           0.00</t>
  </si>
  <si>
    <t xml:space="preserve">                                                                              Saldo  Final                                                           3,666.22</t>
  </si>
  <si>
    <t>Cuenta  703-027              REPOS REPARACION Y RENTA DE EQU</t>
  </si>
  <si>
    <t>D  1,338 15/01/18 S000056249 01 XA15001-0016939 Compra con IVA       LJIMENEZ RENTA DE COPIADORAS                      4,194.57                      4,194.57</t>
  </si>
  <si>
    <t>D  3,349 29/01/18 0000000337 01 XA15001-0017009 Compra con IVA       LJIMENEZ MANTENIMIENTO DE EQUIPO                  3,200.00                      7,394.57</t>
  </si>
  <si>
    <t>D  4,372 30/01/18 FF00000973 01 XA15001-0017035 Compra con IVA       LJIMENEZ MANTENIMIENTO DE EQUIPO                 14,400.00                     21,794.57</t>
  </si>
  <si>
    <t xml:space="preserve">                                                                              Sumas                                   21,794.57           0.00</t>
  </si>
  <si>
    <t xml:space="preserve">                                                                              Saldo  Final                                                          21,794.57</t>
  </si>
  <si>
    <t>Cuenta  703-035              PAPELERIA Y ARTICULOS DE OFICI</t>
  </si>
  <si>
    <t>D    864 10/01/18 0007347479 01 XA15001-0016924 Compra con IVA       PBALBUENAPAPELERIA ADMINISTRATIVO (CART           1,893.10                      1,893.10</t>
  </si>
  <si>
    <t>D  1,318 15/01/18 0000000359 01 XA15001-0016930 Compra con IVA       LJIMENEZ MANTENIMIENTO EQUIPO DE COMPUT          19,662.96                     21,556.06</t>
  </si>
  <si>
    <t>D  2,160 20/01/18 0007384530 01 XA15001-0016953 Compra con IVA       PBALBUENAPAPELERIA ADMINISTRATIVO (CART           1,129.66                     22,685.72</t>
  </si>
  <si>
    <t>D  2,473 23/01/18 0045615470 01 XA15001-0016958 Compra con IVA       LJIMENEZ PAPELERIA ADMINISTRATIVO (CART             667.24                     23,352.96</t>
  </si>
  <si>
    <t>D  3,008 25/01/18 0007406091 01 XA15001-0016992 Compra con IVA       PBALBUENAPAPELERIA ADMINISTRATIVO (CART           1,657.76                     25,010.72</t>
  </si>
  <si>
    <t>D  3,149 26/01/18 0007406091 01 XA15001-0016992 Compra con IVA       PBALBUENABAJA: PAPELERIA ADMINISTRATIVO (CAR                     1,657.76      23,352.96</t>
  </si>
  <si>
    <t>D  3,150 26/01/18 0007406091 01 XA15001-0017002 Compra con IVA       PBALBUENAPAPELERIA ADMINISTRATIVO (CART           1,657.76                     25,010.72</t>
  </si>
  <si>
    <t>D  4,376 30/01/18 A000000179 01 XA15001-0017039 Compra con IVA       LJIMENEZ PAPELERIA ADMINISTRATIVO (CART           2,586.21                     27,596.93</t>
  </si>
  <si>
    <t xml:space="preserve">                                                                              Sumas                                   29,254.69       1,657.76</t>
  </si>
  <si>
    <t xml:space="preserve">                                                                              Saldo  Final                                                          27,596.93</t>
  </si>
  <si>
    <t>Cuenta  703-043              CUOTAS Y SUSCRIPCIONES</t>
  </si>
  <si>
    <t>D  1,351 15/01/18 P000021298 01 XA15001-0016946 Compra con IVA       LJIMENEZ CUOTAS Y SUSCRIPCIONES                  24,777.83                     24,777.83</t>
  </si>
  <si>
    <t>D  4,203 31/01/18 A000032151 01 XA15001-0017024 Compra con IVA       LJIMENEZ CUOTAS Y SUSCRIPCIONES                  24,777.83                     49,555.66</t>
  </si>
  <si>
    <t>D  4,369 31/01/18 E000001204 01 XA15005-0017032 Compra sin IVA       LJIMENEZ CUOTAS Y SUSCRIPCIONES                     500.00                     50,055.66</t>
  </si>
  <si>
    <t xml:space="preserve">                                                                              Sumas                                   50,055.66           0.00</t>
  </si>
  <si>
    <t xml:space="preserve">                                                                              Saldo  Final                                                          50,055.66</t>
  </si>
  <si>
    <t>Cuenta  703-045              COMUNI,TEL,MENSAJ,INTERN,CORR</t>
  </si>
  <si>
    <t>ALECSA CELAYA S. DE R.L. DE C.V.                                                                                                         12/02/18 Pag. 2</t>
  </si>
  <si>
    <t>D  1,346 15/01/18 CELAD29626 01 XA15001-0016941 Compra con IVA       LJIMENEZ LJIMENEZ:IMPULSORA DE TRANSPORTES M        161.18                        161.18</t>
  </si>
  <si>
    <t>D  3,462 29/01/18 NWD0002972 01 XA15001-0017021 Compra con IVA       LJIMENEZ LJIMENEZ:QUERETARO MOTORS, SA-FRAME      1,587.62                      1,748.80</t>
  </si>
  <si>
    <t xml:space="preserve">                                                                              Sumas                                    1,748.80           0.00</t>
  </si>
  <si>
    <t xml:space="preserve">                                                                              Saldo  Final                                                           1,748.80</t>
  </si>
  <si>
    <t>Cuenta  703-046              GESTORIAS Y SERVICIOS PROFESIONALES</t>
  </si>
  <si>
    <t>D  1,321 15/01/18 0000001325 01 XA15001-0016933 Compra con IVA       LJIMENEZ GASTOS LEGALES Y DE AUDITORIA            4,000.00                      4,000.00</t>
  </si>
  <si>
    <t xml:space="preserve">                                                                              Sumas                                    4,000.00           0.00</t>
  </si>
  <si>
    <t xml:space="preserve">                                                                              Saldo  Final                                                           4,000.00</t>
  </si>
  <si>
    <t>Cuenta  703-047              IMPUESTOS Y DERECHOS</t>
  </si>
  <si>
    <t>D  4,433 31/01/18 0000062081 01 XA12001-0021846 Contrarecibo con IVA LJIMENEZ LJIMENEZ:                                  315.37                        315.37</t>
  </si>
  <si>
    <t xml:space="preserve">                                                                              Sumas                                      315.37           0.00</t>
  </si>
  <si>
    <t xml:space="preserve">                                                                              Saldo  Final                                                             315.37</t>
  </si>
  <si>
    <t>Cuenta  703-048              SERVICCIOS LEGALES Y DE AUDITO</t>
  </si>
  <si>
    <t>D  3,452 29/01/18 P000021500 01 XA15001-0017016 Compra con IVA       LJIMENEZ SEGURO EMPRESARIAL                      10,766.60                     10,766.60</t>
  </si>
  <si>
    <t>D  3,455 29/01/18 P000021498 01 XA15001-0017017 Compra con IVA       LJIMENEZ SEGURO EMPRESARIAL                         933.10                     11,699.70</t>
  </si>
  <si>
    <t xml:space="preserve">                                                                              Sumas                                   11,699.70           0.00</t>
  </si>
  <si>
    <t xml:space="preserve">                                                                              Saldo  Final                                                          11,699.70</t>
  </si>
  <si>
    <t>Cuenta  703-049              GTOS DE VIAJE Y REPRESENTACION</t>
  </si>
  <si>
    <t>D  1,339 15/01/18 0000000007 01 XA15001-0016940 Compra con IVA       LJIMENEZ LJIMENEZ:GASOLINA GERENCIA Y CASETA      1,261.59                      1,261.59</t>
  </si>
  <si>
    <t>D  1,350 15/01/18 AUD0000026 01 XA15001-0016945 Compra con IVA       LJIMENEZ LJIMENEZ:GASOLINA GERENCIA Y CASETA      3,824.93                      5,086.52</t>
  </si>
  <si>
    <t>D  2,827 24/01/18 0006313198 01 XA15005-0016980 Compra sin IVA       LJIMENEZ LJIMENEZ:ABC AEROLINEAS SA DE CV -G      3,128.45                      8,214.97</t>
  </si>
  <si>
    <t>D  2,841 24/01/18 AUD0000078 01 XA15001-0016983 Compra con IVA       LJIMENEZ LJIMENEZ:SERVICIO AUDITORIO SA DE C      2,596.94                     10,811.91</t>
  </si>
  <si>
    <t>D  2,863 24/01/18 AUD0000043 01 XA15001-0016991 Compra con IVA       LJIMENEZ LJIMENEZ:GASOLINA GERENCIA Y CASETA      1,731.17                     12,543.08</t>
  </si>
  <si>
    <t>D  4,371 30/01/18 AUD0000102 01 XA15001-0017034 Compra con IVA       LJIMENEZ LJIMENEZ:GASOLINA GERENCIA Y CASETA      3,108.00                     15,651.08</t>
  </si>
  <si>
    <t>D  4,431 31/01/18 MCAHI06679 01 XA12001-0021845 Contrarecibo con IVA LJIMENEZ LJIMENEZ:                                  173.06                     15,824.14</t>
  </si>
  <si>
    <t xml:space="preserve">                                                                              Sumas                                   15,824.14           0.00</t>
  </si>
  <si>
    <t xml:space="preserve">                                                                              Saldo  Final                                                          15,824.14</t>
  </si>
  <si>
    <t>Cuenta  703-052              AIRE GAS LUZ Y AGUA</t>
  </si>
  <si>
    <t>D    331 06/01/18 0000033270 01 XA15001-0016910 Compra con IVA       PBALBUENAARTICULOS DE LIMPIEZA                       37.75                         37.75</t>
  </si>
  <si>
    <t>D    340 06/01/18 0000007604 01 XA15001-0016913 Compra con IVA       PBALBUENAARTICULOS DE LIMPIEZA                      215.65                        253.40</t>
  </si>
  <si>
    <t>D    344 06/01/18 0000007160 01 XA15001-0016914 Compra con IVA       PBALBUENAARTICULOS DE LIMPIEZA                      215.65                        469.05</t>
  </si>
  <si>
    <t>D    349 06/01/18 0000032991 01 XA15001-0016919 Compra con IVA       PBALBUENAARTICULOS DE LIMPIEZA                       37.75                        506.80</t>
  </si>
  <si>
    <t>D  2,153 20/01/18 0000033380 01 XA15001-0016949 Compra con IVA       PBALBUENAARTICULOS DE LIMPIEZA                    1,092.95                      1,599.75</t>
  </si>
  <si>
    <t>D  2,154 20/01/18 0000033446 01 XA15001-0016950 Compra con IVA       PBALBUENAARTICULOS DE LIMPIEZA                       61.68                      1,661.43</t>
  </si>
  <si>
    <t>D  2,155 20/01/18 0000033379 01 XA15001-0016951 Compra con IVA       PBALBUENAARTICULOS DE LIMPIEZA                    1,602.40                      3,263.83</t>
  </si>
  <si>
    <t>D  2,156 20/01/18 0000008036 01 XA15001-0016952 Compra con IVA       PBALBUENAARTICULOS DE LIMPIEZA                      258.88                      3,522.71</t>
  </si>
  <si>
    <t>D  2,166 20/01/18 0000033461 01 XA15001-0016954 Compra con IVA       PBALBUENAARTICULOS DE LIMPIEZA                       60.35                      3,583.06</t>
  </si>
  <si>
    <t>D  2,170 20/01/18 0000033445 01 XA15001-0016955 Compra con IVA       PBALBUENAARTICULOS DE LIMPIEZA                      116.43                      3,699.49</t>
  </si>
  <si>
    <t>D  3,166 26/01/18 0000033696 01 XA15001-0017005 Compra con IVA       PBALBUENAARTICULOS DE LIMPIEZA                       37.75                      3,737.24</t>
  </si>
  <si>
    <t>D  3,169 26/01/18 A000002523 01 XA15001-0017006 Compra con IVA       PBALBUENAARTICULOS DE LIMPIEZA                      345.65                      4,082.89</t>
  </si>
  <si>
    <t xml:space="preserve">                                                                              Sumas                                    4,082.89           0.00</t>
  </si>
  <si>
    <t xml:space="preserve">                                                                              Saldo  Final                                                           4,082.89</t>
  </si>
  <si>
    <t>Cuenta  703-056              ARRENDAMIENTO EDIFICIO</t>
  </si>
  <si>
    <t>D  1,310 15/01/18 P000021270 01 XA15001-0016928 Compra con IVA       LJIMENEZ LJIMENEZ:MULDOON BABLOT CECILIA-REN     26,785.71                     26,785.71</t>
  </si>
  <si>
    <t>D  1,317 15/01/18 P000021271 01 XA15001-0016929 Compra con IVA       LJIMENEZ LJIMENEZ:LEAL CORONA JOSE ANTONIO-E     26,785.71                     53,571.42</t>
  </si>
  <si>
    <t xml:space="preserve">                                                                              Sumas                                   53,571.42           0.00</t>
  </si>
  <si>
    <t xml:space="preserve">                                                                              Saldo  Final                                                          53,571.42</t>
  </si>
  <si>
    <t>Cuenta  703-066              DONATIVOS</t>
  </si>
  <si>
    <t>D  1,320 15/01/18 0000004488 01 XA15005-0016932 Compra sin IVA       LJIMENEZ DONATIVOS VARIOS                         1,000.00                      1,000.00</t>
  </si>
  <si>
    <t xml:space="preserve">                                                                              Sumas                                    1,000.00           0.00</t>
  </si>
  <si>
    <t xml:space="preserve">                                                                              Saldo  Final                                                           1,000.00</t>
  </si>
  <si>
    <t>Cuenta  703-070              IGUALA POR SERV EMPLEADOS 1</t>
  </si>
  <si>
    <t>D  2,392 05/01/18 NOMSEMA001 01 XA12001-0021574 Contrarecibo con IVA LJIMENEZ LJIMENEZ:NOMINA SEMANA 01               12,775.38                     12,775.38</t>
  </si>
  <si>
    <t>D  1,652 12/01/18 NOMSEM0002 01 XA12001-0021545 Contrarecibo con IVA LJIMENEZ LJIMENEZ:NOMINA SEMANA 02               10,731.31                     23,506.69</t>
  </si>
  <si>
    <t>D  1,654 16/01/18 NOMQUIEN18 01 XA12001-0021547 Contrarecibo con IVA LJIMENEZ LJIMENEZ:NOMINA 1RA QUINCENAL DE EN    199,816.16                    223,322.85</t>
  </si>
  <si>
    <t>D  2,707 19/01/18 NOMSEM0003 01 XA12001-0021609 Contrarecibo con IVA LJIMENEZ LJIMENEZ:NOMINA SEMANA 03               10,731.31                    234,054.16</t>
  </si>
  <si>
    <t>D  3,262 26/01/18 NOMSEM0004 01 XA12001-0021732 Contrarecibo con IVA LJIMENEZ LJIMENEZ:NOMINA SEMANA 4                10,731.31                    244,785.47</t>
  </si>
  <si>
    <t>D  3,674 30/01/18 P000021250 01 XA12001-0021786 Contrarecibo con IVA LJIMENEZ LJIMENEZ:NOMINA 2A QUINCENA DE ENER    164,535.94                    409,321.41</t>
  </si>
  <si>
    <t>D  4,587 31/01/18 NOMSEM0005 01 XA12001-0021887 Contrarecibo con IVA LJIMENEZ LJIMENEZ:NOMINA SEMANA 05               11,114.56                    420,435.97</t>
  </si>
  <si>
    <t xml:space="preserve">                                                                              Sumas                                  420,435.97           0.00</t>
  </si>
  <si>
    <t xml:space="preserve">                                                                              Saldo  Final                                                         420,435.97</t>
  </si>
  <si>
    <t>Cuenta  703-090              VARIOS</t>
  </si>
  <si>
    <t>D    333 06/01/18 0000002177 01 XA15001-0016911 Compra con IVA       PBALBUENAGASTOS DIVERSOS ADMINISTRATIVO             250.00                        250.00</t>
  </si>
  <si>
    <t>D    350 06/01/18 FF00040105 01 XA15001-0016920 Compra con IVA       PBALBUENAGASTOS DIVERSOS ADMINISTRATIVO          65,600.00                     65,850.00</t>
  </si>
  <si>
    <t>D    372 06/01/18 0000002177 01 XA15001-0016911 Compra con IVA       PBALBUENABAJA: GASTOS DIVERSOS ADMINISTRATIV                       250.00      65,600.00</t>
  </si>
  <si>
    <t>ALECSA CELAYA S. DE R.L. DE C.V.                                                                                                         12/02/18 Pag. 3</t>
  </si>
  <si>
    <t>D  2,614 23/01/18            01 XA15001-0016971 Compra con IVA       LJIMENEZ GASTOS DIVERSOS ADMINISTRATIVO           1,293.10                     66,893.10</t>
  </si>
  <si>
    <t>D  2,850 24/01/18 NWD0002954 01 XA15001-0016984 Compra con IVA       LJIMENEZ LJIMENEZ:QUERETARO MOTORS, SA-LICEN      3,592.00                     70,485.10</t>
  </si>
  <si>
    <t>D  3,096 26/01/18 0000717330 01 XA15001-0016993 Compra con IVA       PBALBUENAGASTOS DIVERSOS ADMINISTRATIVO             174.15                     70,659.25</t>
  </si>
  <si>
    <t>D  3,100 26/01/18 0000038433 01 XA15001-0016995 Compra con IVA       PBALBUENAGASTOS DIVERSOS ADMINISTRATIVO           1,163.54                     71,822.79</t>
  </si>
  <si>
    <t>D  3,102 26/01/18 0000007398 01 XA15001-0016996 Compra con IVA       PBALBUENAGASTOS DIVERSOS ADMINISTRATIVO             581.90                     72,404.69</t>
  </si>
  <si>
    <t>D  3,104 26/01/18 0000038675 01 XA15001-0016998 Compra con IVA       PBALBUENAGASTOS DIVERSOS ADMINISTRATIVO             896.12                     73,300.81</t>
  </si>
  <si>
    <t>D  3,106 26/01/18 0000001636 01 XA15001-0016999 Compra con IVA       PBALBUENAGASTOS DIVERSOS ADMINISTRATIVO           1,350.00                     74,650.81</t>
  </si>
  <si>
    <t>D  3,108 26/01/18 0000722417 01 XA15001-0017001 Compra con IVA       PBALBUENAGASTOS DIVERSOS ADMINISTRATIVO             197.06                     74,847.87</t>
  </si>
  <si>
    <t>D  3,372 29/01/18 0000001636 01 XA15001-0016999 Compra con IVA       PBALBUENABAJA: GASTOS DIVERSOS ADMINISTRATIV                     1,350.00      73,497.87</t>
  </si>
  <si>
    <t>D  3,373 29/01/18 0000038433 01 XA15001-0016995 Compra con IVA       PBALBUENABAJA: GASTOS DIVERSOS ADMINISTRATIV                     1,163.54      72,334.33</t>
  </si>
  <si>
    <t>D  3,374 29/01/18 0000038675 01 XA15001-0016998 Compra con IVA       PBALBUENABAJA: GASTOS DIVERSOS ADMINISTRATIV                       896.12      71,438.21</t>
  </si>
  <si>
    <t>D  4,212 31/01/18 A000004973 01 XA15001-0017026 Compra con IVA       LJIMENEZ GASTOS DIVERSOS ADMINISTRATIVO           5,100.00                     76,538.21</t>
  </si>
  <si>
    <t>D  4,438 31/01/18 B000003972 01 XA12001-0021851 Contrarecibo con IVA LJIMENEZ LJIMENEZ:                                  809.80                     77,348.01</t>
  </si>
  <si>
    <t xml:space="preserve">                                                                              Sumas                                   81,007.67       3,659.66</t>
  </si>
  <si>
    <t xml:space="preserve">                                                                              Saldo  Final                                                          77,348.01</t>
  </si>
  <si>
    <t>Cuenta  703-100              IGUALA POR SERV EMPLEADOS 5</t>
  </si>
  <si>
    <t>D  2,708 22/01/18 INFONAV001 01 XA12001-0021610 Contrarecibo con IVA LJIMENEZ LJIMENEZ:INFONAVIT 6TO BIMESTRE         36,131.63                     36,131.63</t>
  </si>
  <si>
    <t xml:space="preserve">                                                                              Sumas                                   36,131.63           0.00</t>
  </si>
  <si>
    <t xml:space="preserve">                                                                              Saldo  Final                                                          36,131.63</t>
  </si>
  <si>
    <t>Cuenta  703-101              IGUALA POR SERV EMPLEADOS 4</t>
  </si>
  <si>
    <t>D  2,709 22/01/18 RCV0000001 01 XA12001-0021611 Contrarecibo con IVA LJIMENEZ LJIMENEZ:RCV 6TO BIMESTRE               35,102.70                     35,102.70</t>
  </si>
  <si>
    <t>D  2,711 22/01/18 IMSS000012 01 XA12001-0021613 Contrarecibo con IVA LJIMENEZ LJIMENEZ:IMSS DE DICIEMBRE              39,533.35                     74,636.05</t>
  </si>
  <si>
    <t xml:space="preserve">                                                                              Sumas                                   74,636.05           0.00</t>
  </si>
  <si>
    <t xml:space="preserve">                                                                              Saldo  Final                                                          74,636.05</t>
  </si>
  <si>
    <t>Cuenta  703-102              AGUINALDO</t>
  </si>
  <si>
    <t>D  4,448 01/01/18 PROVISION  01 NA21001-0036142 Poliza Contable de D LJIMENEZ LJIMENEZ:PROVISON CONSULTORES 18        14,460.00                     14,460.00</t>
  </si>
  <si>
    <t xml:space="preserve">                                                                              Sumas                                   14,460.00           0.00</t>
  </si>
  <si>
    <t xml:space="preserve">                                                                              Saldo  Final                                                          14,460.00</t>
  </si>
  <si>
    <t>Cuenta  703-103              UNIFORMES</t>
  </si>
  <si>
    <t>D  4,448 01/01/18 PROVISION  01 NA21001-0036142 Poliza Contable de D LJIMENEZ LJIMENEZ:PROVISON CONSULTORES 18           800.00                        800.00</t>
  </si>
  <si>
    <t xml:space="preserve">                                                                              Sumas                                      800.00           0.00</t>
  </si>
  <si>
    <t xml:space="preserve">                                                                              Saldo  Final                                                             800.00</t>
  </si>
  <si>
    <t>Cuenta  703-105              IGUALA POR SERV EMPLEADOS 8</t>
  </si>
  <si>
    <t>D  4,448 01/01/18 PROVISION  01 NA21001-0036142 Poliza Contable de D LJIMENEZ LJIMENEZ:PROVISON CONSULTORES 18         2,480.00                      2,480.00</t>
  </si>
  <si>
    <t>D  1,983 18/01/18 P000021259 01 XA12001-0021553 Contrarecibo con IVA LJIMENEZ LJIMENEZ:NOMINA 1RA QUINCENAN DE EN      1,650.00                      4,130.00</t>
  </si>
  <si>
    <t>D  3,676 30/01/18 P000021251 01 XA12001-0021787 Contrarecibo con IVA LJIMENEZ LJIMENEZ:NOMINA 2DA QUINCENA PRACTI      3,300.00                      7,430.00</t>
  </si>
  <si>
    <t xml:space="preserve">                                                                              Sumas                                    7,430.00           0.00</t>
  </si>
  <si>
    <t xml:space="preserve">                                                                              Saldo  Final                                                           7,430.00</t>
  </si>
  <si>
    <t>Cuenta  703-110              IGUALA POR SERV EMPLEADOS 6</t>
  </si>
  <si>
    <t>D  4,448 01/01/18 PROVISION  01 NA21001-0036142 Poliza Contable de D LJIMENEZ LJIMENEZ:PROVISON CONSULTORES 18        12,511.00                     12,511.00</t>
  </si>
  <si>
    <t>D  1,653 16/01/18 FQMARCOSGA 01 XA12001-0021546 Contrarecibo con IVA LJIMENEZ LJIMENEZ:FINIQUITO MARCOS GARITA TO      1,667.22                     14,178.22</t>
  </si>
  <si>
    <t>D  3,678 30/01/18 P000012153 01 XA12001-0021789 Contrarecibo con IVA LJIMENEZ LJIMENEZ:FQ PEREZ GALVAN MARTIN          1,766.17                     15,944.39</t>
  </si>
  <si>
    <t>D  3,679 30/01/18 P000021254 01 XA12001-0021790 Contrarecibo con IVA LJIMENEZ LJIMENEZ:FQ LARA LIZARDI MARIA GABR      5,751.38                     21,695.77</t>
  </si>
  <si>
    <t xml:space="preserve">                                                                              Sumas                                   21,695.77           0.00</t>
  </si>
  <si>
    <t xml:space="preserve">                                                                              Saldo  Final                                                          21,695.77</t>
  </si>
  <si>
    <t>Cuenta  703-112              IGUALA POR SERVICIO EMP 14</t>
  </si>
  <si>
    <t>D  4,448 01/01/18 PROVISION  01 NA21001-0036142 Poliza Contable de D LJIMENEZ LJIMENEZ:PROVISON CONSULTORES 18           760.00                        760.00</t>
  </si>
  <si>
    <t xml:space="preserve">                                                                              Sumas                                      760.00           0.00</t>
  </si>
  <si>
    <t xml:space="preserve">                                                                              Saldo  Final                                                             760.00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</si>
</sst>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sz val="10"/>
      <name val="Mang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 applyFill="0" applyBorder="0" applyAlignment="0" applyProtection="0"/>
  </cellStyleXfs>
  <cellXfs count="118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Font="1" applyFill="1"/>
    <xf numFmtId="164" fontId="6" fillId="0" borderId="0" xfId="3" applyNumberFormat="1" applyFont="1" applyFill="1" applyBorder="1" applyAlignment="1" applyProtection="1"/>
    <xf numFmtId="49" fontId="3" fillId="0" borderId="0" xfId="2" applyNumberFormat="1" applyFont="1" applyBorder="1" applyAlignment="1">
      <alignment horizontal="center"/>
    </xf>
    <xf numFmtId="165" fontId="3" fillId="0" borderId="0" xfId="3" applyNumberFormat="1" applyFont="1" applyFill="1" applyBorder="1" applyAlignment="1" applyProtection="1"/>
    <xf numFmtId="0" fontId="3" fillId="0" borderId="0" xfId="2" applyFont="1" applyBorder="1"/>
    <xf numFmtId="0" fontId="7" fillId="0" borderId="0" xfId="2" applyFont="1"/>
    <xf numFmtId="165" fontId="7" fillId="0" borderId="0" xfId="3" applyNumberFormat="1" applyFont="1" applyFill="1" applyBorder="1" applyAlignment="1" applyProtection="1"/>
    <xf numFmtId="0" fontId="4" fillId="0" borderId="1" xfId="2" applyFont="1" applyFill="1" applyBorder="1" applyAlignment="1">
      <alignment horizontal="center"/>
    </xf>
    <xf numFmtId="0" fontId="7" fillId="2" borderId="2" xfId="2" applyFont="1" applyFill="1" applyBorder="1"/>
    <xf numFmtId="0" fontId="7" fillId="0" borderId="2" xfId="2" applyFont="1" applyFill="1" applyBorder="1"/>
    <xf numFmtId="164" fontId="7" fillId="0" borderId="2" xfId="3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7" fillId="0" borderId="3" xfId="3" applyNumberFormat="1" applyFont="1" applyFill="1" applyBorder="1" applyAlignment="1" applyProtection="1"/>
    <xf numFmtId="0" fontId="4" fillId="0" borderId="4" xfId="2" applyFont="1" applyFill="1" applyBorder="1" applyAlignment="1">
      <alignment horizontal="center"/>
    </xf>
    <xf numFmtId="0" fontId="7" fillId="2" borderId="5" xfId="2" applyFont="1" applyFill="1" applyBorder="1"/>
    <xf numFmtId="0" fontId="7" fillId="0" borderId="5" xfId="2" applyFont="1" applyFill="1" applyBorder="1"/>
    <xf numFmtId="165" fontId="7" fillId="0" borderId="5" xfId="3" applyNumberFormat="1" applyFont="1" applyFill="1" applyBorder="1" applyAlignment="1" applyProtection="1"/>
    <xf numFmtId="165" fontId="7" fillId="0" borderId="4" xfId="3" applyNumberFormat="1" applyFont="1" applyFill="1" applyBorder="1" applyAlignment="1" applyProtection="1"/>
    <xf numFmtId="4" fontId="8" fillId="0" borderId="0" xfId="0" applyNumberFormat="1" applyFont="1"/>
    <xf numFmtId="0" fontId="4" fillId="0" borderId="6" xfId="2" applyFont="1" applyFill="1" applyBorder="1" applyAlignment="1">
      <alignment horizontal="center"/>
    </xf>
    <xf numFmtId="0" fontId="7" fillId="2" borderId="0" xfId="2" applyFont="1" applyFill="1" applyBorder="1"/>
    <xf numFmtId="0" fontId="7" fillId="0" borderId="0" xfId="2" applyFont="1" applyFill="1" applyBorder="1"/>
    <xf numFmtId="165" fontId="7" fillId="0" borderId="6" xfId="3" applyNumberFormat="1" applyFont="1" applyFill="1" applyBorder="1" applyAlignment="1" applyProtection="1"/>
    <xf numFmtId="4" fontId="7" fillId="0" borderId="0" xfId="3" applyNumberFormat="1" applyFont="1" applyFill="1" applyBorder="1" applyAlignment="1" applyProtection="1"/>
    <xf numFmtId="0" fontId="7" fillId="3" borderId="5" xfId="2" applyFont="1" applyFill="1" applyBorder="1"/>
    <xf numFmtId="165" fontId="3" fillId="0" borderId="4" xfId="3" applyNumberFormat="1" applyFont="1" applyFill="1" applyBorder="1" applyAlignment="1" applyProtection="1"/>
    <xf numFmtId="4" fontId="7" fillId="0" borderId="7" xfId="3" applyNumberFormat="1" applyFont="1" applyFill="1" applyBorder="1" applyAlignment="1" applyProtection="1"/>
    <xf numFmtId="165" fontId="7" fillId="0" borderId="2" xfId="3" applyNumberFormat="1" applyFont="1" applyFill="1" applyBorder="1" applyAlignment="1" applyProtection="1"/>
    <xf numFmtId="165" fontId="7" fillId="0" borderId="8" xfId="3" applyNumberFormat="1" applyFont="1" applyFill="1" applyBorder="1" applyAlignment="1" applyProtection="1"/>
    <xf numFmtId="0" fontId="4" fillId="0" borderId="9" xfId="2" applyFont="1" applyFill="1" applyBorder="1" applyAlignment="1">
      <alignment horizontal="center"/>
    </xf>
    <xf numFmtId="0" fontId="7" fillId="4" borderId="10" xfId="2" applyFont="1" applyFill="1" applyBorder="1"/>
    <xf numFmtId="0" fontId="7" fillId="0" borderId="10" xfId="2" applyFont="1" applyFill="1" applyBorder="1"/>
    <xf numFmtId="165" fontId="7" fillId="0" borderId="10" xfId="3" applyNumberFormat="1" applyFont="1" applyFill="1" applyBorder="1" applyAlignment="1" applyProtection="1"/>
    <xf numFmtId="165" fontId="7" fillId="0" borderId="11" xfId="3" applyNumberFormat="1" applyFont="1" applyFill="1" applyBorder="1" applyAlignment="1" applyProtection="1"/>
    <xf numFmtId="165" fontId="7" fillId="0" borderId="12" xfId="3" applyNumberFormat="1" applyFont="1" applyFill="1" applyBorder="1" applyAlignment="1" applyProtection="1"/>
    <xf numFmtId="0" fontId="7" fillId="3" borderId="2" xfId="2" applyFont="1" applyFill="1" applyBorder="1"/>
    <xf numFmtId="165" fontId="7" fillId="0" borderId="13" xfId="3" applyNumberFormat="1" applyFont="1" applyFill="1" applyBorder="1" applyAlignment="1" applyProtection="1"/>
    <xf numFmtId="0" fontId="7" fillId="5" borderId="5" xfId="2" applyFont="1" applyFill="1" applyBorder="1"/>
    <xf numFmtId="0" fontId="7" fillId="3" borderId="0" xfId="2" applyFont="1" applyFill="1" applyBorder="1"/>
    <xf numFmtId="165" fontId="7" fillId="0" borderId="14" xfId="3" applyNumberFormat="1" applyFont="1" applyFill="1" applyBorder="1" applyAlignment="1" applyProtection="1"/>
    <xf numFmtId="0" fontId="4" fillId="0" borderId="15" xfId="2" applyFont="1" applyFill="1" applyBorder="1" applyAlignment="1">
      <alignment horizontal="center"/>
    </xf>
    <xf numFmtId="0" fontId="7" fillId="3" borderId="15" xfId="2" applyFont="1" applyFill="1" applyBorder="1"/>
    <xf numFmtId="0" fontId="7" fillId="0" borderId="15" xfId="2" applyFont="1" applyFill="1" applyBorder="1"/>
    <xf numFmtId="165" fontId="7" fillId="0" borderId="15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/>
    <xf numFmtId="0" fontId="7" fillId="6" borderId="0" xfId="2" applyFont="1" applyFill="1"/>
    <xf numFmtId="0" fontId="7" fillId="0" borderId="0" xfId="2" applyFont="1" applyFill="1"/>
    <xf numFmtId="0" fontId="7" fillId="6" borderId="2" xfId="2" applyFont="1" applyFill="1" applyBorder="1"/>
    <xf numFmtId="4" fontId="7" fillId="0" borderId="2" xfId="3" applyNumberFormat="1" applyFont="1" applyFill="1" applyBorder="1" applyAlignment="1" applyProtection="1"/>
    <xf numFmtId="0" fontId="7" fillId="7" borderId="5" xfId="2" applyFont="1" applyFill="1" applyBorder="1"/>
    <xf numFmtId="165" fontId="3" fillId="0" borderId="3" xfId="3" applyNumberFormat="1" applyFont="1" applyFill="1" applyBorder="1" applyAlignment="1" applyProtection="1"/>
    <xf numFmtId="0" fontId="7" fillId="2" borderId="0" xfId="2" applyFont="1" applyFill="1"/>
    <xf numFmtId="0" fontId="4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4" borderId="15" xfId="2" applyFont="1" applyFill="1" applyBorder="1"/>
    <xf numFmtId="165" fontId="7" fillId="0" borderId="17" xfId="3" applyNumberFormat="1" applyFont="1" applyFill="1" applyBorder="1" applyAlignment="1" applyProtection="1"/>
    <xf numFmtId="165" fontId="7" fillId="0" borderId="18" xfId="3" applyNumberFormat="1" applyFont="1" applyFill="1" applyBorder="1" applyAlignment="1" applyProtection="1"/>
    <xf numFmtId="0" fontId="7" fillId="4" borderId="0" xfId="2" applyFont="1" applyFill="1" applyBorder="1"/>
    <xf numFmtId="0" fontId="4" fillId="0" borderId="19" xfId="2" applyFont="1" applyFill="1" applyBorder="1" applyAlignment="1">
      <alignment horizontal="center"/>
    </xf>
    <xf numFmtId="0" fontId="7" fillId="3" borderId="0" xfId="2" applyFont="1" applyFill="1"/>
    <xf numFmtId="0" fontId="4" fillId="0" borderId="3" xfId="2" applyFont="1" applyFill="1" applyBorder="1" applyAlignment="1">
      <alignment horizontal="center"/>
    </xf>
    <xf numFmtId="0" fontId="7" fillId="0" borderId="0" xfId="2" applyFont="1" applyBorder="1"/>
    <xf numFmtId="0" fontId="7" fillId="8" borderId="2" xfId="2" applyFont="1" applyFill="1" applyBorder="1"/>
    <xf numFmtId="0" fontId="7" fillId="0" borderId="3" xfId="2" applyFont="1" applyBorder="1"/>
    <xf numFmtId="165" fontId="3" fillId="0" borderId="0" xfId="2" applyNumberFormat="1" applyFont="1"/>
    <xf numFmtId="0" fontId="7" fillId="8" borderId="0" xfId="2" applyFont="1" applyFill="1"/>
    <xf numFmtId="0" fontId="7" fillId="7" borderId="0" xfId="2" applyFont="1" applyFill="1" applyBorder="1"/>
    <xf numFmtId="0" fontId="4" fillId="0" borderId="20" xfId="2" applyFont="1" applyFill="1" applyBorder="1" applyAlignment="1">
      <alignment horizontal="center"/>
    </xf>
    <xf numFmtId="0" fontId="7" fillId="6" borderId="5" xfId="2" applyFont="1" applyFill="1" applyBorder="1"/>
    <xf numFmtId="0" fontId="7" fillId="7" borderId="2" xfId="2" applyFont="1" applyFill="1" applyBorder="1"/>
    <xf numFmtId="165" fontId="7" fillId="0" borderId="21" xfId="3" applyNumberFormat="1" applyFont="1" applyFill="1" applyBorder="1" applyAlignment="1" applyProtection="1"/>
    <xf numFmtId="0" fontId="7" fillId="7" borderId="0" xfId="2" applyFont="1" applyFill="1"/>
    <xf numFmtId="0" fontId="7" fillId="4" borderId="5" xfId="2" applyFont="1" applyFill="1" applyBorder="1"/>
    <xf numFmtId="0" fontId="7" fillId="2" borderId="15" xfId="2" applyFont="1" applyFill="1" applyBorder="1"/>
    <xf numFmtId="4" fontId="7" fillId="0" borderId="15" xfId="3" applyNumberFormat="1" applyFont="1" applyFill="1" applyBorder="1" applyAlignment="1" applyProtection="1"/>
    <xf numFmtId="0" fontId="4" fillId="0" borderId="22" xfId="2" applyFont="1" applyFill="1" applyBorder="1" applyAlignment="1">
      <alignment horizontal="center"/>
    </xf>
    <xf numFmtId="0" fontId="7" fillId="3" borderId="10" xfId="2" applyFont="1" applyFill="1" applyBorder="1"/>
    <xf numFmtId="0" fontId="7" fillId="8" borderId="5" xfId="2" applyFont="1" applyFill="1" applyBorder="1"/>
    <xf numFmtId="0" fontId="7" fillId="4" borderId="2" xfId="2" applyFont="1" applyFill="1" applyBorder="1"/>
    <xf numFmtId="165" fontId="3" fillId="0" borderId="13" xfId="3" applyNumberFormat="1" applyFont="1" applyFill="1" applyBorder="1" applyAlignment="1" applyProtection="1"/>
    <xf numFmtId="165" fontId="3" fillId="0" borderId="13" xfId="3" applyNumberFormat="1" applyFont="1" applyFill="1" applyBorder="1" applyAlignment="1" applyProtection="1">
      <alignment horizontal="center"/>
    </xf>
    <xf numFmtId="165" fontId="7" fillId="0" borderId="14" xfId="3" applyNumberFormat="1" applyFont="1" applyFill="1" applyBorder="1" applyAlignment="1" applyProtection="1">
      <alignment horizontal="center"/>
    </xf>
    <xf numFmtId="0" fontId="7" fillId="5" borderId="0" xfId="2" applyFont="1" applyFill="1" applyBorder="1"/>
    <xf numFmtId="165" fontId="3" fillId="0" borderId="6" xfId="3" applyNumberFormat="1" applyFont="1" applyFill="1" applyBorder="1" applyAlignment="1" applyProtection="1"/>
    <xf numFmtId="0" fontId="7" fillId="8" borderId="0" xfId="2" applyFont="1" applyFill="1" applyBorder="1"/>
    <xf numFmtId="165" fontId="3" fillId="0" borderId="5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/>
    <xf numFmtId="0" fontId="7" fillId="5" borderId="0" xfId="2" applyFont="1" applyFill="1"/>
    <xf numFmtId="0" fontId="7" fillId="6" borderId="0" xfId="2" applyFont="1" applyFill="1" applyBorder="1"/>
    <xf numFmtId="43" fontId="7" fillId="0" borderId="0" xfId="1" applyFont="1" applyFill="1" applyBorder="1" applyAlignment="1" applyProtection="1"/>
    <xf numFmtId="0" fontId="7" fillId="4" borderId="0" xfId="2" applyFont="1" applyFill="1"/>
    <xf numFmtId="4" fontId="7" fillId="0" borderId="0" xfId="0" applyNumberFormat="1" applyFont="1"/>
    <xf numFmtId="165" fontId="7" fillId="0" borderId="9" xfId="3" applyNumberFormat="1" applyFont="1" applyFill="1" applyBorder="1" applyAlignment="1" applyProtection="1"/>
    <xf numFmtId="0" fontId="4" fillId="0" borderId="23" xfId="2" applyFont="1" applyFill="1" applyBorder="1" applyAlignment="1">
      <alignment horizontal="center"/>
    </xf>
    <xf numFmtId="0" fontId="7" fillId="4" borderId="21" xfId="2" applyFont="1" applyFill="1" applyBorder="1"/>
    <xf numFmtId="165" fontId="7" fillId="0" borderId="24" xfId="3" applyNumberFormat="1" applyFont="1" applyFill="1" applyBorder="1" applyAlignment="1" applyProtection="1"/>
    <xf numFmtId="43" fontId="7" fillId="0" borderId="2" xfId="1" applyFont="1" applyFill="1" applyBorder="1" applyAlignment="1" applyProtection="1"/>
    <xf numFmtId="165" fontId="3" fillId="0" borderId="1" xfId="3" applyNumberFormat="1" applyFont="1" applyFill="1" applyBorder="1" applyAlignment="1" applyProtection="1"/>
    <xf numFmtId="165" fontId="7" fillId="0" borderId="7" xfId="3" applyNumberFormat="1" applyFont="1" applyFill="1" applyBorder="1" applyAlignment="1" applyProtection="1"/>
    <xf numFmtId="165" fontId="7" fillId="0" borderId="25" xfId="3" applyNumberFormat="1" applyFont="1" applyFill="1" applyBorder="1" applyAlignment="1" applyProtection="1"/>
    <xf numFmtId="4" fontId="7" fillId="0" borderId="25" xfId="3" applyNumberFormat="1" applyFont="1" applyFill="1" applyBorder="1" applyAlignment="1" applyProtection="1"/>
    <xf numFmtId="43" fontId="7" fillId="0" borderId="25" xfId="1" applyFont="1" applyFill="1" applyBorder="1" applyAlignment="1" applyProtection="1"/>
    <xf numFmtId="43" fontId="7" fillId="0" borderId="0" xfId="1" applyFont="1"/>
    <xf numFmtId="43" fontId="7" fillId="0" borderId="7" xfId="1" applyFont="1" applyFill="1" applyBorder="1" applyAlignment="1" applyProtection="1"/>
    <xf numFmtId="164" fontId="7" fillId="0" borderId="0" xfId="3" applyNumberFormat="1" applyFont="1" applyFill="1" applyBorder="1" applyAlignment="1" applyProtection="1"/>
    <xf numFmtId="165" fontId="7" fillId="0" borderId="0" xfId="2" applyNumberFormat="1" applyFont="1"/>
    <xf numFmtId="165" fontId="7" fillId="0" borderId="0" xfId="2" applyNumberFormat="1" applyFont="1" applyFill="1"/>
    <xf numFmtId="43" fontId="7" fillId="0" borderId="0" xfId="2" applyNumberFormat="1" applyFont="1"/>
    <xf numFmtId="164" fontId="7" fillId="0" borderId="0" xfId="2" applyNumberFormat="1" applyFont="1"/>
    <xf numFmtId="165" fontId="7" fillId="0" borderId="0" xfId="2" applyNumberFormat="1" applyFont="1" applyBorder="1"/>
    <xf numFmtId="0" fontId="7" fillId="0" borderId="0" xfId="2" applyFont="1" applyFill="1" applyAlignment="1">
      <alignment horizontal="right"/>
    </xf>
    <xf numFmtId="164" fontId="3" fillId="0" borderId="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4" fontId="7" fillId="0" borderId="0" xfId="2" applyNumberFormat="1" applyFont="1"/>
  </cellXfs>
  <cellStyles count="4">
    <cellStyle name="Millares" xfId="1" builtinId="3"/>
    <cellStyle name="Millares_DFS GASTOS PACHUCA 2012" xfId="3"/>
    <cellStyle name="Normal" xfId="0" builtinId="0"/>
    <cellStyle name="Normal_DFS GASTOS PACHUCA 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topLeftCell="A181" workbookViewId="0">
      <selection activeCell="M197" sqref="M197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2.85546875" style="108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280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82876.850000000006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v>269071.62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284366.19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636314.65999999992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110015.98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14577.6</v>
      </c>
      <c r="G15" s="20">
        <f>SUM(F14:F15)</f>
        <v>124593.58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85908.67-2650</f>
        <v>83258.67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8695.8700000000008</v>
      </c>
      <c r="G18" s="38">
        <f>SUM(F16:F18)</f>
        <v>91954.54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>
        <v>5200.7700000000004</v>
      </c>
      <c r="G22" s="38">
        <f>SUM(F21:F22)</f>
        <v>5200.7700000000004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858063.54999999993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42750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>
        <v>6250</v>
      </c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49000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>
        <v>15781.95</v>
      </c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15781.95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>
        <v>6312.78</v>
      </c>
      <c r="G42" s="48">
        <f>SUM(F42)</f>
        <v>6312.78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1452967.88+92319.75+179058.39+21690+1200+365.75+3720+23978.77+1140+13500</f>
        <v>1789940.54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120446.94</v>
      </c>
      <c r="G48" s="38">
        <f>SUM(F47:F48)</f>
        <v>1910387.48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290672.66+24120.57+46582.59+3615+200+620+3127.75+190</f>
        <v>369128.56999999995</v>
      </c>
      <c r="G51" s="40">
        <f>SUM(F51)</f>
        <v>369128.56999999995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32590.31</v>
      </c>
      <c r="G54" s="43">
        <f>+F54</f>
        <v>32590.31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9469.17</v>
      </c>
      <c r="G61" s="43">
        <f>+F61</f>
        <v>9469.17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306772.86+18007.65+36459.96+21690+1200+8670+23133.67+1140</f>
        <v>417074.14</v>
      </c>
      <c r="G63" s="43">
        <f>+F63</f>
        <v>417074.14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6000</v>
      </c>
      <c r="G64" s="40">
        <f>+F64</f>
        <v>6000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50657.42+5396.19+10404.93+3615+200+620+3127.75+190</f>
        <v>74211.290000000008</v>
      </c>
      <c r="G67" s="43">
        <f>+F67</f>
        <v>74211.290000000008</v>
      </c>
      <c r="H67" s="54">
        <f>SUM(G34:G67)</f>
        <v>2889955.69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105</v>
      </c>
      <c r="F70" s="10">
        <v>170000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357499.99999999994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43702.720000000001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43702.720000000001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68678.86</v>
      </c>
      <c r="G74" s="48">
        <f t="shared" ref="G74:G80" si="0">+F74</f>
        <v>68678.86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3140.46</v>
      </c>
      <c r="G79" s="43">
        <f t="shared" si="0"/>
        <v>3140.46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9421.35</v>
      </c>
      <c r="G84" s="43">
        <f>+F84</f>
        <v>9421.35</v>
      </c>
      <c r="H84" s="54">
        <f>SUM(G69:G84)</f>
        <v>562800.52999999991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420435.97+36131.63+74636.05+14460+800+7430+21695.77+760+293617.03</f>
        <v>869966.45000000007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>
        <v>2248.77</v>
      </c>
      <c r="G87" s="38">
        <f>SUM(F86:F87)</f>
        <v>872215.22000000009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2900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29254.69-1657.76</f>
        <v>27596.93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16000</v>
      </c>
      <c r="G96" s="21">
        <f>SUM(F91:F96)</f>
        <v>46496.93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1748.8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1748.8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4082.89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4899.45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816.59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1633.15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4899.45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93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16331.529999999999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93">
        <v>50055.66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50055.66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11249.17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v>3899.9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93">
        <v>4000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106">
        <v>11699.7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/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v>3899.9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34748.67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190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191</v>
      </c>
      <c r="E134" s="50" t="s">
        <v>192</v>
      </c>
      <c r="F134" s="10">
        <v>39958.46</v>
      </c>
      <c r="G134" s="26">
        <f>+F134</f>
        <v>39958.46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193</v>
      </c>
      <c r="E135" s="13" t="s">
        <v>94</v>
      </c>
      <c r="F135" s="100">
        <v>39394.57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194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195</v>
      </c>
      <c r="E137" s="25" t="s">
        <v>94</v>
      </c>
      <c r="F137" s="10">
        <f>21794.57+1944.65</f>
        <v>23739.22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196</v>
      </c>
      <c r="E138" s="25" t="s">
        <v>197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198</v>
      </c>
      <c r="E139" s="25" t="s">
        <v>199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200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201</v>
      </c>
      <c r="E141" s="19" t="s">
        <v>94</v>
      </c>
      <c r="F141" s="20">
        <v>35200</v>
      </c>
      <c r="G141" s="21">
        <f>SUM(F135:F141)</f>
        <v>98333.790000000008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202</v>
      </c>
      <c r="E142" s="13" t="s">
        <v>203</v>
      </c>
      <c r="F142" s="31">
        <v>13020.83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204</v>
      </c>
      <c r="E143" s="25" t="s">
        <v>205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206</v>
      </c>
      <c r="E144" s="25" t="s">
        <v>203</v>
      </c>
      <c r="F144" s="10">
        <v>90429.11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207</v>
      </c>
      <c r="E145" s="25" t="s">
        <v>208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209</v>
      </c>
      <c r="E146" s="25" t="s">
        <v>203</v>
      </c>
      <c r="F146" s="27">
        <v>5008.88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210</v>
      </c>
      <c r="E147" s="19" t="s">
        <v>203</v>
      </c>
      <c r="F147" s="20">
        <v>19891.18</v>
      </c>
      <c r="G147" s="21">
        <f>SUM(F142:F147)</f>
        <v>128350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211</v>
      </c>
      <c r="E148" s="13" t="s">
        <v>212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213</v>
      </c>
      <c r="E149" s="25" t="s">
        <v>212</v>
      </c>
      <c r="F149" s="10">
        <v>3612.07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214</v>
      </c>
      <c r="E150" s="25" t="s">
        <v>215</v>
      </c>
      <c r="F150" s="10">
        <v>1611.92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216</v>
      </c>
      <c r="E151" s="25" t="s">
        <v>215</v>
      </c>
      <c r="F151" s="10">
        <f>291.97+126.6</f>
        <v>418.57000000000005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217</v>
      </c>
      <c r="E152" s="25" t="s">
        <v>212</v>
      </c>
      <c r="F152" s="10">
        <v>15824.14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218</v>
      </c>
      <c r="E153" s="25" t="s">
        <v>215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219</v>
      </c>
      <c r="E154" s="25" t="s">
        <v>212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220</v>
      </c>
      <c r="E155" s="25" t="s">
        <v>212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221</v>
      </c>
      <c r="E156" s="19" t="s">
        <v>215</v>
      </c>
      <c r="F156" s="20"/>
      <c r="G156" s="26">
        <f>SUM(F148:F156)</f>
        <v>21466.699999999997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222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223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224</v>
      </c>
      <c r="E159" s="13" t="s">
        <v>225</v>
      </c>
      <c r="F159" s="102">
        <f>6840.49-1741</f>
        <v>5099.49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226</v>
      </c>
      <c r="E160" s="25" t="s">
        <v>227</v>
      </c>
      <c r="F160" s="103">
        <f>41911.53+17796.14-203.44</f>
        <v>59504.229999999996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228</v>
      </c>
      <c r="E161" s="25" t="s">
        <v>229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230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231</v>
      </c>
      <c r="E163" s="25" t="s">
        <v>225</v>
      </c>
      <c r="F163" s="103">
        <v>482.63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232</v>
      </c>
      <c r="E164" s="25" t="s">
        <v>227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233</v>
      </c>
      <c r="E165" s="25" t="s">
        <v>227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234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235</v>
      </c>
      <c r="E167" s="25" t="s">
        <v>236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237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238</v>
      </c>
      <c r="E169" s="25" t="s">
        <v>239</v>
      </c>
      <c r="F169" s="103">
        <v>9650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240</v>
      </c>
      <c r="E170" s="25" t="s">
        <v>239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241</v>
      </c>
      <c r="E171" s="25" t="s">
        <v>239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242</v>
      </c>
      <c r="E172" s="25" t="s">
        <v>239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243</v>
      </c>
      <c r="E173" s="25" t="s">
        <v>239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244</v>
      </c>
      <c r="E174" s="25" t="s">
        <v>245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246</v>
      </c>
      <c r="E175" s="25" t="s">
        <v>225</v>
      </c>
      <c r="F175" s="103"/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247</v>
      </c>
      <c r="E176" s="25" t="s">
        <v>248</v>
      </c>
      <c r="F176" s="103">
        <v>651</v>
      </c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249</v>
      </c>
      <c r="E177" s="25" t="s">
        <v>250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251</v>
      </c>
      <c r="E178" s="25" t="s">
        <v>248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252</v>
      </c>
      <c r="E179" s="25" t="s">
        <v>250</v>
      </c>
      <c r="F179" s="104">
        <v>1000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253</v>
      </c>
      <c r="E180" s="25" t="s">
        <v>250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254</v>
      </c>
      <c r="E181" s="25" t="s">
        <v>250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255</v>
      </c>
      <c r="E182" s="25" t="s">
        <v>256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257</v>
      </c>
      <c r="E183" s="25" t="s">
        <v>227</v>
      </c>
      <c r="F183" s="95">
        <f>81007.67-3659.66+112187.28</f>
        <v>189535.28999999998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258</v>
      </c>
      <c r="E184" s="25" t="s">
        <v>229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259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260</v>
      </c>
      <c r="E186" s="25" t="s">
        <v>225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261</v>
      </c>
      <c r="E187" s="25" t="s">
        <v>227</v>
      </c>
      <c r="F187" s="103">
        <f>129.6+488.35</f>
        <v>617.95000000000005</v>
      </c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262</v>
      </c>
      <c r="E188" s="25" t="s">
        <v>18</v>
      </c>
      <c r="F188" s="105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263</v>
      </c>
      <c r="E189" s="25" t="s">
        <v>225</v>
      </c>
      <c r="F189" s="105">
        <v>958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264</v>
      </c>
      <c r="E190" s="25" t="s">
        <v>227</v>
      </c>
      <c r="F190" s="105">
        <f>388.8+2021.59+542.82</f>
        <v>2953.21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265</v>
      </c>
      <c r="E191" s="19" t="s">
        <v>266</v>
      </c>
      <c r="F191" s="32"/>
      <c r="G191" s="21">
        <f>SUM(F159:F191)</f>
        <v>270451.8</v>
      </c>
      <c r="H191" s="16"/>
      <c r="M191" s="106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267</v>
      </c>
      <c r="E192" s="13" t="s">
        <v>268</v>
      </c>
      <c r="F192" s="107"/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269</v>
      </c>
      <c r="E193" s="25" t="s">
        <v>268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270</v>
      </c>
      <c r="E194" s="25" t="s">
        <v>268</v>
      </c>
      <c r="F194" s="103">
        <v>315.37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271</v>
      </c>
      <c r="E195" s="25" t="s">
        <v>268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272</v>
      </c>
      <c r="E196" s="19" t="s">
        <v>268</v>
      </c>
      <c r="F196" s="32">
        <v>164.41</v>
      </c>
      <c r="G196" s="21">
        <f>SUM(F192:F196)</f>
        <v>479.78</v>
      </c>
      <c r="H196" s="54">
        <f>SUM(G86:G196)</f>
        <v>1580637.3400000003</v>
      </c>
      <c r="M196" s="106"/>
    </row>
    <row r="197" spans="1:13" x14ac:dyDescent="0.2">
      <c r="D197" s="50"/>
      <c r="G197" s="10"/>
      <c r="I197" s="109"/>
      <c r="M197" s="106"/>
    </row>
    <row r="198" spans="1:13" x14ac:dyDescent="0.2">
      <c r="D198" s="50"/>
      <c r="E198" s="110"/>
      <c r="F198" s="7">
        <f>SUBTOTAL(9,F4:F197)</f>
        <v>5891457.1100000013</v>
      </c>
      <c r="G198" s="7">
        <f>SUBTOTAL(9,G4:G197)</f>
        <v>5891457.1099999994</v>
      </c>
      <c r="H198" s="7">
        <f>SUM(H3:H197)</f>
        <v>5891457.1099999994</v>
      </c>
      <c r="I198" s="111"/>
      <c r="J198" s="112"/>
      <c r="M198" s="106"/>
    </row>
    <row r="199" spans="1:13" x14ac:dyDescent="0.2">
      <c r="B199" s="57"/>
      <c r="D199" s="50"/>
      <c r="G199" s="113"/>
      <c r="M199" s="106"/>
    </row>
    <row r="200" spans="1:13" x14ac:dyDescent="0.2">
      <c r="B200" s="57"/>
      <c r="D200" s="50"/>
      <c r="E200" s="114" t="s">
        <v>273</v>
      </c>
      <c r="F200" s="93">
        <f>3259542.83-4594.44</f>
        <v>3254948.39</v>
      </c>
      <c r="G200" s="10"/>
      <c r="J200" s="106"/>
      <c r="M200" s="106"/>
    </row>
    <row r="201" spans="1:13" x14ac:dyDescent="0.2">
      <c r="E201" s="114" t="s">
        <v>274</v>
      </c>
      <c r="F201" s="93">
        <v>400486.8</v>
      </c>
      <c r="G201" s="10"/>
      <c r="J201" s="106"/>
      <c r="M201" s="106"/>
    </row>
    <row r="202" spans="1:13" x14ac:dyDescent="0.2">
      <c r="E202" s="114" t="s">
        <v>275</v>
      </c>
      <c r="F202" s="93">
        <v>120446.94</v>
      </c>
      <c r="G202" s="10"/>
      <c r="J202" s="106"/>
      <c r="M202" s="106"/>
    </row>
    <row r="203" spans="1:13" x14ac:dyDescent="0.2">
      <c r="E203" s="114" t="s">
        <v>276</v>
      </c>
      <c r="F203" s="93">
        <f>951639.64-5317.42</f>
        <v>946322.22</v>
      </c>
      <c r="G203" s="10"/>
      <c r="J203" s="106"/>
      <c r="M203" s="106"/>
    </row>
    <row r="204" spans="1:13" x14ac:dyDescent="0.2">
      <c r="E204" s="114" t="s">
        <v>277</v>
      </c>
      <c r="F204" s="93">
        <v>96892.62</v>
      </c>
      <c r="G204" s="10"/>
      <c r="I204" s="109"/>
      <c r="J204" s="106"/>
      <c r="M204" s="106"/>
    </row>
    <row r="205" spans="1:13" x14ac:dyDescent="0.2">
      <c r="E205" s="114" t="s">
        <v>278</v>
      </c>
      <c r="F205" s="93">
        <v>626597.37</v>
      </c>
      <c r="G205" s="10"/>
      <c r="J205" s="106"/>
      <c r="M205" s="106"/>
    </row>
    <row r="206" spans="1:13" x14ac:dyDescent="0.2">
      <c r="E206" s="114" t="s">
        <v>279</v>
      </c>
      <c r="F206" s="108">
        <v>445762.77</v>
      </c>
      <c r="G206" s="10"/>
      <c r="J206" s="106"/>
      <c r="M206" s="106"/>
    </row>
    <row r="207" spans="1:13" x14ac:dyDescent="0.2">
      <c r="F207" s="115">
        <f>SUM(F200:F206)</f>
        <v>5891457.1099999994</v>
      </c>
      <c r="I207" s="109"/>
      <c r="J207" s="106"/>
      <c r="M207" s="106"/>
    </row>
    <row r="208" spans="1:13" x14ac:dyDescent="0.2">
      <c r="F208" s="116">
        <f>+H198</f>
        <v>5891457.1099999994</v>
      </c>
      <c r="J208" s="106"/>
    </row>
    <row r="209" spans="5:10" s="9" customFormat="1" x14ac:dyDescent="0.2">
      <c r="E209" s="50"/>
      <c r="F209" s="108">
        <f>+F207-F208</f>
        <v>0</v>
      </c>
      <c r="G209" s="65"/>
      <c r="H209" s="10"/>
      <c r="J209" s="106"/>
    </row>
    <row r="210" spans="5:10" s="9" customFormat="1" x14ac:dyDescent="0.2">
      <c r="E210" s="50"/>
      <c r="F210" s="108"/>
      <c r="G210" s="65"/>
      <c r="H210" s="10"/>
      <c r="J210" s="106"/>
    </row>
    <row r="211" spans="5:10" s="9" customFormat="1" x14ac:dyDescent="0.2">
      <c r="E211" s="50"/>
      <c r="F211" s="108"/>
      <c r="G211" s="65"/>
      <c r="H211" s="10"/>
      <c r="I211" s="109"/>
      <c r="J211" s="106"/>
    </row>
    <row r="214" spans="5:10" s="9" customFormat="1" x14ac:dyDescent="0.2">
      <c r="F214" s="117"/>
      <c r="G214" s="65"/>
      <c r="H214" s="10"/>
    </row>
  </sheetData>
  <autoFilter ref="A4:I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8"/>
  <sheetViews>
    <sheetView workbookViewId="0">
      <selection activeCell="A7" sqref="A7"/>
    </sheetView>
  </sheetViews>
  <sheetFormatPr baseColWidth="10" defaultRowHeight="15" x14ac:dyDescent="0.25"/>
  <sheetData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286</v>
      </c>
    </row>
    <row r="12" spans="1:1" x14ac:dyDescent="0.25">
      <c r="A12" t="s">
        <v>293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286</v>
      </c>
    </row>
    <row r="23" spans="1:1" x14ac:dyDescent="0.25">
      <c r="A23" t="s">
        <v>300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286</v>
      </c>
    </row>
    <row r="32" spans="1:1" x14ac:dyDescent="0.25">
      <c r="A32" t="s">
        <v>305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306</v>
      </c>
    </row>
    <row r="36" spans="1:1" x14ac:dyDescent="0.25">
      <c r="A36" t="s">
        <v>307</v>
      </c>
    </row>
    <row r="37" spans="1:1" x14ac:dyDescent="0.25">
      <c r="A37" t="s">
        <v>308</v>
      </c>
    </row>
    <row r="38" spans="1:1" x14ac:dyDescent="0.25">
      <c r="A38" t="s">
        <v>286</v>
      </c>
    </row>
    <row r="40" spans="1:1" x14ac:dyDescent="0.25">
      <c r="A40" t="s">
        <v>309</v>
      </c>
    </row>
    <row r="41" spans="1:1" x14ac:dyDescent="0.25">
      <c r="A41" t="s">
        <v>286</v>
      </c>
    </row>
    <row r="42" spans="1:1" x14ac:dyDescent="0.25">
      <c r="A42" t="s">
        <v>287</v>
      </c>
    </row>
    <row r="43" spans="1:1" x14ac:dyDescent="0.25">
      <c r="A43" t="s">
        <v>310</v>
      </c>
    </row>
    <row r="44" spans="1:1" x14ac:dyDescent="0.25">
      <c r="A44" t="s">
        <v>311</v>
      </c>
    </row>
    <row r="45" spans="1:1" x14ac:dyDescent="0.25">
      <c r="A45" t="s">
        <v>312</v>
      </c>
    </row>
    <row r="46" spans="1:1" x14ac:dyDescent="0.25">
      <c r="A46" t="s">
        <v>286</v>
      </c>
    </row>
    <row r="48" spans="1:1" x14ac:dyDescent="0.25">
      <c r="A48" t="s">
        <v>313</v>
      </c>
    </row>
    <row r="49" spans="1:1" x14ac:dyDescent="0.25">
      <c r="A49" t="s">
        <v>286</v>
      </c>
    </row>
    <row r="50" spans="1:1" x14ac:dyDescent="0.25">
      <c r="A50" t="s">
        <v>287</v>
      </c>
    </row>
    <row r="51" spans="1:1" x14ac:dyDescent="0.25">
      <c r="A51" t="s">
        <v>314</v>
      </c>
    </row>
    <row r="52" spans="1:1" x14ac:dyDescent="0.25">
      <c r="A52" t="s">
        <v>315</v>
      </c>
    </row>
    <row r="53" spans="1:1" x14ac:dyDescent="0.25">
      <c r="A53" t="s">
        <v>316</v>
      </c>
    </row>
    <row r="54" spans="1:1" x14ac:dyDescent="0.25">
      <c r="A54" t="s">
        <v>286</v>
      </c>
    </row>
    <row r="56" spans="1:1" x14ac:dyDescent="0.25">
      <c r="A56" t="s">
        <v>317</v>
      </c>
    </row>
    <row r="57" spans="1:1" x14ac:dyDescent="0.25">
      <c r="A57" t="s">
        <v>286</v>
      </c>
    </row>
    <row r="58" spans="1:1" x14ac:dyDescent="0.25">
      <c r="A58" t="s">
        <v>287</v>
      </c>
    </row>
    <row r="59" spans="1:1" x14ac:dyDescent="0.25">
      <c r="A59" t="s">
        <v>318</v>
      </c>
    </row>
    <row r="60" spans="1:1" x14ac:dyDescent="0.25">
      <c r="A60" t="s">
        <v>319</v>
      </c>
    </row>
    <row r="61" spans="1:1" x14ac:dyDescent="0.25">
      <c r="A61" t="s">
        <v>320</v>
      </c>
    </row>
    <row r="62" spans="1:1" x14ac:dyDescent="0.25">
      <c r="A62" t="s">
        <v>286</v>
      </c>
    </row>
    <row r="64" spans="1:1" x14ac:dyDescent="0.25">
      <c r="A64" t="s">
        <v>321</v>
      </c>
    </row>
    <row r="65" spans="1:1" x14ac:dyDescent="0.25">
      <c r="A65" t="s">
        <v>286</v>
      </c>
    </row>
    <row r="66" spans="1:1" x14ac:dyDescent="0.25">
      <c r="A66" t="s">
        <v>287</v>
      </c>
    </row>
    <row r="67" spans="1:1" x14ac:dyDescent="0.25">
      <c r="A67" t="s">
        <v>322</v>
      </c>
    </row>
    <row r="68" spans="1:1" x14ac:dyDescent="0.25">
      <c r="A68" t="s">
        <v>323</v>
      </c>
    </row>
    <row r="69" spans="1:1" x14ac:dyDescent="0.25">
      <c r="A69" t="s">
        <v>324</v>
      </c>
    </row>
    <row r="70" spans="1:1" x14ac:dyDescent="0.25">
      <c r="A70" t="s">
        <v>325</v>
      </c>
    </row>
    <row r="71" spans="1:1" x14ac:dyDescent="0.25">
      <c r="A71" t="s">
        <v>326</v>
      </c>
    </row>
    <row r="72" spans="1:1" x14ac:dyDescent="0.25">
      <c r="A72" t="s">
        <v>286</v>
      </c>
    </row>
    <row r="74" spans="1:1" x14ac:dyDescent="0.25">
      <c r="A74" t="s">
        <v>327</v>
      </c>
    </row>
    <row r="75" spans="1:1" x14ac:dyDescent="0.25">
      <c r="A75" t="s">
        <v>286</v>
      </c>
    </row>
    <row r="76" spans="1:1" x14ac:dyDescent="0.25">
      <c r="A76" t="s">
        <v>287</v>
      </c>
    </row>
    <row r="77" spans="1:1" x14ac:dyDescent="0.25">
      <c r="A77" t="s">
        <v>328</v>
      </c>
    </row>
    <row r="78" spans="1:1" x14ac:dyDescent="0.25">
      <c r="A78" t="s">
        <v>329</v>
      </c>
    </row>
    <row r="79" spans="1:1" x14ac:dyDescent="0.25">
      <c r="A79" t="s">
        <v>330</v>
      </c>
    </row>
    <row r="80" spans="1:1" x14ac:dyDescent="0.25">
      <c r="A80" t="s">
        <v>331</v>
      </c>
    </row>
    <row r="81" spans="1:1" x14ac:dyDescent="0.25">
      <c r="A81" t="s">
        <v>332</v>
      </c>
    </row>
    <row r="82" spans="1:1" x14ac:dyDescent="0.25">
      <c r="A82" t="s">
        <v>333</v>
      </c>
    </row>
    <row r="83" spans="1:1" x14ac:dyDescent="0.25">
      <c r="A83" t="s">
        <v>334</v>
      </c>
    </row>
    <row r="84" spans="1:1" x14ac:dyDescent="0.25">
      <c r="A84" t="s">
        <v>335</v>
      </c>
    </row>
    <row r="85" spans="1:1" x14ac:dyDescent="0.25">
      <c r="A85" t="s">
        <v>336</v>
      </c>
    </row>
    <row r="86" spans="1:1" x14ac:dyDescent="0.25">
      <c r="A86" t="s">
        <v>337</v>
      </c>
    </row>
    <row r="87" spans="1:1" x14ac:dyDescent="0.25">
      <c r="A87" t="s">
        <v>286</v>
      </c>
    </row>
    <row r="89" spans="1:1" x14ac:dyDescent="0.25">
      <c r="A89" t="s">
        <v>338</v>
      </c>
    </row>
    <row r="90" spans="1:1" x14ac:dyDescent="0.25">
      <c r="A90" t="s">
        <v>286</v>
      </c>
    </row>
    <row r="91" spans="1:1" x14ac:dyDescent="0.25">
      <c r="A91" t="s">
        <v>287</v>
      </c>
    </row>
    <row r="92" spans="1:1" x14ac:dyDescent="0.25">
      <c r="A92" t="s">
        <v>339</v>
      </c>
    </row>
    <row r="93" spans="1:1" x14ac:dyDescent="0.25">
      <c r="A93" t="s">
        <v>340</v>
      </c>
    </row>
    <row r="94" spans="1:1" x14ac:dyDescent="0.25">
      <c r="A94" t="s">
        <v>341</v>
      </c>
    </row>
    <row r="95" spans="1:1" x14ac:dyDescent="0.25">
      <c r="A95" t="s">
        <v>342</v>
      </c>
    </row>
    <row r="96" spans="1:1" x14ac:dyDescent="0.25">
      <c r="A96" t="s">
        <v>343</v>
      </c>
    </row>
    <row r="97" spans="1:1" x14ac:dyDescent="0.25">
      <c r="A97" t="s">
        <v>286</v>
      </c>
    </row>
    <row r="99" spans="1:1" x14ac:dyDescent="0.25">
      <c r="A99" t="s">
        <v>344</v>
      </c>
    </row>
    <row r="100" spans="1:1" x14ac:dyDescent="0.25">
      <c r="A100" t="s">
        <v>286</v>
      </c>
    </row>
    <row r="101" spans="1:1" x14ac:dyDescent="0.25">
      <c r="A101" t="s">
        <v>287</v>
      </c>
    </row>
    <row r="114" spans="1:1" x14ac:dyDescent="0.25">
      <c r="A114" t="s">
        <v>281</v>
      </c>
    </row>
    <row r="115" spans="1:1" x14ac:dyDescent="0.25">
      <c r="A115" t="s">
        <v>345</v>
      </c>
    </row>
    <row r="116" spans="1:1" x14ac:dyDescent="0.25">
      <c r="A116" t="s">
        <v>282</v>
      </c>
    </row>
    <row r="117" spans="1:1" x14ac:dyDescent="0.25">
      <c r="A117" t="s">
        <v>283</v>
      </c>
    </row>
    <row r="119" spans="1:1" x14ac:dyDescent="0.25">
      <c r="A119" t="s">
        <v>284</v>
      </c>
    </row>
    <row r="120" spans="1:1" x14ac:dyDescent="0.25">
      <c r="A120" t="s">
        <v>281</v>
      </c>
    </row>
    <row r="121" spans="1:1" x14ac:dyDescent="0.25">
      <c r="A121" t="s">
        <v>346</v>
      </c>
    </row>
    <row r="122" spans="1:1" x14ac:dyDescent="0.25">
      <c r="A122" t="s">
        <v>347</v>
      </c>
    </row>
    <row r="123" spans="1:1" x14ac:dyDescent="0.25">
      <c r="A123" t="s">
        <v>348</v>
      </c>
    </row>
    <row r="124" spans="1:1" x14ac:dyDescent="0.25">
      <c r="A124" t="s">
        <v>349</v>
      </c>
    </row>
    <row r="125" spans="1:1" x14ac:dyDescent="0.25">
      <c r="A125" t="s">
        <v>286</v>
      </c>
    </row>
    <row r="127" spans="1:1" x14ac:dyDescent="0.25">
      <c r="A127" t="s">
        <v>350</v>
      </c>
    </row>
    <row r="128" spans="1:1" x14ac:dyDescent="0.25">
      <c r="A128" t="s">
        <v>286</v>
      </c>
    </row>
    <row r="129" spans="1:1" x14ac:dyDescent="0.25">
      <c r="A129" t="s">
        <v>287</v>
      </c>
    </row>
    <row r="130" spans="1:1" x14ac:dyDescent="0.25">
      <c r="A130" t="s">
        <v>351</v>
      </c>
    </row>
    <row r="131" spans="1:1" x14ac:dyDescent="0.25">
      <c r="A131" t="s">
        <v>352</v>
      </c>
    </row>
    <row r="132" spans="1:1" x14ac:dyDescent="0.25">
      <c r="A132" t="s">
        <v>353</v>
      </c>
    </row>
    <row r="133" spans="1:1" x14ac:dyDescent="0.25">
      <c r="A133" t="s">
        <v>286</v>
      </c>
    </row>
    <row r="135" spans="1:1" x14ac:dyDescent="0.25">
      <c r="A135" t="s">
        <v>354</v>
      </c>
    </row>
    <row r="136" spans="1:1" x14ac:dyDescent="0.25">
      <c r="A136" t="s">
        <v>286</v>
      </c>
    </row>
    <row r="137" spans="1:1" x14ac:dyDescent="0.25">
      <c r="A137" t="s">
        <v>287</v>
      </c>
    </row>
    <row r="138" spans="1:1" x14ac:dyDescent="0.25">
      <c r="A138" t="s">
        <v>355</v>
      </c>
    </row>
    <row r="139" spans="1:1" x14ac:dyDescent="0.25">
      <c r="A139" t="s">
        <v>356</v>
      </c>
    </row>
    <row r="140" spans="1:1" x14ac:dyDescent="0.25">
      <c r="A140" t="s">
        <v>357</v>
      </c>
    </row>
    <row r="141" spans="1:1" x14ac:dyDescent="0.25">
      <c r="A141" t="s">
        <v>286</v>
      </c>
    </row>
    <row r="143" spans="1:1" x14ac:dyDescent="0.25">
      <c r="A143" t="s">
        <v>358</v>
      </c>
    </row>
    <row r="144" spans="1:1" x14ac:dyDescent="0.25">
      <c r="A144" t="s">
        <v>286</v>
      </c>
    </row>
    <row r="145" spans="1:1" x14ac:dyDescent="0.25">
      <c r="A145" t="s">
        <v>287</v>
      </c>
    </row>
    <row r="146" spans="1:1" x14ac:dyDescent="0.25">
      <c r="A146" t="s">
        <v>359</v>
      </c>
    </row>
    <row r="147" spans="1:1" x14ac:dyDescent="0.25">
      <c r="A147" t="s">
        <v>360</v>
      </c>
    </row>
    <row r="148" spans="1:1" x14ac:dyDescent="0.25">
      <c r="A148" t="s">
        <v>361</v>
      </c>
    </row>
    <row r="149" spans="1:1" x14ac:dyDescent="0.25">
      <c r="A149" t="s">
        <v>362</v>
      </c>
    </row>
    <row r="150" spans="1:1" x14ac:dyDescent="0.25">
      <c r="A150" t="s">
        <v>286</v>
      </c>
    </row>
    <row r="152" spans="1:1" x14ac:dyDescent="0.25">
      <c r="A152" t="s">
        <v>363</v>
      </c>
    </row>
    <row r="153" spans="1:1" x14ac:dyDescent="0.25">
      <c r="A153" t="s">
        <v>286</v>
      </c>
    </row>
    <row r="154" spans="1:1" x14ac:dyDescent="0.25">
      <c r="A154" t="s">
        <v>287</v>
      </c>
    </row>
    <row r="155" spans="1:1" x14ac:dyDescent="0.25">
      <c r="A155" t="s">
        <v>364</v>
      </c>
    </row>
    <row r="156" spans="1:1" x14ac:dyDescent="0.25">
      <c r="A156" t="s">
        <v>365</v>
      </c>
    </row>
    <row r="157" spans="1:1" x14ac:dyDescent="0.25">
      <c r="A157" t="s">
        <v>366</v>
      </c>
    </row>
    <row r="158" spans="1:1" x14ac:dyDescent="0.25">
      <c r="A158" t="s">
        <v>367</v>
      </c>
    </row>
    <row r="159" spans="1:1" x14ac:dyDescent="0.25">
      <c r="A159" t="s">
        <v>368</v>
      </c>
    </row>
    <row r="160" spans="1:1" x14ac:dyDescent="0.25">
      <c r="A160" t="s">
        <v>369</v>
      </c>
    </row>
    <row r="161" spans="1:1" x14ac:dyDescent="0.25">
      <c r="A161" t="s">
        <v>370</v>
      </c>
    </row>
    <row r="162" spans="1:1" x14ac:dyDescent="0.25">
      <c r="A162" t="s">
        <v>371</v>
      </c>
    </row>
    <row r="163" spans="1:1" x14ac:dyDescent="0.25">
      <c r="A163" t="s">
        <v>372</v>
      </c>
    </row>
    <row r="164" spans="1:1" x14ac:dyDescent="0.25">
      <c r="A164" t="s">
        <v>286</v>
      </c>
    </row>
    <row r="166" spans="1:1" x14ac:dyDescent="0.25">
      <c r="A166" t="s">
        <v>373</v>
      </c>
    </row>
    <row r="167" spans="1:1" x14ac:dyDescent="0.25">
      <c r="A167" t="s">
        <v>286</v>
      </c>
    </row>
    <row r="168" spans="1:1" x14ac:dyDescent="0.25">
      <c r="A168" t="s">
        <v>287</v>
      </c>
    </row>
    <row r="169" spans="1:1" x14ac:dyDescent="0.25">
      <c r="A169" t="s">
        <v>374</v>
      </c>
    </row>
    <row r="170" spans="1:1" x14ac:dyDescent="0.25">
      <c r="A170" t="s">
        <v>375</v>
      </c>
    </row>
    <row r="171" spans="1:1" x14ac:dyDescent="0.25">
      <c r="A171" t="s">
        <v>376</v>
      </c>
    </row>
    <row r="172" spans="1:1" x14ac:dyDescent="0.25">
      <c r="A172" t="s">
        <v>377</v>
      </c>
    </row>
    <row r="173" spans="1:1" x14ac:dyDescent="0.25">
      <c r="A173" t="s">
        <v>378</v>
      </c>
    </row>
    <row r="174" spans="1:1" x14ac:dyDescent="0.25">
      <c r="A174" t="s">
        <v>379</v>
      </c>
    </row>
    <row r="175" spans="1:1" x14ac:dyDescent="0.25">
      <c r="A175" t="s">
        <v>380</v>
      </c>
    </row>
    <row r="176" spans="1:1" x14ac:dyDescent="0.25">
      <c r="A176" t="s">
        <v>381</v>
      </c>
    </row>
    <row r="177" spans="1:1" x14ac:dyDescent="0.25">
      <c r="A177" t="s">
        <v>382</v>
      </c>
    </row>
    <row r="178" spans="1:1" x14ac:dyDescent="0.25">
      <c r="A178" t="s">
        <v>383</v>
      </c>
    </row>
    <row r="179" spans="1:1" x14ac:dyDescent="0.25">
      <c r="A179" t="s">
        <v>384</v>
      </c>
    </row>
    <row r="180" spans="1:1" x14ac:dyDescent="0.25">
      <c r="A180" t="s">
        <v>385</v>
      </c>
    </row>
    <row r="181" spans="1:1" x14ac:dyDescent="0.25">
      <c r="A181" t="s">
        <v>386</v>
      </c>
    </row>
    <row r="182" spans="1:1" x14ac:dyDescent="0.25">
      <c r="A182" t="s">
        <v>387</v>
      </c>
    </row>
    <row r="183" spans="1:1" x14ac:dyDescent="0.25">
      <c r="A183" t="s">
        <v>286</v>
      </c>
    </row>
    <row r="185" spans="1:1" x14ac:dyDescent="0.25">
      <c r="A185" t="s">
        <v>388</v>
      </c>
    </row>
    <row r="186" spans="1:1" x14ac:dyDescent="0.25">
      <c r="A186" t="s">
        <v>286</v>
      </c>
    </row>
    <row r="187" spans="1:1" x14ac:dyDescent="0.25">
      <c r="A187" t="s">
        <v>287</v>
      </c>
    </row>
    <row r="188" spans="1:1" x14ac:dyDescent="0.25">
      <c r="A188" t="s">
        <v>389</v>
      </c>
    </row>
    <row r="189" spans="1:1" x14ac:dyDescent="0.25">
      <c r="A189" t="s">
        <v>390</v>
      </c>
    </row>
    <row r="190" spans="1:1" x14ac:dyDescent="0.25">
      <c r="A190" t="s">
        <v>391</v>
      </c>
    </row>
    <row r="191" spans="1:1" x14ac:dyDescent="0.25">
      <c r="A191" t="s">
        <v>392</v>
      </c>
    </row>
    <row r="192" spans="1:1" x14ac:dyDescent="0.25">
      <c r="A192" t="s">
        <v>286</v>
      </c>
    </row>
    <row r="194" spans="1:1" x14ac:dyDescent="0.25">
      <c r="A194" t="s">
        <v>393</v>
      </c>
    </row>
    <row r="195" spans="1:1" x14ac:dyDescent="0.25">
      <c r="A195" t="s">
        <v>286</v>
      </c>
    </row>
    <row r="196" spans="1:1" x14ac:dyDescent="0.25">
      <c r="A196" t="s">
        <v>287</v>
      </c>
    </row>
    <row r="197" spans="1:1" x14ac:dyDescent="0.25">
      <c r="A197" t="s">
        <v>394</v>
      </c>
    </row>
    <row r="198" spans="1:1" x14ac:dyDescent="0.25">
      <c r="A198" t="s">
        <v>395</v>
      </c>
    </row>
    <row r="199" spans="1:1" x14ac:dyDescent="0.25">
      <c r="A199" t="s">
        <v>396</v>
      </c>
    </row>
    <row r="200" spans="1:1" x14ac:dyDescent="0.25">
      <c r="A200" t="s">
        <v>286</v>
      </c>
    </row>
    <row r="202" spans="1:1" x14ac:dyDescent="0.25">
      <c r="A202" t="s">
        <v>397</v>
      </c>
    </row>
    <row r="203" spans="1:1" x14ac:dyDescent="0.25">
      <c r="A203" t="s">
        <v>286</v>
      </c>
    </row>
    <row r="204" spans="1:1" x14ac:dyDescent="0.25">
      <c r="A204" t="s">
        <v>287</v>
      </c>
    </row>
    <row r="205" spans="1:1" x14ac:dyDescent="0.25">
      <c r="A205" t="s">
        <v>398</v>
      </c>
    </row>
    <row r="206" spans="1:1" x14ac:dyDescent="0.25">
      <c r="A206" t="s">
        <v>399</v>
      </c>
    </row>
    <row r="207" spans="1:1" x14ac:dyDescent="0.25">
      <c r="A207" t="s">
        <v>400</v>
      </c>
    </row>
    <row r="208" spans="1:1" x14ac:dyDescent="0.25">
      <c r="A208" t="s">
        <v>401</v>
      </c>
    </row>
    <row r="209" spans="1:1" x14ac:dyDescent="0.25">
      <c r="A209" t="s">
        <v>402</v>
      </c>
    </row>
    <row r="210" spans="1:1" x14ac:dyDescent="0.25">
      <c r="A210" t="s">
        <v>403</v>
      </c>
    </row>
    <row r="211" spans="1:1" x14ac:dyDescent="0.25">
      <c r="A211" t="s">
        <v>404</v>
      </c>
    </row>
    <row r="212" spans="1:1" x14ac:dyDescent="0.25">
      <c r="A212" t="s">
        <v>405</v>
      </c>
    </row>
    <row r="213" spans="1:1" x14ac:dyDescent="0.25">
      <c r="A213" t="s">
        <v>406</v>
      </c>
    </row>
    <row r="214" spans="1:1" x14ac:dyDescent="0.25">
      <c r="A214" t="s">
        <v>286</v>
      </c>
    </row>
    <row r="216" spans="1:1" x14ac:dyDescent="0.25">
      <c r="A216" t="s">
        <v>407</v>
      </c>
    </row>
    <row r="217" spans="1:1" x14ac:dyDescent="0.25">
      <c r="A217" t="s">
        <v>286</v>
      </c>
    </row>
    <row r="218" spans="1:1" x14ac:dyDescent="0.25">
      <c r="A218" t="s">
        <v>287</v>
      </c>
    </row>
    <row r="219" spans="1:1" x14ac:dyDescent="0.25">
      <c r="A219" t="s">
        <v>408</v>
      </c>
    </row>
    <row r="220" spans="1:1" x14ac:dyDescent="0.25">
      <c r="A220" t="s">
        <v>409</v>
      </c>
    </row>
    <row r="221" spans="1:1" x14ac:dyDescent="0.25">
      <c r="A221" t="s">
        <v>410</v>
      </c>
    </row>
    <row r="234" spans="1:1" x14ac:dyDescent="0.25">
      <c r="A234" t="s">
        <v>281</v>
      </c>
    </row>
    <row r="235" spans="1:1" x14ac:dyDescent="0.25">
      <c r="A235" t="s">
        <v>411</v>
      </c>
    </row>
    <row r="236" spans="1:1" x14ac:dyDescent="0.25">
      <c r="A236" t="s">
        <v>282</v>
      </c>
    </row>
    <row r="237" spans="1:1" x14ac:dyDescent="0.25">
      <c r="A237" t="s">
        <v>283</v>
      </c>
    </row>
    <row r="239" spans="1:1" x14ac:dyDescent="0.25">
      <c r="A239" t="s">
        <v>284</v>
      </c>
    </row>
    <row r="240" spans="1:1" x14ac:dyDescent="0.25">
      <c r="A240" t="s">
        <v>281</v>
      </c>
    </row>
    <row r="241" spans="1:1" x14ac:dyDescent="0.25">
      <c r="A241" t="s">
        <v>412</v>
      </c>
    </row>
    <row r="242" spans="1:1" x14ac:dyDescent="0.25">
      <c r="A242" t="s">
        <v>413</v>
      </c>
    </row>
    <row r="243" spans="1:1" x14ac:dyDescent="0.25">
      <c r="A243" t="s">
        <v>414</v>
      </c>
    </row>
    <row r="244" spans="1:1" x14ac:dyDescent="0.25">
      <c r="A244" t="s">
        <v>415</v>
      </c>
    </row>
    <row r="245" spans="1:1" x14ac:dyDescent="0.25">
      <c r="A245" t="s">
        <v>416</v>
      </c>
    </row>
    <row r="246" spans="1:1" x14ac:dyDescent="0.25">
      <c r="A246" t="s">
        <v>417</v>
      </c>
    </row>
    <row r="247" spans="1:1" x14ac:dyDescent="0.25">
      <c r="A247" t="s">
        <v>418</v>
      </c>
    </row>
    <row r="248" spans="1:1" x14ac:dyDescent="0.25">
      <c r="A248" t="s">
        <v>419</v>
      </c>
    </row>
    <row r="249" spans="1:1" x14ac:dyDescent="0.25">
      <c r="A249" t="s">
        <v>420</v>
      </c>
    </row>
    <row r="250" spans="1:1" x14ac:dyDescent="0.25">
      <c r="A250" t="s">
        <v>421</v>
      </c>
    </row>
    <row r="251" spans="1:1" x14ac:dyDescent="0.25">
      <c r="A251" t="s">
        <v>422</v>
      </c>
    </row>
    <row r="252" spans="1:1" x14ac:dyDescent="0.25">
      <c r="A252" t="s">
        <v>423</v>
      </c>
    </row>
    <row r="253" spans="1:1" x14ac:dyDescent="0.25">
      <c r="A253" t="s">
        <v>424</v>
      </c>
    </row>
    <row r="254" spans="1:1" x14ac:dyDescent="0.25">
      <c r="A254" t="s">
        <v>425</v>
      </c>
    </row>
    <row r="255" spans="1:1" x14ac:dyDescent="0.25">
      <c r="A255" t="s">
        <v>426</v>
      </c>
    </row>
    <row r="256" spans="1:1" x14ac:dyDescent="0.25">
      <c r="A256" t="s">
        <v>286</v>
      </c>
    </row>
    <row r="258" spans="1:1" x14ac:dyDescent="0.25">
      <c r="A258" t="s">
        <v>427</v>
      </c>
    </row>
    <row r="259" spans="1:1" x14ac:dyDescent="0.25">
      <c r="A259" t="s">
        <v>286</v>
      </c>
    </row>
    <row r="260" spans="1:1" x14ac:dyDescent="0.25">
      <c r="A260" t="s">
        <v>287</v>
      </c>
    </row>
    <row r="261" spans="1:1" x14ac:dyDescent="0.25">
      <c r="A261" t="s">
        <v>428</v>
      </c>
    </row>
    <row r="262" spans="1:1" x14ac:dyDescent="0.25">
      <c r="A262" t="s">
        <v>429</v>
      </c>
    </row>
    <row r="263" spans="1:1" x14ac:dyDescent="0.25">
      <c r="A263" t="s">
        <v>430</v>
      </c>
    </row>
    <row r="264" spans="1:1" x14ac:dyDescent="0.25">
      <c r="A264" t="s">
        <v>286</v>
      </c>
    </row>
    <row r="266" spans="1:1" x14ac:dyDescent="0.25">
      <c r="A266" t="s">
        <v>431</v>
      </c>
    </row>
    <row r="267" spans="1:1" x14ac:dyDescent="0.25">
      <c r="A267" t="s">
        <v>286</v>
      </c>
    </row>
    <row r="268" spans="1:1" x14ac:dyDescent="0.25">
      <c r="A268" t="s">
        <v>287</v>
      </c>
    </row>
    <row r="269" spans="1:1" x14ac:dyDescent="0.25">
      <c r="A269" t="s">
        <v>432</v>
      </c>
    </row>
    <row r="270" spans="1:1" x14ac:dyDescent="0.25">
      <c r="A270" t="s">
        <v>433</v>
      </c>
    </row>
    <row r="271" spans="1:1" x14ac:dyDescent="0.25">
      <c r="A271" t="s">
        <v>434</v>
      </c>
    </row>
    <row r="272" spans="1:1" x14ac:dyDescent="0.25">
      <c r="A272" t="s">
        <v>435</v>
      </c>
    </row>
    <row r="273" spans="1:1" x14ac:dyDescent="0.25">
      <c r="A273" t="s">
        <v>286</v>
      </c>
    </row>
    <row r="275" spans="1:1" x14ac:dyDescent="0.25">
      <c r="A275" t="s">
        <v>436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437</v>
      </c>
    </row>
    <row r="279" spans="1:1" x14ac:dyDescent="0.25">
      <c r="A279" t="s">
        <v>438</v>
      </c>
    </row>
    <row r="280" spans="1:1" x14ac:dyDescent="0.25">
      <c r="A280" t="s">
        <v>439</v>
      </c>
    </row>
    <row r="281" spans="1:1" x14ac:dyDescent="0.25">
      <c r="A281" t="s">
        <v>286</v>
      </c>
    </row>
    <row r="283" spans="1:1" x14ac:dyDescent="0.25">
      <c r="A283" t="s">
        <v>440</v>
      </c>
    </row>
    <row r="284" spans="1:1" x14ac:dyDescent="0.25">
      <c r="A284" t="s">
        <v>286</v>
      </c>
    </row>
    <row r="285" spans="1:1" x14ac:dyDescent="0.25">
      <c r="A285" t="s">
        <v>287</v>
      </c>
    </row>
    <row r="286" spans="1:1" x14ac:dyDescent="0.25">
      <c r="A286" t="s">
        <v>441</v>
      </c>
    </row>
    <row r="287" spans="1:1" x14ac:dyDescent="0.25">
      <c r="A287" t="s">
        <v>442</v>
      </c>
    </row>
    <row r="288" spans="1:1" x14ac:dyDescent="0.25">
      <c r="A288" t="s">
        <v>443</v>
      </c>
    </row>
    <row r="289" spans="1:1" x14ac:dyDescent="0.25">
      <c r="A289" t="s">
        <v>286</v>
      </c>
    </row>
    <row r="291" spans="1:1" x14ac:dyDescent="0.25">
      <c r="A291" t="s">
        <v>444</v>
      </c>
    </row>
    <row r="292" spans="1:1" x14ac:dyDescent="0.25">
      <c r="A292" t="s">
        <v>286</v>
      </c>
    </row>
    <row r="293" spans="1:1" x14ac:dyDescent="0.25">
      <c r="A293" t="s">
        <v>287</v>
      </c>
    </row>
    <row r="294" spans="1:1" x14ac:dyDescent="0.25">
      <c r="A294" t="s">
        <v>445</v>
      </c>
    </row>
    <row r="295" spans="1:1" x14ac:dyDescent="0.25">
      <c r="A295" t="s">
        <v>446</v>
      </c>
    </row>
    <row r="296" spans="1:1" x14ac:dyDescent="0.25">
      <c r="A296" t="s">
        <v>447</v>
      </c>
    </row>
    <row r="297" spans="1:1" x14ac:dyDescent="0.25">
      <c r="A297" t="s">
        <v>448</v>
      </c>
    </row>
    <row r="298" spans="1:1" x14ac:dyDescent="0.25">
      <c r="A298" t="s">
        <v>449</v>
      </c>
    </row>
    <row r="299" spans="1:1" x14ac:dyDescent="0.25">
      <c r="A299" t="s">
        <v>286</v>
      </c>
    </row>
    <row r="301" spans="1:1" x14ac:dyDescent="0.25">
      <c r="A301" t="s">
        <v>450</v>
      </c>
    </row>
    <row r="302" spans="1:1" x14ac:dyDescent="0.25">
      <c r="A302" t="s">
        <v>286</v>
      </c>
    </row>
    <row r="303" spans="1:1" x14ac:dyDescent="0.25">
      <c r="A303" t="s">
        <v>287</v>
      </c>
    </row>
    <row r="304" spans="1:1" x14ac:dyDescent="0.25">
      <c r="A304" t="s">
        <v>451</v>
      </c>
    </row>
    <row r="305" spans="1:1" x14ac:dyDescent="0.25">
      <c r="A305" t="s">
        <v>452</v>
      </c>
    </row>
    <row r="306" spans="1:1" x14ac:dyDescent="0.25">
      <c r="A306" t="s">
        <v>453</v>
      </c>
    </row>
    <row r="307" spans="1:1" x14ac:dyDescent="0.25">
      <c r="A307" t="s">
        <v>454</v>
      </c>
    </row>
    <row r="308" spans="1:1" x14ac:dyDescent="0.25">
      <c r="A308" t="s">
        <v>455</v>
      </c>
    </row>
    <row r="309" spans="1:1" x14ac:dyDescent="0.25">
      <c r="A309" t="s">
        <v>456</v>
      </c>
    </row>
    <row r="310" spans="1:1" x14ac:dyDescent="0.25">
      <c r="A310" t="s">
        <v>286</v>
      </c>
    </row>
    <row r="312" spans="1:1" x14ac:dyDescent="0.25">
      <c r="A312" t="s">
        <v>457</v>
      </c>
    </row>
    <row r="313" spans="1:1" x14ac:dyDescent="0.25">
      <c r="A313" t="s">
        <v>286</v>
      </c>
    </row>
    <row r="314" spans="1:1" x14ac:dyDescent="0.25">
      <c r="A314" t="s">
        <v>287</v>
      </c>
    </row>
    <row r="315" spans="1:1" x14ac:dyDescent="0.25">
      <c r="A315" t="s">
        <v>458</v>
      </c>
    </row>
    <row r="316" spans="1:1" x14ac:dyDescent="0.25">
      <c r="A316" t="s">
        <v>459</v>
      </c>
    </row>
    <row r="317" spans="1:1" x14ac:dyDescent="0.25">
      <c r="A317" t="s">
        <v>460</v>
      </c>
    </row>
    <row r="318" spans="1:1" x14ac:dyDescent="0.25">
      <c r="A318" t="s">
        <v>286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2018-02-12T23:01:52Z</cp:lastPrinted>
  <dcterms:created xsi:type="dcterms:W3CDTF">2018-02-12T21:51:43Z</dcterms:created>
  <dcterms:modified xsi:type="dcterms:W3CDTF">2018-02-12T23:03:02Z</dcterms:modified>
</cp:coreProperties>
</file>