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2330"/>
  </bookViews>
  <sheets>
    <sheet name="Hoja1" sheetId="1" r:id="rId1"/>
    <sheet name="Hoja3" sheetId="3" r:id="rId2"/>
  </sheets>
  <definedNames>
    <definedName name="_xlnm._FilterDatabase" localSheetId="0" hidden="1">Hoja1!$A$6:$Y$59</definedName>
  </definedNames>
  <calcPr calcId="145621"/>
  <fileRecoveryPr repairLoad="1"/>
</workbook>
</file>

<file path=xl/calcChain.xml><?xml version="1.0" encoding="utf-8"?>
<calcChain xmlns="http://schemas.openxmlformats.org/spreadsheetml/2006/main">
  <c r="G61" i="1" l="1"/>
  <c r="L53" i="1" l="1"/>
  <c r="L23" i="1" l="1"/>
  <c r="V23" i="1" s="1"/>
  <c r="U23" i="1" l="1"/>
  <c r="W23" i="1" s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22" i="1"/>
  <c r="L24" i="1"/>
  <c r="L25" i="1"/>
  <c r="L26" i="1"/>
  <c r="L27" i="1"/>
  <c r="L28" i="1"/>
  <c r="L29" i="1"/>
  <c r="L30" i="1"/>
  <c r="L31" i="1"/>
  <c r="U38" i="1" l="1"/>
  <c r="V38" i="1" l="1"/>
  <c r="W38" i="1" s="1"/>
  <c r="L19" i="1" l="1"/>
  <c r="U19" i="1" s="1"/>
  <c r="L18" i="1"/>
  <c r="V19" i="1" l="1"/>
  <c r="W19" i="1" s="1"/>
  <c r="U18" i="1" l="1"/>
  <c r="V18" i="1" l="1"/>
  <c r="W18" i="1" s="1"/>
  <c r="U29" i="1" l="1"/>
  <c r="V29" i="1" l="1"/>
  <c r="W29" i="1" s="1"/>
  <c r="H61" i="1"/>
  <c r="I61" i="1"/>
  <c r="J61" i="1"/>
  <c r="K61" i="1"/>
  <c r="L15" i="1" l="1"/>
  <c r="V15" i="1" s="1"/>
  <c r="L8" i="1"/>
  <c r="V8" i="1" s="1"/>
  <c r="U8" i="1" l="1"/>
  <c r="W8" i="1" s="1"/>
  <c r="L48" i="1" l="1"/>
  <c r="L49" i="1"/>
  <c r="L50" i="1"/>
  <c r="L51" i="1"/>
  <c r="L52" i="1"/>
  <c r="L54" i="1"/>
  <c r="L55" i="1"/>
  <c r="L56" i="1"/>
  <c r="L58" i="1"/>
  <c r="L9" i="1"/>
  <c r="L10" i="1"/>
  <c r="L11" i="1"/>
  <c r="L12" i="1"/>
  <c r="L13" i="1"/>
  <c r="L14" i="1"/>
  <c r="L16" i="1"/>
  <c r="L17" i="1"/>
  <c r="L20" i="1"/>
  <c r="L21" i="1"/>
  <c r="S61" i="1" l="1"/>
  <c r="V54" i="1" l="1"/>
  <c r="V46" i="1" l="1"/>
  <c r="U26" i="1"/>
  <c r="U27" i="1"/>
  <c r="U32" i="1"/>
  <c r="U40" i="1"/>
  <c r="U46" i="1" l="1"/>
  <c r="W46" i="1" s="1"/>
  <c r="V26" i="1"/>
  <c r="W26" i="1" s="1"/>
  <c r="U21" i="1"/>
  <c r="V21" i="1"/>
  <c r="V32" i="1"/>
  <c r="W32" i="1" s="1"/>
  <c r="V27" i="1"/>
  <c r="W27" i="1" s="1"/>
  <c r="V40" i="1"/>
  <c r="W40" i="1" s="1"/>
  <c r="U28" i="1" l="1"/>
  <c r="V28" i="1"/>
  <c r="V11" i="1"/>
  <c r="U11" i="1"/>
  <c r="V25" i="1"/>
  <c r="U25" i="1"/>
  <c r="U30" i="1"/>
  <c r="V30" i="1"/>
  <c r="U31" i="1"/>
  <c r="V31" i="1"/>
  <c r="W21" i="1"/>
  <c r="U47" i="1"/>
  <c r="V47" i="1"/>
  <c r="W30" i="1" l="1"/>
  <c r="W11" i="1"/>
  <c r="W47" i="1"/>
  <c r="W31" i="1"/>
  <c r="W28" i="1"/>
  <c r="U22" i="1"/>
  <c r="V22" i="1"/>
  <c r="W25" i="1"/>
  <c r="V56" i="1"/>
  <c r="V58" i="1"/>
  <c r="V55" i="1" l="1"/>
  <c r="U55" i="1"/>
  <c r="W22" i="1"/>
  <c r="U58" i="1"/>
  <c r="W58" i="1" s="1"/>
  <c r="U56" i="1"/>
  <c r="W56" i="1" s="1"/>
  <c r="W55" i="1" l="1"/>
  <c r="V9" i="1"/>
  <c r="V10" i="1"/>
  <c r="U20" i="1" l="1"/>
  <c r="V20" i="1"/>
  <c r="U10" i="1"/>
  <c r="W10" i="1" s="1"/>
  <c r="U52" i="1" l="1"/>
  <c r="V52" i="1"/>
  <c r="V43" i="1"/>
  <c r="U43" i="1"/>
  <c r="V34" i="1"/>
  <c r="U34" i="1"/>
  <c r="U51" i="1"/>
  <c r="V51" i="1"/>
  <c r="V48" i="1"/>
  <c r="U48" i="1"/>
  <c r="U42" i="1"/>
  <c r="V42" i="1"/>
  <c r="U37" i="1"/>
  <c r="V37" i="1"/>
  <c r="U33" i="1"/>
  <c r="V33" i="1"/>
  <c r="U50" i="1"/>
  <c r="V50" i="1"/>
  <c r="U45" i="1"/>
  <c r="V45" i="1"/>
  <c r="U41" i="1"/>
  <c r="V41" i="1"/>
  <c r="V36" i="1"/>
  <c r="U36" i="1"/>
  <c r="U24" i="1"/>
  <c r="V24" i="1"/>
  <c r="U49" i="1"/>
  <c r="V49" i="1"/>
  <c r="U44" i="1"/>
  <c r="V44" i="1"/>
  <c r="U39" i="1"/>
  <c r="V39" i="1"/>
  <c r="U35" i="1"/>
  <c r="V35" i="1"/>
  <c r="W20" i="1"/>
  <c r="M61" i="1"/>
  <c r="P61" i="1"/>
  <c r="Q61" i="1"/>
  <c r="R61" i="1"/>
  <c r="W51" i="1" l="1"/>
  <c r="W44" i="1"/>
  <c r="W43" i="1"/>
  <c r="W34" i="1"/>
  <c r="W35" i="1"/>
  <c r="W24" i="1"/>
  <c r="W41" i="1"/>
  <c r="W50" i="1"/>
  <c r="W37" i="1"/>
  <c r="W48" i="1"/>
  <c r="W39" i="1"/>
  <c r="W49" i="1"/>
  <c r="W36" i="1"/>
  <c r="W45" i="1"/>
  <c r="W33" i="1"/>
  <c r="W42" i="1"/>
  <c r="W52" i="1"/>
  <c r="F37" i="1" l="1"/>
  <c r="F17" i="1"/>
  <c r="U9" i="1" l="1"/>
  <c r="V13" i="1" l="1"/>
  <c r="U13" i="1"/>
  <c r="N61" i="1"/>
  <c r="W13" i="1" l="1"/>
  <c r="W9" i="1"/>
  <c r="U17" i="1" l="1"/>
  <c r="V17" i="1"/>
  <c r="W17" i="1" l="1"/>
  <c r="O61" i="1" l="1"/>
  <c r="U14" i="1" l="1"/>
  <c r="V14" i="1"/>
  <c r="U12" i="1"/>
  <c r="V12" i="1"/>
  <c r="U16" i="1"/>
  <c r="V16" i="1"/>
  <c r="L61" i="1"/>
  <c r="W12" i="1" l="1"/>
  <c r="W16" i="1"/>
  <c r="W14" i="1"/>
  <c r="U61" i="1"/>
  <c r="V61" i="1"/>
  <c r="W61" i="1" l="1"/>
</calcChain>
</file>

<file path=xl/comments1.xml><?xml version="1.0" encoding="utf-8"?>
<comments xmlns="http://schemas.openxmlformats.org/spreadsheetml/2006/main">
  <authors>
    <author>usuario</author>
  </authors>
  <commentList>
    <comment ref="J12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DE PV PERIODO 2</t>
        </r>
      </text>
    </comment>
    <comment ref="J33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DE PV PERIODO 7</t>
        </r>
      </text>
    </comment>
  </commentList>
</comments>
</file>

<file path=xl/sharedStrings.xml><?xml version="1.0" encoding="utf-8"?>
<sst xmlns="http://schemas.openxmlformats.org/spreadsheetml/2006/main" count="206" uniqueCount="138">
  <si>
    <t>Servicios Prestados a :  ALECSA CELAYA S DE RL DE CV</t>
  </si>
  <si>
    <t>Area</t>
  </si>
  <si>
    <t>Nombre</t>
  </si>
  <si>
    <t>Suc</t>
  </si>
  <si>
    <t>Puesto</t>
  </si>
  <si>
    <t>Prima Vacacional</t>
  </si>
  <si>
    <t>Dias de Vacaciones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</si>
  <si>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</si>
  <si>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</si>
  <si>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</si>
  <si>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</si>
  <si>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</si>
  <si>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</si>
  <si>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</si>
  <si>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</si>
  <si>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</si>
  <si>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</si>
  <si>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OBSERVACIONES</t>
  </si>
  <si>
    <t>Fecha de Ingreso</t>
  </si>
  <si>
    <t>FALTAS</t>
  </si>
  <si>
    <t>Cuenta</t>
  </si>
  <si>
    <t>SEMINUEVOS</t>
  </si>
  <si>
    <t>BAEZ MONROY ELIZABETH</t>
  </si>
  <si>
    <t>ADMINISTRACION</t>
  </si>
  <si>
    <t>BALTAZAR CRUZ DESIREE DE JESUS</t>
  </si>
  <si>
    <t>CAJERA</t>
  </si>
  <si>
    <t>CAMACHO RIVERA MARTHA SARAHI</t>
  </si>
  <si>
    <t>SERVICIO</t>
  </si>
  <si>
    <t>INTENDENCIA</t>
  </si>
  <si>
    <t>GUERRA AGUILAR ALEJANDRO</t>
  </si>
  <si>
    <t>VENTAS</t>
  </si>
  <si>
    <t>VALUADOR SEMINUEVOS</t>
  </si>
  <si>
    <t>HERRERA ALMARAZ BLANCA SOFIA</t>
  </si>
  <si>
    <t>VDQI</t>
  </si>
  <si>
    <t>MENSAJERO</t>
  </si>
  <si>
    <t>MANDUJANO ESTRADA ILSE GEORGINA</t>
  </si>
  <si>
    <t>GREETER</t>
  </si>
  <si>
    <t>MARTINEZ ORTIZ JOSUE ALEJANDRO</t>
  </si>
  <si>
    <t>CITAS</t>
  </si>
  <si>
    <t>MUÑOZ MACIAS MARCO ALFREDO</t>
  </si>
  <si>
    <t>TRASLADISTA</t>
  </si>
  <si>
    <t>NAVA AMBRIZ THANIA</t>
  </si>
  <si>
    <t>AUXILIAR ADMINISTRAT</t>
  </si>
  <si>
    <t>NAVARRETE RODRIGUEZ MARIA TERESA</t>
  </si>
  <si>
    <t>INTERCAMBIOS</t>
  </si>
  <si>
    <t>NAVARRETE RODRIGUEZ MIGUEL ANGEL</t>
  </si>
  <si>
    <t>F&amp;I</t>
  </si>
  <si>
    <t>PATIÑO MUÑOZ ANA LAURA</t>
  </si>
  <si>
    <t>REFACCIONES</t>
  </si>
  <si>
    <t>SALCEDO MORENO JANITZY XOCHITL</t>
  </si>
  <si>
    <t>ATENCION A CLIENTES</t>
  </si>
  <si>
    <t>SANCHEZ VEANA JAVIER</t>
  </si>
  <si>
    <t>GERENTE DE REFACCION</t>
  </si>
  <si>
    <t>TIERRABLANCA SANCHEZ VICTOR HUGO</t>
  </si>
  <si>
    <t>VEGA FERNANDEZ AMALIA</t>
  </si>
  <si>
    <t>YERENA MARTINEZ CINTHIA GUADALUPE</t>
  </si>
  <si>
    <t>TOTAL NOMINA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</si>
  <si>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</si>
  <si>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</si>
  <si>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</si>
  <si>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</si>
  <si>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</si>
  <si>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</si>
  <si>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CAMPOS SANCEN LUIS FELIPE</t>
  </si>
  <si>
    <t>AUX CONTABLE</t>
  </si>
  <si>
    <t>JIMENEZ SUAREZ LUDIVINA</t>
  </si>
  <si>
    <t>GERENTE ADMINISTRATIVO</t>
  </si>
  <si>
    <t>AUX ADMINISTRATIVO</t>
  </si>
  <si>
    <t>SANTANA ANAYA GILDARDO ENRIQUE</t>
  </si>
  <si>
    <t>GERENTE DE SISTEMAS</t>
  </si>
  <si>
    <t>JEFE DE SERVICIO</t>
  </si>
  <si>
    <t>ALMANZA MARTINEZ MARIBEL</t>
  </si>
  <si>
    <t>VENTURA SANTAMARIA EFRAIN ENRIQUE</t>
  </si>
  <si>
    <t>TRAINER</t>
  </si>
  <si>
    <t>BALBUENA SALAZAR PATRICIA</t>
  </si>
  <si>
    <t>ISR</t>
  </si>
  <si>
    <t>PACHECO LEON JUANA</t>
  </si>
  <si>
    <t>RUIZ LAGUNA ANABEL</t>
  </si>
  <si>
    <t>AUX REFACCIONES</t>
  </si>
  <si>
    <t>INGENIERIA FISCAL LABORAL SC</t>
  </si>
  <si>
    <t>ENCARGADO DE SISTEMAS</t>
  </si>
  <si>
    <t>OLIVARES OLALDE MA.GUADALUPE</t>
  </si>
  <si>
    <t>FACTURACION</t>
  </si>
  <si>
    <t>HYP</t>
  </si>
  <si>
    <t>PICAZO BASTIDA GUSTAVO</t>
  </si>
  <si>
    <t>PESCADOR JURADO NANCY TERESA</t>
  </si>
  <si>
    <t>AUX SEMINUEVOS</t>
  </si>
  <si>
    <t>ANIMAS LEON MANUEL EMILIO</t>
  </si>
  <si>
    <t>QRO</t>
  </si>
  <si>
    <t>LUCIO ESCUTIA VICTOR</t>
  </si>
  <si>
    <t>AUX SISTEMAS</t>
  </si>
  <si>
    <t>SINIESTROS</t>
  </si>
  <si>
    <t>GUEVARA ALEMAN NAYELY</t>
  </si>
  <si>
    <t>RANGEL GONZALEZ DIANA ENEYSIS</t>
  </si>
  <si>
    <t>ARAIZA LOPEZ JUAN</t>
  </si>
  <si>
    <t>GERENTE DE POSTVENTAS</t>
  </si>
  <si>
    <t>LOYOLA ACOSTA CARLOS ALBERTO</t>
  </si>
  <si>
    <t>QUINTERO ARROYO JAQUELIN</t>
  </si>
  <si>
    <t>OROZCO ORTEGA ENAIM</t>
  </si>
  <si>
    <t>GERENTE GENERAL</t>
  </si>
  <si>
    <t>LARA MARTINEZ MARIANA</t>
  </si>
  <si>
    <t>AUX FINANCIAMIENTO</t>
  </si>
  <si>
    <t>JEFE DE CITAS</t>
  </si>
  <si>
    <t>TORRES RAMIREZ JESUS</t>
  </si>
  <si>
    <t>MANTENIMIENTO GENERAL</t>
  </si>
  <si>
    <t>ENCARGADA DE GARANTIAS</t>
  </si>
  <si>
    <t>Comisiones</t>
  </si>
  <si>
    <t>Compensación</t>
  </si>
  <si>
    <t>Base</t>
  </si>
  <si>
    <t>ALMANZA HERNANDEZ KARLA BETZAI</t>
  </si>
  <si>
    <t>Dias Quin Ant</t>
  </si>
  <si>
    <t>CALDERON RAMIREZ CASANDRA FRINE</t>
  </si>
  <si>
    <t>AUX DE RH</t>
  </si>
  <si>
    <t>LUENGAS VELAZQUEZ MARIA FERNANDA</t>
  </si>
  <si>
    <t>GERENTE DE RRHH</t>
  </si>
  <si>
    <t>CONTRERAS ARRIAGA MARCO ANTONIO</t>
  </si>
  <si>
    <t>JEFE DE TALLER</t>
  </si>
  <si>
    <t>MOLINA MENDOZA RITA ANGELICA</t>
  </si>
  <si>
    <t>NAVARRO MACIAS JENNIFER</t>
  </si>
  <si>
    <t>PRIETO LOPEZ LEOBIGILDO</t>
  </si>
  <si>
    <t>NUÑEZ MARMOLEJO ALEJANDRO</t>
  </si>
  <si>
    <t>CORTEZ GARCIA BLANCA ESTELA</t>
  </si>
  <si>
    <t>CAZARES PEGUERO YARAA ELISA</t>
  </si>
  <si>
    <t>EFECTIVO</t>
  </si>
  <si>
    <t>LE ROBARON SU TARJETA</t>
  </si>
  <si>
    <t>GUTIERREZ BARRUETA GRACIELA</t>
  </si>
  <si>
    <t>PROMOTOR KAIZEN</t>
  </si>
  <si>
    <t>PAGO DE DIA FESTIVO</t>
  </si>
  <si>
    <t>BANCOMER</t>
  </si>
  <si>
    <t>DESC CTA 254 PRESTAMO</t>
  </si>
  <si>
    <t>TORRES GASTELUM LUIS ENRIQUE</t>
  </si>
  <si>
    <t>COMPRAS</t>
  </si>
  <si>
    <t>Periodo 2da Quincena</t>
  </si>
  <si>
    <t>16/02/2018 AL 28/02/2018</t>
  </si>
  <si>
    <t>DESC CTA 254 PRESTAMO 2/6</t>
  </si>
  <si>
    <t>INCAPACIDAD POR MATERNIDAD A PARTIR DEL 21 FEB</t>
  </si>
  <si>
    <t>VILLAGOMEZ RUIZ HUMBERTO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</si>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</sst>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1"/>
      <name val="Calibri  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4" xfId="1" applyFont="1" applyFill="1" applyBorder="1" applyAlignment="1">
      <alignment horizontal="center" wrapText="1"/>
    </xf>
    <xf numFmtId="0" fontId="4" fillId="0" borderId="5" xfId="0" applyFont="1" applyBorder="1"/>
    <xf numFmtId="164" fontId="8" fillId="0" borderId="5" xfId="0" applyNumberFormat="1" applyFont="1" applyBorder="1" applyAlignment="1">
      <alignment horizontal="left" vertical="center"/>
    </xf>
    <xf numFmtId="43" fontId="4" fillId="0" borderId="5" xfId="1" applyFont="1" applyBorder="1"/>
    <xf numFmtId="43" fontId="4" fillId="0" borderId="5" xfId="1" applyFont="1" applyFill="1" applyBorder="1"/>
    <xf numFmtId="43" fontId="4" fillId="6" borderId="5" xfId="1" applyFont="1" applyFill="1" applyBorder="1" applyAlignment="1">
      <alignment horizontal="center"/>
    </xf>
    <xf numFmtId="43" fontId="1" fillId="0" borderId="5" xfId="1" applyFont="1" applyBorder="1"/>
    <xf numFmtId="43" fontId="10" fillId="0" borderId="5" xfId="1" applyFont="1" applyBorder="1"/>
    <xf numFmtId="43" fontId="5" fillId="4" borderId="5" xfId="1" applyFont="1" applyFill="1" applyBorder="1"/>
    <xf numFmtId="43" fontId="4" fillId="0" borderId="5" xfId="1" applyFont="1" applyFill="1" applyBorder="1" applyAlignment="1">
      <alignment horizontal="center"/>
    </xf>
    <xf numFmtId="43" fontId="8" fillId="0" borderId="5" xfId="0" applyNumberFormat="1" applyFont="1" applyFill="1" applyBorder="1"/>
    <xf numFmtId="0" fontId="6" fillId="3" borderId="0" xfId="0" applyFont="1" applyFill="1"/>
    <xf numFmtId="43" fontId="4" fillId="5" borderId="5" xfId="1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/>
    <xf numFmtId="0" fontId="5" fillId="0" borderId="5" xfId="0" applyFont="1" applyFill="1" applyBorder="1"/>
    <xf numFmtId="12" fontId="4" fillId="0" borderId="5" xfId="1" applyNumberFormat="1" applyFont="1" applyFill="1" applyBorder="1"/>
    <xf numFmtId="164" fontId="8" fillId="0" borderId="5" xfId="0" applyNumberFormat="1" applyFont="1" applyFill="1" applyBorder="1" applyAlignment="1">
      <alignment horizontal="left" vertical="center"/>
    </xf>
    <xf numFmtId="43" fontId="10" fillId="0" borderId="5" xfId="1" applyFont="1" applyFill="1" applyBorder="1"/>
    <xf numFmtId="0" fontId="11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12" fillId="0" borderId="0" xfId="0" applyFont="1" applyFill="1"/>
    <xf numFmtId="0" fontId="5" fillId="0" borderId="6" xfId="0" applyFont="1" applyFill="1" applyBorder="1"/>
    <xf numFmtId="0" fontId="4" fillId="0" borderId="4" xfId="0" applyFont="1" applyFill="1" applyBorder="1"/>
    <xf numFmtId="43" fontId="4" fillId="0" borderId="4" xfId="1" applyFont="1" applyFill="1" applyBorder="1"/>
    <xf numFmtId="43" fontId="5" fillId="0" borderId="6" xfId="1" applyFont="1" applyFill="1" applyBorder="1"/>
    <xf numFmtId="43" fontId="4" fillId="0" borderId="6" xfId="1" applyFont="1" applyFill="1" applyBorder="1" applyAlignment="1">
      <alignment horizontal="center"/>
    </xf>
    <xf numFmtId="43" fontId="5" fillId="0" borderId="4" xfId="1" applyFont="1" applyFill="1" applyBorder="1"/>
    <xf numFmtId="0" fontId="5" fillId="0" borderId="7" xfId="0" applyFont="1" applyBorder="1"/>
    <xf numFmtId="43" fontId="5" fillId="0" borderId="7" xfId="1" applyFont="1" applyBorder="1"/>
    <xf numFmtId="43" fontId="4" fillId="0" borderId="0" xfId="1" applyFont="1" applyAlignment="1">
      <alignment horizontal="center"/>
    </xf>
    <xf numFmtId="0" fontId="4" fillId="5" borderId="5" xfId="1" applyNumberFormat="1" applyFont="1" applyFill="1" applyBorder="1" applyAlignment="1">
      <alignment horizontal="center"/>
    </xf>
    <xf numFmtId="0" fontId="5" fillId="5" borderId="5" xfId="1" applyNumberFormat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4" fillId="5" borderId="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7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4" xfId="4" applyFont="1" applyFill="1" applyBorder="1" applyAlignment="1">
      <alignment horizontal="center" wrapText="1"/>
    </xf>
    <xf numFmtId="44" fontId="4" fillId="0" borderId="5" xfId="4" applyFont="1" applyBorder="1"/>
    <xf numFmtId="44" fontId="5" fillId="0" borderId="7" xfId="4" applyFont="1" applyBorder="1"/>
    <xf numFmtId="0" fontId="8" fillId="0" borderId="5" xfId="0" applyNumberFormat="1" applyFont="1" applyFill="1" applyBorder="1"/>
    <xf numFmtId="0" fontId="5" fillId="0" borderId="5" xfId="0" applyFont="1" applyBorder="1"/>
    <xf numFmtId="164" fontId="13" fillId="0" borderId="5" xfId="0" applyNumberFormat="1" applyFont="1" applyBorder="1" applyAlignment="1">
      <alignment horizontal="left" vertical="center"/>
    </xf>
    <xf numFmtId="0" fontId="14" fillId="0" borderId="5" xfId="0" applyFont="1" applyBorder="1"/>
    <xf numFmtId="43" fontId="5" fillId="2" borderId="2" xfId="1" applyFont="1" applyFill="1" applyBorder="1" applyAlignment="1">
      <alignment horizontal="center" wrapText="1"/>
    </xf>
    <xf numFmtId="3" fontId="5" fillId="2" borderId="2" xfId="0" applyNumberFormat="1" applyFont="1" applyFill="1" applyBorder="1"/>
    <xf numFmtId="43" fontId="5" fillId="2" borderId="4" xfId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/>
    </xf>
    <xf numFmtId="44" fontId="15" fillId="0" borderId="4" xfId="4" applyFont="1" applyFill="1" applyBorder="1"/>
    <xf numFmtId="43" fontId="10" fillId="0" borderId="5" xfId="1" applyFont="1" applyBorder="1" applyAlignment="1">
      <alignment horizontal="center"/>
    </xf>
    <xf numFmtId="44" fontId="4" fillId="8" borderId="5" xfId="4" applyFont="1" applyFill="1" applyBorder="1"/>
    <xf numFmtId="43" fontId="4" fillId="0" borderId="5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5" fillId="2" borderId="2" xfId="4" applyFont="1" applyFill="1" applyBorder="1" applyAlignment="1">
      <alignment horizontal="center" wrapText="1"/>
    </xf>
    <xf numFmtId="44" fontId="4" fillId="0" borderId="5" xfId="4" applyFont="1" applyFill="1" applyBorder="1"/>
    <xf numFmtId="0" fontId="5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5" borderId="5" xfId="1" applyNumberFormat="1" applyFont="1" applyFill="1" applyBorder="1" applyAlignment="1">
      <alignment horizontal="left"/>
    </xf>
    <xf numFmtId="44" fontId="4" fillId="3" borderId="5" xfId="4" applyFont="1" applyFill="1" applyBorder="1"/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left" vertical="center"/>
    </xf>
    <xf numFmtId="44" fontId="4" fillId="9" borderId="5" xfId="4" applyFont="1" applyFill="1" applyBorder="1"/>
    <xf numFmtId="43" fontId="4" fillId="9" borderId="5" xfId="1" applyFont="1" applyFill="1" applyBorder="1"/>
    <xf numFmtId="43" fontId="5" fillId="9" borderId="5" xfId="1" applyFont="1" applyFill="1" applyBorder="1"/>
    <xf numFmtId="0" fontId="5" fillId="9" borderId="5" xfId="1" applyNumberFormat="1" applyFont="1" applyFill="1" applyBorder="1" applyAlignment="1">
      <alignment horizontal="center"/>
    </xf>
    <xf numFmtId="43" fontId="4" fillId="9" borderId="5" xfId="1" applyFont="1" applyFill="1" applyBorder="1" applyAlignment="1">
      <alignment horizontal="center"/>
    </xf>
    <xf numFmtId="43" fontId="1" fillId="9" borderId="5" xfId="1" applyFont="1" applyFill="1" applyBorder="1"/>
    <xf numFmtId="43" fontId="10" fillId="9" borderId="5" xfId="1" applyFont="1" applyFill="1" applyBorder="1"/>
    <xf numFmtId="0" fontId="8" fillId="9" borderId="5" xfId="0" applyNumberFormat="1" applyFont="1" applyFill="1" applyBorder="1"/>
    <xf numFmtId="0" fontId="5" fillId="9" borderId="5" xfId="0" applyFont="1" applyFill="1" applyBorder="1"/>
    <xf numFmtId="0" fontId="4" fillId="9" borderId="0" xfId="0" applyFont="1" applyFill="1"/>
    <xf numFmtId="0" fontId="6" fillId="9" borderId="0" xfId="0" applyFont="1" applyFill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left" vertical="center"/>
    </xf>
    <xf numFmtId="43" fontId="4" fillId="3" borderId="5" xfId="1" applyFont="1" applyFill="1" applyBorder="1"/>
    <xf numFmtId="0" fontId="8" fillId="3" borderId="5" xfId="0" applyNumberFormat="1" applyFont="1" applyFill="1" applyBorder="1"/>
    <xf numFmtId="0" fontId="5" fillId="3" borderId="5" xfId="0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4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28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RowHeight="15.75"/>
  <cols>
    <col min="1" max="1" width="18" style="14" customWidth="1"/>
    <col min="2" max="2" width="43.5703125" style="14" customWidth="1"/>
    <col min="3" max="3" width="7" style="60" bestFit="1" customWidth="1"/>
    <col min="4" max="4" width="17.42578125" style="14" bestFit="1" customWidth="1"/>
    <col min="5" max="5" width="27.140625" style="14" bestFit="1" customWidth="1"/>
    <col min="6" max="6" width="14.42578125" style="14" customWidth="1"/>
    <col min="7" max="7" width="16.7109375" style="63" bestFit="1" customWidth="1"/>
    <col min="8" max="9" width="16.7109375" style="63" customWidth="1"/>
    <col min="10" max="10" width="14.5703125" style="12" customWidth="1"/>
    <col min="11" max="11" width="15" style="12" customWidth="1"/>
    <col min="12" max="12" width="17" style="13" customWidth="1"/>
    <col min="13" max="13" width="13.5703125" style="12" customWidth="1"/>
    <col min="14" max="14" width="13.5703125" style="54" customWidth="1"/>
    <col min="15" max="20" width="13.5703125" style="12" customWidth="1"/>
    <col min="21" max="21" width="16.7109375" style="13" customWidth="1"/>
    <col min="22" max="22" width="16.7109375" style="12" customWidth="1"/>
    <col min="23" max="23" width="15.42578125" style="13" customWidth="1"/>
    <col min="24" max="24" width="15.42578125" style="14" bestFit="1" customWidth="1"/>
    <col min="25" max="25" width="58.85546875" style="14" bestFit="1" customWidth="1"/>
    <col min="26" max="63" width="11.42578125" style="14"/>
    <col min="64" max="220" width="11.42578125" style="6"/>
    <col min="221" max="221" width="28.7109375" style="6" customWidth="1"/>
    <col min="222" max="222" width="50.42578125" style="6" bestFit="1" customWidth="1"/>
    <col min="223" max="223" width="8.85546875" style="6" customWidth="1"/>
    <col min="224" max="224" width="19.85546875" style="6" customWidth="1"/>
    <col min="225" max="225" width="36" style="6" bestFit="1" customWidth="1"/>
    <col min="226" max="226" width="13.42578125" style="6" bestFit="1" customWidth="1"/>
    <col min="227" max="227" width="23" style="6" bestFit="1" customWidth="1"/>
    <col min="228" max="228" width="24.5703125" style="6" bestFit="1" customWidth="1"/>
    <col min="229" max="229" width="25.42578125" style="6" bestFit="1" customWidth="1"/>
    <col min="230" max="230" width="17" style="6" customWidth="1"/>
    <col min="231" max="237" width="13.5703125" style="6" customWidth="1"/>
    <col min="238" max="239" width="16.7109375" style="6" customWidth="1"/>
    <col min="240" max="240" width="15.42578125" style="6" customWidth="1"/>
    <col min="241" max="242" width="13.5703125" style="6" customWidth="1"/>
    <col min="243" max="243" width="15.42578125" style="6" customWidth="1"/>
    <col min="244" max="246" width="0" style="6" hidden="1" customWidth="1"/>
    <col min="247" max="247" width="19.7109375" style="6" customWidth="1"/>
    <col min="248" max="248" width="63.85546875" style="6" bestFit="1" customWidth="1"/>
    <col min="249" max="476" width="11.42578125" style="6"/>
    <col min="477" max="477" width="28.7109375" style="6" customWidth="1"/>
    <col min="478" max="478" width="50.42578125" style="6" bestFit="1" customWidth="1"/>
    <col min="479" max="479" width="8.85546875" style="6" customWidth="1"/>
    <col min="480" max="480" width="19.85546875" style="6" customWidth="1"/>
    <col min="481" max="481" width="36" style="6" bestFit="1" customWidth="1"/>
    <col min="482" max="482" width="13.42578125" style="6" bestFit="1" customWidth="1"/>
    <col min="483" max="483" width="23" style="6" bestFit="1" customWidth="1"/>
    <col min="484" max="484" width="24.5703125" style="6" bestFit="1" customWidth="1"/>
    <col min="485" max="485" width="25.42578125" style="6" bestFit="1" customWidth="1"/>
    <col min="486" max="486" width="17" style="6" customWidth="1"/>
    <col min="487" max="493" width="13.5703125" style="6" customWidth="1"/>
    <col min="494" max="495" width="16.7109375" style="6" customWidth="1"/>
    <col min="496" max="496" width="15.42578125" style="6" customWidth="1"/>
    <col min="497" max="498" width="13.5703125" style="6" customWidth="1"/>
    <col min="499" max="499" width="15.42578125" style="6" customWidth="1"/>
    <col min="500" max="502" width="0" style="6" hidden="1" customWidth="1"/>
    <col min="503" max="503" width="19.7109375" style="6" customWidth="1"/>
    <col min="504" max="504" width="63.85546875" style="6" bestFit="1" customWidth="1"/>
    <col min="505" max="732" width="11.42578125" style="6"/>
    <col min="733" max="733" width="28.7109375" style="6" customWidth="1"/>
    <col min="734" max="734" width="50.42578125" style="6" bestFit="1" customWidth="1"/>
    <col min="735" max="735" width="8.85546875" style="6" customWidth="1"/>
    <col min="736" max="736" width="19.85546875" style="6" customWidth="1"/>
    <col min="737" max="737" width="36" style="6" bestFit="1" customWidth="1"/>
    <col min="738" max="738" width="13.42578125" style="6" bestFit="1" customWidth="1"/>
    <col min="739" max="739" width="23" style="6" bestFit="1" customWidth="1"/>
    <col min="740" max="740" width="24.5703125" style="6" bestFit="1" customWidth="1"/>
    <col min="741" max="741" width="25.42578125" style="6" bestFit="1" customWidth="1"/>
    <col min="742" max="742" width="17" style="6" customWidth="1"/>
    <col min="743" max="749" width="13.5703125" style="6" customWidth="1"/>
    <col min="750" max="751" width="16.7109375" style="6" customWidth="1"/>
    <col min="752" max="752" width="15.42578125" style="6" customWidth="1"/>
    <col min="753" max="754" width="13.5703125" style="6" customWidth="1"/>
    <col min="755" max="755" width="15.42578125" style="6" customWidth="1"/>
    <col min="756" max="758" width="0" style="6" hidden="1" customWidth="1"/>
    <col min="759" max="759" width="19.7109375" style="6" customWidth="1"/>
    <col min="760" max="760" width="63.85546875" style="6" bestFit="1" customWidth="1"/>
    <col min="761" max="988" width="11.42578125" style="6"/>
    <col min="989" max="989" width="28.7109375" style="6" customWidth="1"/>
    <col min="990" max="990" width="50.42578125" style="6" bestFit="1" customWidth="1"/>
    <col min="991" max="991" width="8.85546875" style="6" customWidth="1"/>
    <col min="992" max="992" width="19.85546875" style="6" customWidth="1"/>
    <col min="993" max="993" width="36" style="6" bestFit="1" customWidth="1"/>
    <col min="994" max="994" width="13.42578125" style="6" bestFit="1" customWidth="1"/>
    <col min="995" max="995" width="23" style="6" bestFit="1" customWidth="1"/>
    <col min="996" max="996" width="24.5703125" style="6" bestFit="1" customWidth="1"/>
    <col min="997" max="997" width="25.42578125" style="6" bestFit="1" customWidth="1"/>
    <col min="998" max="998" width="17" style="6" customWidth="1"/>
    <col min="999" max="1005" width="13.5703125" style="6" customWidth="1"/>
    <col min="1006" max="1007" width="16.7109375" style="6" customWidth="1"/>
    <col min="1008" max="1008" width="15.42578125" style="6" customWidth="1"/>
    <col min="1009" max="1010" width="13.5703125" style="6" customWidth="1"/>
    <col min="1011" max="1011" width="15.42578125" style="6" customWidth="1"/>
    <col min="1012" max="1014" width="0" style="6" hidden="1" customWidth="1"/>
    <col min="1015" max="1015" width="19.7109375" style="6" customWidth="1"/>
    <col min="1016" max="1016" width="63.85546875" style="6" bestFit="1" customWidth="1"/>
    <col min="1017" max="1244" width="11.42578125" style="6"/>
    <col min="1245" max="1245" width="28.7109375" style="6" customWidth="1"/>
    <col min="1246" max="1246" width="50.42578125" style="6" bestFit="1" customWidth="1"/>
    <col min="1247" max="1247" width="8.85546875" style="6" customWidth="1"/>
    <col min="1248" max="1248" width="19.85546875" style="6" customWidth="1"/>
    <col min="1249" max="1249" width="36" style="6" bestFit="1" customWidth="1"/>
    <col min="1250" max="1250" width="13.42578125" style="6" bestFit="1" customWidth="1"/>
    <col min="1251" max="1251" width="23" style="6" bestFit="1" customWidth="1"/>
    <col min="1252" max="1252" width="24.5703125" style="6" bestFit="1" customWidth="1"/>
    <col min="1253" max="1253" width="25.42578125" style="6" bestFit="1" customWidth="1"/>
    <col min="1254" max="1254" width="17" style="6" customWidth="1"/>
    <col min="1255" max="1261" width="13.5703125" style="6" customWidth="1"/>
    <col min="1262" max="1263" width="16.7109375" style="6" customWidth="1"/>
    <col min="1264" max="1264" width="15.42578125" style="6" customWidth="1"/>
    <col min="1265" max="1266" width="13.5703125" style="6" customWidth="1"/>
    <col min="1267" max="1267" width="15.42578125" style="6" customWidth="1"/>
    <col min="1268" max="1270" width="0" style="6" hidden="1" customWidth="1"/>
    <col min="1271" max="1271" width="19.7109375" style="6" customWidth="1"/>
    <col min="1272" max="1272" width="63.85546875" style="6" bestFit="1" customWidth="1"/>
    <col min="1273" max="1500" width="11.42578125" style="6"/>
    <col min="1501" max="1501" width="28.7109375" style="6" customWidth="1"/>
    <col min="1502" max="1502" width="50.42578125" style="6" bestFit="1" customWidth="1"/>
    <col min="1503" max="1503" width="8.85546875" style="6" customWidth="1"/>
    <col min="1504" max="1504" width="19.85546875" style="6" customWidth="1"/>
    <col min="1505" max="1505" width="36" style="6" bestFit="1" customWidth="1"/>
    <col min="1506" max="1506" width="13.42578125" style="6" bestFit="1" customWidth="1"/>
    <col min="1507" max="1507" width="23" style="6" bestFit="1" customWidth="1"/>
    <col min="1508" max="1508" width="24.5703125" style="6" bestFit="1" customWidth="1"/>
    <col min="1509" max="1509" width="25.42578125" style="6" bestFit="1" customWidth="1"/>
    <col min="1510" max="1510" width="17" style="6" customWidth="1"/>
    <col min="1511" max="1517" width="13.5703125" style="6" customWidth="1"/>
    <col min="1518" max="1519" width="16.7109375" style="6" customWidth="1"/>
    <col min="1520" max="1520" width="15.42578125" style="6" customWidth="1"/>
    <col min="1521" max="1522" width="13.5703125" style="6" customWidth="1"/>
    <col min="1523" max="1523" width="15.42578125" style="6" customWidth="1"/>
    <col min="1524" max="1526" width="0" style="6" hidden="1" customWidth="1"/>
    <col min="1527" max="1527" width="19.7109375" style="6" customWidth="1"/>
    <col min="1528" max="1528" width="63.85546875" style="6" bestFit="1" customWidth="1"/>
    <col min="1529" max="1756" width="11.42578125" style="6"/>
    <col min="1757" max="1757" width="28.7109375" style="6" customWidth="1"/>
    <col min="1758" max="1758" width="50.42578125" style="6" bestFit="1" customWidth="1"/>
    <col min="1759" max="1759" width="8.85546875" style="6" customWidth="1"/>
    <col min="1760" max="1760" width="19.85546875" style="6" customWidth="1"/>
    <col min="1761" max="1761" width="36" style="6" bestFit="1" customWidth="1"/>
    <col min="1762" max="1762" width="13.42578125" style="6" bestFit="1" customWidth="1"/>
    <col min="1763" max="1763" width="23" style="6" bestFit="1" customWidth="1"/>
    <col min="1764" max="1764" width="24.5703125" style="6" bestFit="1" customWidth="1"/>
    <col min="1765" max="1765" width="25.42578125" style="6" bestFit="1" customWidth="1"/>
    <col min="1766" max="1766" width="17" style="6" customWidth="1"/>
    <col min="1767" max="1773" width="13.5703125" style="6" customWidth="1"/>
    <col min="1774" max="1775" width="16.7109375" style="6" customWidth="1"/>
    <col min="1776" max="1776" width="15.42578125" style="6" customWidth="1"/>
    <col min="1777" max="1778" width="13.5703125" style="6" customWidth="1"/>
    <col min="1779" max="1779" width="15.42578125" style="6" customWidth="1"/>
    <col min="1780" max="1782" width="0" style="6" hidden="1" customWidth="1"/>
    <col min="1783" max="1783" width="19.7109375" style="6" customWidth="1"/>
    <col min="1784" max="1784" width="63.85546875" style="6" bestFit="1" customWidth="1"/>
    <col min="1785" max="2012" width="11.42578125" style="6"/>
    <col min="2013" max="2013" width="28.7109375" style="6" customWidth="1"/>
    <col min="2014" max="2014" width="50.42578125" style="6" bestFit="1" customWidth="1"/>
    <col min="2015" max="2015" width="8.85546875" style="6" customWidth="1"/>
    <col min="2016" max="2016" width="19.85546875" style="6" customWidth="1"/>
    <col min="2017" max="2017" width="36" style="6" bestFit="1" customWidth="1"/>
    <col min="2018" max="2018" width="13.42578125" style="6" bestFit="1" customWidth="1"/>
    <col min="2019" max="2019" width="23" style="6" bestFit="1" customWidth="1"/>
    <col min="2020" max="2020" width="24.5703125" style="6" bestFit="1" customWidth="1"/>
    <col min="2021" max="2021" width="25.42578125" style="6" bestFit="1" customWidth="1"/>
    <col min="2022" max="2022" width="17" style="6" customWidth="1"/>
    <col min="2023" max="2029" width="13.5703125" style="6" customWidth="1"/>
    <col min="2030" max="2031" width="16.7109375" style="6" customWidth="1"/>
    <col min="2032" max="2032" width="15.42578125" style="6" customWidth="1"/>
    <col min="2033" max="2034" width="13.5703125" style="6" customWidth="1"/>
    <col min="2035" max="2035" width="15.42578125" style="6" customWidth="1"/>
    <col min="2036" max="2038" width="0" style="6" hidden="1" customWidth="1"/>
    <col min="2039" max="2039" width="19.7109375" style="6" customWidth="1"/>
    <col min="2040" max="2040" width="63.85546875" style="6" bestFit="1" customWidth="1"/>
    <col min="2041" max="2268" width="11.42578125" style="6"/>
    <col min="2269" max="2269" width="28.7109375" style="6" customWidth="1"/>
    <col min="2270" max="2270" width="50.42578125" style="6" bestFit="1" customWidth="1"/>
    <col min="2271" max="2271" width="8.85546875" style="6" customWidth="1"/>
    <col min="2272" max="2272" width="19.85546875" style="6" customWidth="1"/>
    <col min="2273" max="2273" width="36" style="6" bestFit="1" customWidth="1"/>
    <col min="2274" max="2274" width="13.42578125" style="6" bestFit="1" customWidth="1"/>
    <col min="2275" max="2275" width="23" style="6" bestFit="1" customWidth="1"/>
    <col min="2276" max="2276" width="24.5703125" style="6" bestFit="1" customWidth="1"/>
    <col min="2277" max="2277" width="25.42578125" style="6" bestFit="1" customWidth="1"/>
    <col min="2278" max="2278" width="17" style="6" customWidth="1"/>
    <col min="2279" max="2285" width="13.5703125" style="6" customWidth="1"/>
    <col min="2286" max="2287" width="16.7109375" style="6" customWidth="1"/>
    <col min="2288" max="2288" width="15.42578125" style="6" customWidth="1"/>
    <col min="2289" max="2290" width="13.5703125" style="6" customWidth="1"/>
    <col min="2291" max="2291" width="15.42578125" style="6" customWidth="1"/>
    <col min="2292" max="2294" width="0" style="6" hidden="1" customWidth="1"/>
    <col min="2295" max="2295" width="19.7109375" style="6" customWidth="1"/>
    <col min="2296" max="2296" width="63.85546875" style="6" bestFit="1" customWidth="1"/>
    <col min="2297" max="2524" width="11.42578125" style="6"/>
    <col min="2525" max="2525" width="28.7109375" style="6" customWidth="1"/>
    <col min="2526" max="2526" width="50.42578125" style="6" bestFit="1" customWidth="1"/>
    <col min="2527" max="2527" width="8.85546875" style="6" customWidth="1"/>
    <col min="2528" max="2528" width="19.85546875" style="6" customWidth="1"/>
    <col min="2529" max="2529" width="36" style="6" bestFit="1" customWidth="1"/>
    <col min="2530" max="2530" width="13.42578125" style="6" bestFit="1" customWidth="1"/>
    <col min="2531" max="2531" width="23" style="6" bestFit="1" customWidth="1"/>
    <col min="2532" max="2532" width="24.5703125" style="6" bestFit="1" customWidth="1"/>
    <col min="2533" max="2533" width="25.42578125" style="6" bestFit="1" customWidth="1"/>
    <col min="2534" max="2534" width="17" style="6" customWidth="1"/>
    <col min="2535" max="2541" width="13.5703125" style="6" customWidth="1"/>
    <col min="2542" max="2543" width="16.7109375" style="6" customWidth="1"/>
    <col min="2544" max="2544" width="15.42578125" style="6" customWidth="1"/>
    <col min="2545" max="2546" width="13.5703125" style="6" customWidth="1"/>
    <col min="2547" max="2547" width="15.42578125" style="6" customWidth="1"/>
    <col min="2548" max="2550" width="0" style="6" hidden="1" customWidth="1"/>
    <col min="2551" max="2551" width="19.7109375" style="6" customWidth="1"/>
    <col min="2552" max="2552" width="63.85546875" style="6" bestFit="1" customWidth="1"/>
    <col min="2553" max="2780" width="11.42578125" style="6"/>
    <col min="2781" max="2781" width="28.7109375" style="6" customWidth="1"/>
    <col min="2782" max="2782" width="50.42578125" style="6" bestFit="1" customWidth="1"/>
    <col min="2783" max="2783" width="8.85546875" style="6" customWidth="1"/>
    <col min="2784" max="2784" width="19.85546875" style="6" customWidth="1"/>
    <col min="2785" max="2785" width="36" style="6" bestFit="1" customWidth="1"/>
    <col min="2786" max="2786" width="13.42578125" style="6" bestFit="1" customWidth="1"/>
    <col min="2787" max="2787" width="23" style="6" bestFit="1" customWidth="1"/>
    <col min="2788" max="2788" width="24.5703125" style="6" bestFit="1" customWidth="1"/>
    <col min="2789" max="2789" width="25.42578125" style="6" bestFit="1" customWidth="1"/>
    <col min="2790" max="2790" width="17" style="6" customWidth="1"/>
    <col min="2791" max="2797" width="13.5703125" style="6" customWidth="1"/>
    <col min="2798" max="2799" width="16.7109375" style="6" customWidth="1"/>
    <col min="2800" max="2800" width="15.42578125" style="6" customWidth="1"/>
    <col min="2801" max="2802" width="13.5703125" style="6" customWidth="1"/>
    <col min="2803" max="2803" width="15.42578125" style="6" customWidth="1"/>
    <col min="2804" max="2806" width="0" style="6" hidden="1" customWidth="1"/>
    <col min="2807" max="2807" width="19.7109375" style="6" customWidth="1"/>
    <col min="2808" max="2808" width="63.85546875" style="6" bestFit="1" customWidth="1"/>
    <col min="2809" max="3036" width="11.42578125" style="6"/>
    <col min="3037" max="3037" width="28.7109375" style="6" customWidth="1"/>
    <col min="3038" max="3038" width="50.42578125" style="6" bestFit="1" customWidth="1"/>
    <col min="3039" max="3039" width="8.85546875" style="6" customWidth="1"/>
    <col min="3040" max="3040" width="19.85546875" style="6" customWidth="1"/>
    <col min="3041" max="3041" width="36" style="6" bestFit="1" customWidth="1"/>
    <col min="3042" max="3042" width="13.42578125" style="6" bestFit="1" customWidth="1"/>
    <col min="3043" max="3043" width="23" style="6" bestFit="1" customWidth="1"/>
    <col min="3044" max="3044" width="24.5703125" style="6" bestFit="1" customWidth="1"/>
    <col min="3045" max="3045" width="25.42578125" style="6" bestFit="1" customWidth="1"/>
    <col min="3046" max="3046" width="17" style="6" customWidth="1"/>
    <col min="3047" max="3053" width="13.5703125" style="6" customWidth="1"/>
    <col min="3054" max="3055" width="16.7109375" style="6" customWidth="1"/>
    <col min="3056" max="3056" width="15.42578125" style="6" customWidth="1"/>
    <col min="3057" max="3058" width="13.5703125" style="6" customWidth="1"/>
    <col min="3059" max="3059" width="15.42578125" style="6" customWidth="1"/>
    <col min="3060" max="3062" width="0" style="6" hidden="1" customWidth="1"/>
    <col min="3063" max="3063" width="19.7109375" style="6" customWidth="1"/>
    <col min="3064" max="3064" width="63.85546875" style="6" bestFit="1" customWidth="1"/>
    <col min="3065" max="3292" width="11.42578125" style="6"/>
    <col min="3293" max="3293" width="28.7109375" style="6" customWidth="1"/>
    <col min="3294" max="3294" width="50.42578125" style="6" bestFit="1" customWidth="1"/>
    <col min="3295" max="3295" width="8.85546875" style="6" customWidth="1"/>
    <col min="3296" max="3296" width="19.85546875" style="6" customWidth="1"/>
    <col min="3297" max="3297" width="36" style="6" bestFit="1" customWidth="1"/>
    <col min="3298" max="3298" width="13.42578125" style="6" bestFit="1" customWidth="1"/>
    <col min="3299" max="3299" width="23" style="6" bestFit="1" customWidth="1"/>
    <col min="3300" max="3300" width="24.5703125" style="6" bestFit="1" customWidth="1"/>
    <col min="3301" max="3301" width="25.42578125" style="6" bestFit="1" customWidth="1"/>
    <col min="3302" max="3302" width="17" style="6" customWidth="1"/>
    <col min="3303" max="3309" width="13.5703125" style="6" customWidth="1"/>
    <col min="3310" max="3311" width="16.7109375" style="6" customWidth="1"/>
    <col min="3312" max="3312" width="15.42578125" style="6" customWidth="1"/>
    <col min="3313" max="3314" width="13.5703125" style="6" customWidth="1"/>
    <col min="3315" max="3315" width="15.42578125" style="6" customWidth="1"/>
    <col min="3316" max="3318" width="0" style="6" hidden="1" customWidth="1"/>
    <col min="3319" max="3319" width="19.7109375" style="6" customWidth="1"/>
    <col min="3320" max="3320" width="63.85546875" style="6" bestFit="1" customWidth="1"/>
    <col min="3321" max="3548" width="11.42578125" style="6"/>
    <col min="3549" max="3549" width="28.7109375" style="6" customWidth="1"/>
    <col min="3550" max="3550" width="50.42578125" style="6" bestFit="1" customWidth="1"/>
    <col min="3551" max="3551" width="8.85546875" style="6" customWidth="1"/>
    <col min="3552" max="3552" width="19.85546875" style="6" customWidth="1"/>
    <col min="3553" max="3553" width="36" style="6" bestFit="1" customWidth="1"/>
    <col min="3554" max="3554" width="13.42578125" style="6" bestFit="1" customWidth="1"/>
    <col min="3555" max="3555" width="23" style="6" bestFit="1" customWidth="1"/>
    <col min="3556" max="3556" width="24.5703125" style="6" bestFit="1" customWidth="1"/>
    <col min="3557" max="3557" width="25.42578125" style="6" bestFit="1" customWidth="1"/>
    <col min="3558" max="3558" width="17" style="6" customWidth="1"/>
    <col min="3559" max="3565" width="13.5703125" style="6" customWidth="1"/>
    <col min="3566" max="3567" width="16.7109375" style="6" customWidth="1"/>
    <col min="3568" max="3568" width="15.42578125" style="6" customWidth="1"/>
    <col min="3569" max="3570" width="13.5703125" style="6" customWidth="1"/>
    <col min="3571" max="3571" width="15.42578125" style="6" customWidth="1"/>
    <col min="3572" max="3574" width="0" style="6" hidden="1" customWidth="1"/>
    <col min="3575" max="3575" width="19.7109375" style="6" customWidth="1"/>
    <col min="3576" max="3576" width="63.85546875" style="6" bestFit="1" customWidth="1"/>
    <col min="3577" max="3804" width="11.42578125" style="6"/>
    <col min="3805" max="3805" width="28.7109375" style="6" customWidth="1"/>
    <col min="3806" max="3806" width="50.42578125" style="6" bestFit="1" customWidth="1"/>
    <col min="3807" max="3807" width="8.85546875" style="6" customWidth="1"/>
    <col min="3808" max="3808" width="19.85546875" style="6" customWidth="1"/>
    <col min="3809" max="3809" width="36" style="6" bestFit="1" customWidth="1"/>
    <col min="3810" max="3810" width="13.42578125" style="6" bestFit="1" customWidth="1"/>
    <col min="3811" max="3811" width="23" style="6" bestFit="1" customWidth="1"/>
    <col min="3812" max="3812" width="24.5703125" style="6" bestFit="1" customWidth="1"/>
    <col min="3813" max="3813" width="25.42578125" style="6" bestFit="1" customWidth="1"/>
    <col min="3814" max="3814" width="17" style="6" customWidth="1"/>
    <col min="3815" max="3821" width="13.5703125" style="6" customWidth="1"/>
    <col min="3822" max="3823" width="16.7109375" style="6" customWidth="1"/>
    <col min="3824" max="3824" width="15.42578125" style="6" customWidth="1"/>
    <col min="3825" max="3826" width="13.5703125" style="6" customWidth="1"/>
    <col min="3827" max="3827" width="15.42578125" style="6" customWidth="1"/>
    <col min="3828" max="3830" width="0" style="6" hidden="1" customWidth="1"/>
    <col min="3831" max="3831" width="19.7109375" style="6" customWidth="1"/>
    <col min="3832" max="3832" width="63.85546875" style="6" bestFit="1" customWidth="1"/>
    <col min="3833" max="4060" width="11.42578125" style="6"/>
    <col min="4061" max="4061" width="28.7109375" style="6" customWidth="1"/>
    <col min="4062" max="4062" width="50.42578125" style="6" bestFit="1" customWidth="1"/>
    <col min="4063" max="4063" width="8.85546875" style="6" customWidth="1"/>
    <col min="4064" max="4064" width="19.85546875" style="6" customWidth="1"/>
    <col min="4065" max="4065" width="36" style="6" bestFit="1" customWidth="1"/>
    <col min="4066" max="4066" width="13.42578125" style="6" bestFit="1" customWidth="1"/>
    <col min="4067" max="4067" width="23" style="6" bestFit="1" customWidth="1"/>
    <col min="4068" max="4068" width="24.5703125" style="6" bestFit="1" customWidth="1"/>
    <col min="4069" max="4069" width="25.42578125" style="6" bestFit="1" customWidth="1"/>
    <col min="4070" max="4070" width="17" style="6" customWidth="1"/>
    <col min="4071" max="4077" width="13.5703125" style="6" customWidth="1"/>
    <col min="4078" max="4079" width="16.7109375" style="6" customWidth="1"/>
    <col min="4080" max="4080" width="15.42578125" style="6" customWidth="1"/>
    <col min="4081" max="4082" width="13.5703125" style="6" customWidth="1"/>
    <col min="4083" max="4083" width="15.42578125" style="6" customWidth="1"/>
    <col min="4084" max="4086" width="0" style="6" hidden="1" customWidth="1"/>
    <col min="4087" max="4087" width="19.7109375" style="6" customWidth="1"/>
    <col min="4088" max="4088" width="63.85546875" style="6" bestFit="1" customWidth="1"/>
    <col min="4089" max="4316" width="11.42578125" style="6"/>
    <col min="4317" max="4317" width="28.7109375" style="6" customWidth="1"/>
    <col min="4318" max="4318" width="50.42578125" style="6" bestFit="1" customWidth="1"/>
    <col min="4319" max="4319" width="8.85546875" style="6" customWidth="1"/>
    <col min="4320" max="4320" width="19.85546875" style="6" customWidth="1"/>
    <col min="4321" max="4321" width="36" style="6" bestFit="1" customWidth="1"/>
    <col min="4322" max="4322" width="13.42578125" style="6" bestFit="1" customWidth="1"/>
    <col min="4323" max="4323" width="23" style="6" bestFit="1" customWidth="1"/>
    <col min="4324" max="4324" width="24.5703125" style="6" bestFit="1" customWidth="1"/>
    <col min="4325" max="4325" width="25.42578125" style="6" bestFit="1" customWidth="1"/>
    <col min="4326" max="4326" width="17" style="6" customWidth="1"/>
    <col min="4327" max="4333" width="13.5703125" style="6" customWidth="1"/>
    <col min="4334" max="4335" width="16.7109375" style="6" customWidth="1"/>
    <col min="4336" max="4336" width="15.42578125" style="6" customWidth="1"/>
    <col min="4337" max="4338" width="13.5703125" style="6" customWidth="1"/>
    <col min="4339" max="4339" width="15.42578125" style="6" customWidth="1"/>
    <col min="4340" max="4342" width="0" style="6" hidden="1" customWidth="1"/>
    <col min="4343" max="4343" width="19.7109375" style="6" customWidth="1"/>
    <col min="4344" max="4344" width="63.85546875" style="6" bestFit="1" customWidth="1"/>
    <col min="4345" max="4572" width="11.42578125" style="6"/>
    <col min="4573" max="4573" width="28.7109375" style="6" customWidth="1"/>
    <col min="4574" max="4574" width="50.42578125" style="6" bestFit="1" customWidth="1"/>
    <col min="4575" max="4575" width="8.85546875" style="6" customWidth="1"/>
    <col min="4576" max="4576" width="19.85546875" style="6" customWidth="1"/>
    <col min="4577" max="4577" width="36" style="6" bestFit="1" customWidth="1"/>
    <col min="4578" max="4578" width="13.42578125" style="6" bestFit="1" customWidth="1"/>
    <col min="4579" max="4579" width="23" style="6" bestFit="1" customWidth="1"/>
    <col min="4580" max="4580" width="24.5703125" style="6" bestFit="1" customWidth="1"/>
    <col min="4581" max="4581" width="25.42578125" style="6" bestFit="1" customWidth="1"/>
    <col min="4582" max="4582" width="17" style="6" customWidth="1"/>
    <col min="4583" max="4589" width="13.5703125" style="6" customWidth="1"/>
    <col min="4590" max="4591" width="16.7109375" style="6" customWidth="1"/>
    <col min="4592" max="4592" width="15.42578125" style="6" customWidth="1"/>
    <col min="4593" max="4594" width="13.5703125" style="6" customWidth="1"/>
    <col min="4595" max="4595" width="15.42578125" style="6" customWidth="1"/>
    <col min="4596" max="4598" width="0" style="6" hidden="1" customWidth="1"/>
    <col min="4599" max="4599" width="19.7109375" style="6" customWidth="1"/>
    <col min="4600" max="4600" width="63.85546875" style="6" bestFit="1" customWidth="1"/>
    <col min="4601" max="4828" width="11.42578125" style="6"/>
    <col min="4829" max="4829" width="28.7109375" style="6" customWidth="1"/>
    <col min="4830" max="4830" width="50.42578125" style="6" bestFit="1" customWidth="1"/>
    <col min="4831" max="4831" width="8.85546875" style="6" customWidth="1"/>
    <col min="4832" max="4832" width="19.85546875" style="6" customWidth="1"/>
    <col min="4833" max="4833" width="36" style="6" bestFit="1" customWidth="1"/>
    <col min="4834" max="4834" width="13.42578125" style="6" bestFit="1" customWidth="1"/>
    <col min="4835" max="4835" width="23" style="6" bestFit="1" customWidth="1"/>
    <col min="4836" max="4836" width="24.5703125" style="6" bestFit="1" customWidth="1"/>
    <col min="4837" max="4837" width="25.42578125" style="6" bestFit="1" customWidth="1"/>
    <col min="4838" max="4838" width="17" style="6" customWidth="1"/>
    <col min="4839" max="4845" width="13.5703125" style="6" customWidth="1"/>
    <col min="4846" max="4847" width="16.7109375" style="6" customWidth="1"/>
    <col min="4848" max="4848" width="15.42578125" style="6" customWidth="1"/>
    <col min="4849" max="4850" width="13.5703125" style="6" customWidth="1"/>
    <col min="4851" max="4851" width="15.42578125" style="6" customWidth="1"/>
    <col min="4852" max="4854" width="0" style="6" hidden="1" customWidth="1"/>
    <col min="4855" max="4855" width="19.7109375" style="6" customWidth="1"/>
    <col min="4856" max="4856" width="63.85546875" style="6" bestFit="1" customWidth="1"/>
    <col min="4857" max="5084" width="11.42578125" style="6"/>
    <col min="5085" max="5085" width="28.7109375" style="6" customWidth="1"/>
    <col min="5086" max="5086" width="50.42578125" style="6" bestFit="1" customWidth="1"/>
    <col min="5087" max="5087" width="8.85546875" style="6" customWidth="1"/>
    <col min="5088" max="5088" width="19.85546875" style="6" customWidth="1"/>
    <col min="5089" max="5089" width="36" style="6" bestFit="1" customWidth="1"/>
    <col min="5090" max="5090" width="13.42578125" style="6" bestFit="1" customWidth="1"/>
    <col min="5091" max="5091" width="23" style="6" bestFit="1" customWidth="1"/>
    <col min="5092" max="5092" width="24.5703125" style="6" bestFit="1" customWidth="1"/>
    <col min="5093" max="5093" width="25.42578125" style="6" bestFit="1" customWidth="1"/>
    <col min="5094" max="5094" width="17" style="6" customWidth="1"/>
    <col min="5095" max="5101" width="13.5703125" style="6" customWidth="1"/>
    <col min="5102" max="5103" width="16.7109375" style="6" customWidth="1"/>
    <col min="5104" max="5104" width="15.42578125" style="6" customWidth="1"/>
    <col min="5105" max="5106" width="13.5703125" style="6" customWidth="1"/>
    <col min="5107" max="5107" width="15.42578125" style="6" customWidth="1"/>
    <col min="5108" max="5110" width="0" style="6" hidden="1" customWidth="1"/>
    <col min="5111" max="5111" width="19.7109375" style="6" customWidth="1"/>
    <col min="5112" max="5112" width="63.85546875" style="6" bestFit="1" customWidth="1"/>
    <col min="5113" max="5340" width="11.42578125" style="6"/>
    <col min="5341" max="5341" width="28.7109375" style="6" customWidth="1"/>
    <col min="5342" max="5342" width="50.42578125" style="6" bestFit="1" customWidth="1"/>
    <col min="5343" max="5343" width="8.85546875" style="6" customWidth="1"/>
    <col min="5344" max="5344" width="19.85546875" style="6" customWidth="1"/>
    <col min="5345" max="5345" width="36" style="6" bestFit="1" customWidth="1"/>
    <col min="5346" max="5346" width="13.42578125" style="6" bestFit="1" customWidth="1"/>
    <col min="5347" max="5347" width="23" style="6" bestFit="1" customWidth="1"/>
    <col min="5348" max="5348" width="24.5703125" style="6" bestFit="1" customWidth="1"/>
    <col min="5349" max="5349" width="25.42578125" style="6" bestFit="1" customWidth="1"/>
    <col min="5350" max="5350" width="17" style="6" customWidth="1"/>
    <col min="5351" max="5357" width="13.5703125" style="6" customWidth="1"/>
    <col min="5358" max="5359" width="16.7109375" style="6" customWidth="1"/>
    <col min="5360" max="5360" width="15.42578125" style="6" customWidth="1"/>
    <col min="5361" max="5362" width="13.5703125" style="6" customWidth="1"/>
    <col min="5363" max="5363" width="15.42578125" style="6" customWidth="1"/>
    <col min="5364" max="5366" width="0" style="6" hidden="1" customWidth="1"/>
    <col min="5367" max="5367" width="19.7109375" style="6" customWidth="1"/>
    <col min="5368" max="5368" width="63.85546875" style="6" bestFit="1" customWidth="1"/>
    <col min="5369" max="5596" width="11.42578125" style="6"/>
    <col min="5597" max="5597" width="28.7109375" style="6" customWidth="1"/>
    <col min="5598" max="5598" width="50.42578125" style="6" bestFit="1" customWidth="1"/>
    <col min="5599" max="5599" width="8.85546875" style="6" customWidth="1"/>
    <col min="5600" max="5600" width="19.85546875" style="6" customWidth="1"/>
    <col min="5601" max="5601" width="36" style="6" bestFit="1" customWidth="1"/>
    <col min="5602" max="5602" width="13.42578125" style="6" bestFit="1" customWidth="1"/>
    <col min="5603" max="5603" width="23" style="6" bestFit="1" customWidth="1"/>
    <col min="5604" max="5604" width="24.5703125" style="6" bestFit="1" customWidth="1"/>
    <col min="5605" max="5605" width="25.42578125" style="6" bestFit="1" customWidth="1"/>
    <col min="5606" max="5606" width="17" style="6" customWidth="1"/>
    <col min="5607" max="5613" width="13.5703125" style="6" customWidth="1"/>
    <col min="5614" max="5615" width="16.7109375" style="6" customWidth="1"/>
    <col min="5616" max="5616" width="15.42578125" style="6" customWidth="1"/>
    <col min="5617" max="5618" width="13.5703125" style="6" customWidth="1"/>
    <col min="5619" max="5619" width="15.42578125" style="6" customWidth="1"/>
    <col min="5620" max="5622" width="0" style="6" hidden="1" customWidth="1"/>
    <col min="5623" max="5623" width="19.7109375" style="6" customWidth="1"/>
    <col min="5624" max="5624" width="63.85546875" style="6" bestFit="1" customWidth="1"/>
    <col min="5625" max="5852" width="11.42578125" style="6"/>
    <col min="5853" max="5853" width="28.7109375" style="6" customWidth="1"/>
    <col min="5854" max="5854" width="50.42578125" style="6" bestFit="1" customWidth="1"/>
    <col min="5855" max="5855" width="8.85546875" style="6" customWidth="1"/>
    <col min="5856" max="5856" width="19.85546875" style="6" customWidth="1"/>
    <col min="5857" max="5857" width="36" style="6" bestFit="1" customWidth="1"/>
    <col min="5858" max="5858" width="13.42578125" style="6" bestFit="1" customWidth="1"/>
    <col min="5859" max="5859" width="23" style="6" bestFit="1" customWidth="1"/>
    <col min="5860" max="5860" width="24.5703125" style="6" bestFit="1" customWidth="1"/>
    <col min="5861" max="5861" width="25.42578125" style="6" bestFit="1" customWidth="1"/>
    <col min="5862" max="5862" width="17" style="6" customWidth="1"/>
    <col min="5863" max="5869" width="13.5703125" style="6" customWidth="1"/>
    <col min="5870" max="5871" width="16.7109375" style="6" customWidth="1"/>
    <col min="5872" max="5872" width="15.42578125" style="6" customWidth="1"/>
    <col min="5873" max="5874" width="13.5703125" style="6" customWidth="1"/>
    <col min="5875" max="5875" width="15.42578125" style="6" customWidth="1"/>
    <col min="5876" max="5878" width="0" style="6" hidden="1" customWidth="1"/>
    <col min="5879" max="5879" width="19.7109375" style="6" customWidth="1"/>
    <col min="5880" max="5880" width="63.85546875" style="6" bestFit="1" customWidth="1"/>
    <col min="5881" max="6108" width="11.42578125" style="6"/>
    <col min="6109" max="6109" width="28.7109375" style="6" customWidth="1"/>
    <col min="6110" max="6110" width="50.42578125" style="6" bestFit="1" customWidth="1"/>
    <col min="6111" max="6111" width="8.85546875" style="6" customWidth="1"/>
    <col min="6112" max="6112" width="19.85546875" style="6" customWidth="1"/>
    <col min="6113" max="6113" width="36" style="6" bestFit="1" customWidth="1"/>
    <col min="6114" max="6114" width="13.42578125" style="6" bestFit="1" customWidth="1"/>
    <col min="6115" max="6115" width="23" style="6" bestFit="1" customWidth="1"/>
    <col min="6116" max="6116" width="24.5703125" style="6" bestFit="1" customWidth="1"/>
    <col min="6117" max="6117" width="25.42578125" style="6" bestFit="1" customWidth="1"/>
    <col min="6118" max="6118" width="17" style="6" customWidth="1"/>
    <col min="6119" max="6125" width="13.5703125" style="6" customWidth="1"/>
    <col min="6126" max="6127" width="16.7109375" style="6" customWidth="1"/>
    <col min="6128" max="6128" width="15.42578125" style="6" customWidth="1"/>
    <col min="6129" max="6130" width="13.5703125" style="6" customWidth="1"/>
    <col min="6131" max="6131" width="15.42578125" style="6" customWidth="1"/>
    <col min="6132" max="6134" width="0" style="6" hidden="1" customWidth="1"/>
    <col min="6135" max="6135" width="19.7109375" style="6" customWidth="1"/>
    <col min="6136" max="6136" width="63.85546875" style="6" bestFit="1" customWidth="1"/>
    <col min="6137" max="6364" width="11.42578125" style="6"/>
    <col min="6365" max="6365" width="28.7109375" style="6" customWidth="1"/>
    <col min="6366" max="6366" width="50.42578125" style="6" bestFit="1" customWidth="1"/>
    <col min="6367" max="6367" width="8.85546875" style="6" customWidth="1"/>
    <col min="6368" max="6368" width="19.85546875" style="6" customWidth="1"/>
    <col min="6369" max="6369" width="36" style="6" bestFit="1" customWidth="1"/>
    <col min="6370" max="6370" width="13.42578125" style="6" bestFit="1" customWidth="1"/>
    <col min="6371" max="6371" width="23" style="6" bestFit="1" customWidth="1"/>
    <col min="6372" max="6372" width="24.5703125" style="6" bestFit="1" customWidth="1"/>
    <col min="6373" max="6373" width="25.42578125" style="6" bestFit="1" customWidth="1"/>
    <col min="6374" max="6374" width="17" style="6" customWidth="1"/>
    <col min="6375" max="6381" width="13.5703125" style="6" customWidth="1"/>
    <col min="6382" max="6383" width="16.7109375" style="6" customWidth="1"/>
    <col min="6384" max="6384" width="15.42578125" style="6" customWidth="1"/>
    <col min="6385" max="6386" width="13.5703125" style="6" customWidth="1"/>
    <col min="6387" max="6387" width="15.42578125" style="6" customWidth="1"/>
    <col min="6388" max="6390" width="0" style="6" hidden="1" customWidth="1"/>
    <col min="6391" max="6391" width="19.7109375" style="6" customWidth="1"/>
    <col min="6392" max="6392" width="63.85546875" style="6" bestFit="1" customWidth="1"/>
    <col min="6393" max="6620" width="11.42578125" style="6"/>
    <col min="6621" max="6621" width="28.7109375" style="6" customWidth="1"/>
    <col min="6622" max="6622" width="50.42578125" style="6" bestFit="1" customWidth="1"/>
    <col min="6623" max="6623" width="8.85546875" style="6" customWidth="1"/>
    <col min="6624" max="6624" width="19.85546875" style="6" customWidth="1"/>
    <col min="6625" max="6625" width="36" style="6" bestFit="1" customWidth="1"/>
    <col min="6626" max="6626" width="13.42578125" style="6" bestFit="1" customWidth="1"/>
    <col min="6627" max="6627" width="23" style="6" bestFit="1" customWidth="1"/>
    <col min="6628" max="6628" width="24.5703125" style="6" bestFit="1" customWidth="1"/>
    <col min="6629" max="6629" width="25.42578125" style="6" bestFit="1" customWidth="1"/>
    <col min="6630" max="6630" width="17" style="6" customWidth="1"/>
    <col min="6631" max="6637" width="13.5703125" style="6" customWidth="1"/>
    <col min="6638" max="6639" width="16.7109375" style="6" customWidth="1"/>
    <col min="6640" max="6640" width="15.42578125" style="6" customWidth="1"/>
    <col min="6641" max="6642" width="13.5703125" style="6" customWidth="1"/>
    <col min="6643" max="6643" width="15.42578125" style="6" customWidth="1"/>
    <col min="6644" max="6646" width="0" style="6" hidden="1" customWidth="1"/>
    <col min="6647" max="6647" width="19.7109375" style="6" customWidth="1"/>
    <col min="6648" max="6648" width="63.85546875" style="6" bestFit="1" customWidth="1"/>
    <col min="6649" max="6876" width="11.42578125" style="6"/>
    <col min="6877" max="6877" width="28.7109375" style="6" customWidth="1"/>
    <col min="6878" max="6878" width="50.42578125" style="6" bestFit="1" customWidth="1"/>
    <col min="6879" max="6879" width="8.85546875" style="6" customWidth="1"/>
    <col min="6880" max="6880" width="19.85546875" style="6" customWidth="1"/>
    <col min="6881" max="6881" width="36" style="6" bestFit="1" customWidth="1"/>
    <col min="6882" max="6882" width="13.42578125" style="6" bestFit="1" customWidth="1"/>
    <col min="6883" max="6883" width="23" style="6" bestFit="1" customWidth="1"/>
    <col min="6884" max="6884" width="24.5703125" style="6" bestFit="1" customWidth="1"/>
    <col min="6885" max="6885" width="25.42578125" style="6" bestFit="1" customWidth="1"/>
    <col min="6886" max="6886" width="17" style="6" customWidth="1"/>
    <col min="6887" max="6893" width="13.5703125" style="6" customWidth="1"/>
    <col min="6894" max="6895" width="16.7109375" style="6" customWidth="1"/>
    <col min="6896" max="6896" width="15.42578125" style="6" customWidth="1"/>
    <col min="6897" max="6898" width="13.5703125" style="6" customWidth="1"/>
    <col min="6899" max="6899" width="15.42578125" style="6" customWidth="1"/>
    <col min="6900" max="6902" width="0" style="6" hidden="1" customWidth="1"/>
    <col min="6903" max="6903" width="19.7109375" style="6" customWidth="1"/>
    <col min="6904" max="6904" width="63.85546875" style="6" bestFit="1" customWidth="1"/>
    <col min="6905" max="7132" width="11.42578125" style="6"/>
    <col min="7133" max="7133" width="28.7109375" style="6" customWidth="1"/>
    <col min="7134" max="7134" width="50.42578125" style="6" bestFit="1" customWidth="1"/>
    <col min="7135" max="7135" width="8.85546875" style="6" customWidth="1"/>
    <col min="7136" max="7136" width="19.85546875" style="6" customWidth="1"/>
    <col min="7137" max="7137" width="36" style="6" bestFit="1" customWidth="1"/>
    <col min="7138" max="7138" width="13.42578125" style="6" bestFit="1" customWidth="1"/>
    <col min="7139" max="7139" width="23" style="6" bestFit="1" customWidth="1"/>
    <col min="7140" max="7140" width="24.5703125" style="6" bestFit="1" customWidth="1"/>
    <col min="7141" max="7141" width="25.42578125" style="6" bestFit="1" customWidth="1"/>
    <col min="7142" max="7142" width="17" style="6" customWidth="1"/>
    <col min="7143" max="7149" width="13.5703125" style="6" customWidth="1"/>
    <col min="7150" max="7151" width="16.7109375" style="6" customWidth="1"/>
    <col min="7152" max="7152" width="15.42578125" style="6" customWidth="1"/>
    <col min="7153" max="7154" width="13.5703125" style="6" customWidth="1"/>
    <col min="7155" max="7155" width="15.42578125" style="6" customWidth="1"/>
    <col min="7156" max="7158" width="0" style="6" hidden="1" customWidth="1"/>
    <col min="7159" max="7159" width="19.7109375" style="6" customWidth="1"/>
    <col min="7160" max="7160" width="63.85546875" style="6" bestFit="1" customWidth="1"/>
    <col min="7161" max="7388" width="11.42578125" style="6"/>
    <col min="7389" max="7389" width="28.7109375" style="6" customWidth="1"/>
    <col min="7390" max="7390" width="50.42578125" style="6" bestFit="1" customWidth="1"/>
    <col min="7391" max="7391" width="8.85546875" style="6" customWidth="1"/>
    <col min="7392" max="7392" width="19.85546875" style="6" customWidth="1"/>
    <col min="7393" max="7393" width="36" style="6" bestFit="1" customWidth="1"/>
    <col min="7394" max="7394" width="13.42578125" style="6" bestFit="1" customWidth="1"/>
    <col min="7395" max="7395" width="23" style="6" bestFit="1" customWidth="1"/>
    <col min="7396" max="7396" width="24.5703125" style="6" bestFit="1" customWidth="1"/>
    <col min="7397" max="7397" width="25.42578125" style="6" bestFit="1" customWidth="1"/>
    <col min="7398" max="7398" width="17" style="6" customWidth="1"/>
    <col min="7399" max="7405" width="13.5703125" style="6" customWidth="1"/>
    <col min="7406" max="7407" width="16.7109375" style="6" customWidth="1"/>
    <col min="7408" max="7408" width="15.42578125" style="6" customWidth="1"/>
    <col min="7409" max="7410" width="13.5703125" style="6" customWidth="1"/>
    <col min="7411" max="7411" width="15.42578125" style="6" customWidth="1"/>
    <col min="7412" max="7414" width="0" style="6" hidden="1" customWidth="1"/>
    <col min="7415" max="7415" width="19.7109375" style="6" customWidth="1"/>
    <col min="7416" max="7416" width="63.85546875" style="6" bestFit="1" customWidth="1"/>
    <col min="7417" max="7644" width="11.42578125" style="6"/>
    <col min="7645" max="7645" width="28.7109375" style="6" customWidth="1"/>
    <col min="7646" max="7646" width="50.42578125" style="6" bestFit="1" customWidth="1"/>
    <col min="7647" max="7647" width="8.85546875" style="6" customWidth="1"/>
    <col min="7648" max="7648" width="19.85546875" style="6" customWidth="1"/>
    <col min="7649" max="7649" width="36" style="6" bestFit="1" customWidth="1"/>
    <col min="7650" max="7650" width="13.42578125" style="6" bestFit="1" customWidth="1"/>
    <col min="7651" max="7651" width="23" style="6" bestFit="1" customWidth="1"/>
    <col min="7652" max="7652" width="24.5703125" style="6" bestFit="1" customWidth="1"/>
    <col min="7653" max="7653" width="25.42578125" style="6" bestFit="1" customWidth="1"/>
    <col min="7654" max="7654" width="17" style="6" customWidth="1"/>
    <col min="7655" max="7661" width="13.5703125" style="6" customWidth="1"/>
    <col min="7662" max="7663" width="16.7109375" style="6" customWidth="1"/>
    <col min="7664" max="7664" width="15.42578125" style="6" customWidth="1"/>
    <col min="7665" max="7666" width="13.5703125" style="6" customWidth="1"/>
    <col min="7667" max="7667" width="15.42578125" style="6" customWidth="1"/>
    <col min="7668" max="7670" width="0" style="6" hidden="1" customWidth="1"/>
    <col min="7671" max="7671" width="19.7109375" style="6" customWidth="1"/>
    <col min="7672" max="7672" width="63.85546875" style="6" bestFit="1" customWidth="1"/>
    <col min="7673" max="7900" width="11.42578125" style="6"/>
    <col min="7901" max="7901" width="28.7109375" style="6" customWidth="1"/>
    <col min="7902" max="7902" width="50.42578125" style="6" bestFit="1" customWidth="1"/>
    <col min="7903" max="7903" width="8.85546875" style="6" customWidth="1"/>
    <col min="7904" max="7904" width="19.85546875" style="6" customWidth="1"/>
    <col min="7905" max="7905" width="36" style="6" bestFit="1" customWidth="1"/>
    <col min="7906" max="7906" width="13.42578125" style="6" bestFit="1" customWidth="1"/>
    <col min="7907" max="7907" width="23" style="6" bestFit="1" customWidth="1"/>
    <col min="7908" max="7908" width="24.5703125" style="6" bestFit="1" customWidth="1"/>
    <col min="7909" max="7909" width="25.42578125" style="6" bestFit="1" customWidth="1"/>
    <col min="7910" max="7910" width="17" style="6" customWidth="1"/>
    <col min="7911" max="7917" width="13.5703125" style="6" customWidth="1"/>
    <col min="7918" max="7919" width="16.7109375" style="6" customWidth="1"/>
    <col min="7920" max="7920" width="15.42578125" style="6" customWidth="1"/>
    <col min="7921" max="7922" width="13.5703125" style="6" customWidth="1"/>
    <col min="7923" max="7923" width="15.42578125" style="6" customWidth="1"/>
    <col min="7924" max="7926" width="0" style="6" hidden="1" customWidth="1"/>
    <col min="7927" max="7927" width="19.7109375" style="6" customWidth="1"/>
    <col min="7928" max="7928" width="63.85546875" style="6" bestFit="1" customWidth="1"/>
    <col min="7929" max="8156" width="11.42578125" style="6"/>
    <col min="8157" max="8157" width="28.7109375" style="6" customWidth="1"/>
    <col min="8158" max="8158" width="50.42578125" style="6" bestFit="1" customWidth="1"/>
    <col min="8159" max="8159" width="8.85546875" style="6" customWidth="1"/>
    <col min="8160" max="8160" width="19.85546875" style="6" customWidth="1"/>
    <col min="8161" max="8161" width="36" style="6" bestFit="1" customWidth="1"/>
    <col min="8162" max="8162" width="13.42578125" style="6" bestFit="1" customWidth="1"/>
    <col min="8163" max="8163" width="23" style="6" bestFit="1" customWidth="1"/>
    <col min="8164" max="8164" width="24.5703125" style="6" bestFit="1" customWidth="1"/>
    <col min="8165" max="8165" width="25.42578125" style="6" bestFit="1" customWidth="1"/>
    <col min="8166" max="8166" width="17" style="6" customWidth="1"/>
    <col min="8167" max="8173" width="13.5703125" style="6" customWidth="1"/>
    <col min="8174" max="8175" width="16.7109375" style="6" customWidth="1"/>
    <col min="8176" max="8176" width="15.42578125" style="6" customWidth="1"/>
    <col min="8177" max="8178" width="13.5703125" style="6" customWidth="1"/>
    <col min="8179" max="8179" width="15.42578125" style="6" customWidth="1"/>
    <col min="8180" max="8182" width="0" style="6" hidden="1" customWidth="1"/>
    <col min="8183" max="8183" width="19.7109375" style="6" customWidth="1"/>
    <col min="8184" max="8184" width="63.85546875" style="6" bestFit="1" customWidth="1"/>
    <col min="8185" max="8412" width="11.42578125" style="6"/>
    <col min="8413" max="8413" width="28.7109375" style="6" customWidth="1"/>
    <col min="8414" max="8414" width="50.42578125" style="6" bestFit="1" customWidth="1"/>
    <col min="8415" max="8415" width="8.85546875" style="6" customWidth="1"/>
    <col min="8416" max="8416" width="19.85546875" style="6" customWidth="1"/>
    <col min="8417" max="8417" width="36" style="6" bestFit="1" customWidth="1"/>
    <col min="8418" max="8418" width="13.42578125" style="6" bestFit="1" customWidth="1"/>
    <col min="8419" max="8419" width="23" style="6" bestFit="1" customWidth="1"/>
    <col min="8420" max="8420" width="24.5703125" style="6" bestFit="1" customWidth="1"/>
    <col min="8421" max="8421" width="25.42578125" style="6" bestFit="1" customWidth="1"/>
    <col min="8422" max="8422" width="17" style="6" customWidth="1"/>
    <col min="8423" max="8429" width="13.5703125" style="6" customWidth="1"/>
    <col min="8430" max="8431" width="16.7109375" style="6" customWidth="1"/>
    <col min="8432" max="8432" width="15.42578125" style="6" customWidth="1"/>
    <col min="8433" max="8434" width="13.5703125" style="6" customWidth="1"/>
    <col min="8435" max="8435" width="15.42578125" style="6" customWidth="1"/>
    <col min="8436" max="8438" width="0" style="6" hidden="1" customWidth="1"/>
    <col min="8439" max="8439" width="19.7109375" style="6" customWidth="1"/>
    <col min="8440" max="8440" width="63.85546875" style="6" bestFit="1" customWidth="1"/>
    <col min="8441" max="8668" width="11.42578125" style="6"/>
    <col min="8669" max="8669" width="28.7109375" style="6" customWidth="1"/>
    <col min="8670" max="8670" width="50.42578125" style="6" bestFit="1" customWidth="1"/>
    <col min="8671" max="8671" width="8.85546875" style="6" customWidth="1"/>
    <col min="8672" max="8672" width="19.85546875" style="6" customWidth="1"/>
    <col min="8673" max="8673" width="36" style="6" bestFit="1" customWidth="1"/>
    <col min="8674" max="8674" width="13.42578125" style="6" bestFit="1" customWidth="1"/>
    <col min="8675" max="8675" width="23" style="6" bestFit="1" customWidth="1"/>
    <col min="8676" max="8676" width="24.5703125" style="6" bestFit="1" customWidth="1"/>
    <col min="8677" max="8677" width="25.42578125" style="6" bestFit="1" customWidth="1"/>
    <col min="8678" max="8678" width="17" style="6" customWidth="1"/>
    <col min="8679" max="8685" width="13.5703125" style="6" customWidth="1"/>
    <col min="8686" max="8687" width="16.7109375" style="6" customWidth="1"/>
    <col min="8688" max="8688" width="15.42578125" style="6" customWidth="1"/>
    <col min="8689" max="8690" width="13.5703125" style="6" customWidth="1"/>
    <col min="8691" max="8691" width="15.42578125" style="6" customWidth="1"/>
    <col min="8692" max="8694" width="0" style="6" hidden="1" customWidth="1"/>
    <col min="8695" max="8695" width="19.7109375" style="6" customWidth="1"/>
    <col min="8696" max="8696" width="63.85546875" style="6" bestFit="1" customWidth="1"/>
    <col min="8697" max="8924" width="11.42578125" style="6"/>
    <col min="8925" max="8925" width="28.7109375" style="6" customWidth="1"/>
    <col min="8926" max="8926" width="50.42578125" style="6" bestFit="1" customWidth="1"/>
    <col min="8927" max="8927" width="8.85546875" style="6" customWidth="1"/>
    <col min="8928" max="8928" width="19.85546875" style="6" customWidth="1"/>
    <col min="8929" max="8929" width="36" style="6" bestFit="1" customWidth="1"/>
    <col min="8930" max="8930" width="13.42578125" style="6" bestFit="1" customWidth="1"/>
    <col min="8931" max="8931" width="23" style="6" bestFit="1" customWidth="1"/>
    <col min="8932" max="8932" width="24.5703125" style="6" bestFit="1" customWidth="1"/>
    <col min="8933" max="8933" width="25.42578125" style="6" bestFit="1" customWidth="1"/>
    <col min="8934" max="8934" width="17" style="6" customWidth="1"/>
    <col min="8935" max="8941" width="13.5703125" style="6" customWidth="1"/>
    <col min="8942" max="8943" width="16.7109375" style="6" customWidth="1"/>
    <col min="8944" max="8944" width="15.42578125" style="6" customWidth="1"/>
    <col min="8945" max="8946" width="13.5703125" style="6" customWidth="1"/>
    <col min="8947" max="8947" width="15.42578125" style="6" customWidth="1"/>
    <col min="8948" max="8950" width="0" style="6" hidden="1" customWidth="1"/>
    <col min="8951" max="8951" width="19.7109375" style="6" customWidth="1"/>
    <col min="8952" max="8952" width="63.85546875" style="6" bestFit="1" customWidth="1"/>
    <col min="8953" max="9180" width="11.42578125" style="6"/>
    <col min="9181" max="9181" width="28.7109375" style="6" customWidth="1"/>
    <col min="9182" max="9182" width="50.42578125" style="6" bestFit="1" customWidth="1"/>
    <col min="9183" max="9183" width="8.85546875" style="6" customWidth="1"/>
    <col min="9184" max="9184" width="19.85546875" style="6" customWidth="1"/>
    <col min="9185" max="9185" width="36" style="6" bestFit="1" customWidth="1"/>
    <col min="9186" max="9186" width="13.42578125" style="6" bestFit="1" customWidth="1"/>
    <col min="9187" max="9187" width="23" style="6" bestFit="1" customWidth="1"/>
    <col min="9188" max="9188" width="24.5703125" style="6" bestFit="1" customWidth="1"/>
    <col min="9189" max="9189" width="25.42578125" style="6" bestFit="1" customWidth="1"/>
    <col min="9190" max="9190" width="17" style="6" customWidth="1"/>
    <col min="9191" max="9197" width="13.5703125" style="6" customWidth="1"/>
    <col min="9198" max="9199" width="16.7109375" style="6" customWidth="1"/>
    <col min="9200" max="9200" width="15.42578125" style="6" customWidth="1"/>
    <col min="9201" max="9202" width="13.5703125" style="6" customWidth="1"/>
    <col min="9203" max="9203" width="15.42578125" style="6" customWidth="1"/>
    <col min="9204" max="9206" width="0" style="6" hidden="1" customWidth="1"/>
    <col min="9207" max="9207" width="19.7109375" style="6" customWidth="1"/>
    <col min="9208" max="9208" width="63.85546875" style="6" bestFit="1" customWidth="1"/>
    <col min="9209" max="9436" width="11.42578125" style="6"/>
    <col min="9437" max="9437" width="28.7109375" style="6" customWidth="1"/>
    <col min="9438" max="9438" width="50.42578125" style="6" bestFit="1" customWidth="1"/>
    <col min="9439" max="9439" width="8.85546875" style="6" customWidth="1"/>
    <col min="9440" max="9440" width="19.85546875" style="6" customWidth="1"/>
    <col min="9441" max="9441" width="36" style="6" bestFit="1" customWidth="1"/>
    <col min="9442" max="9442" width="13.42578125" style="6" bestFit="1" customWidth="1"/>
    <col min="9443" max="9443" width="23" style="6" bestFit="1" customWidth="1"/>
    <col min="9444" max="9444" width="24.5703125" style="6" bestFit="1" customWidth="1"/>
    <col min="9445" max="9445" width="25.42578125" style="6" bestFit="1" customWidth="1"/>
    <col min="9446" max="9446" width="17" style="6" customWidth="1"/>
    <col min="9447" max="9453" width="13.5703125" style="6" customWidth="1"/>
    <col min="9454" max="9455" width="16.7109375" style="6" customWidth="1"/>
    <col min="9456" max="9456" width="15.42578125" style="6" customWidth="1"/>
    <col min="9457" max="9458" width="13.5703125" style="6" customWidth="1"/>
    <col min="9459" max="9459" width="15.42578125" style="6" customWidth="1"/>
    <col min="9460" max="9462" width="0" style="6" hidden="1" customWidth="1"/>
    <col min="9463" max="9463" width="19.7109375" style="6" customWidth="1"/>
    <col min="9464" max="9464" width="63.85546875" style="6" bestFit="1" customWidth="1"/>
    <col min="9465" max="9692" width="11.42578125" style="6"/>
    <col min="9693" max="9693" width="28.7109375" style="6" customWidth="1"/>
    <col min="9694" max="9694" width="50.42578125" style="6" bestFit="1" customWidth="1"/>
    <col min="9695" max="9695" width="8.85546875" style="6" customWidth="1"/>
    <col min="9696" max="9696" width="19.85546875" style="6" customWidth="1"/>
    <col min="9697" max="9697" width="36" style="6" bestFit="1" customWidth="1"/>
    <col min="9698" max="9698" width="13.42578125" style="6" bestFit="1" customWidth="1"/>
    <col min="9699" max="9699" width="23" style="6" bestFit="1" customWidth="1"/>
    <col min="9700" max="9700" width="24.5703125" style="6" bestFit="1" customWidth="1"/>
    <col min="9701" max="9701" width="25.42578125" style="6" bestFit="1" customWidth="1"/>
    <col min="9702" max="9702" width="17" style="6" customWidth="1"/>
    <col min="9703" max="9709" width="13.5703125" style="6" customWidth="1"/>
    <col min="9710" max="9711" width="16.7109375" style="6" customWidth="1"/>
    <col min="9712" max="9712" width="15.42578125" style="6" customWidth="1"/>
    <col min="9713" max="9714" width="13.5703125" style="6" customWidth="1"/>
    <col min="9715" max="9715" width="15.42578125" style="6" customWidth="1"/>
    <col min="9716" max="9718" width="0" style="6" hidden="1" customWidth="1"/>
    <col min="9719" max="9719" width="19.7109375" style="6" customWidth="1"/>
    <col min="9720" max="9720" width="63.85546875" style="6" bestFit="1" customWidth="1"/>
    <col min="9721" max="9948" width="11.42578125" style="6"/>
    <col min="9949" max="9949" width="28.7109375" style="6" customWidth="1"/>
    <col min="9950" max="9950" width="50.42578125" style="6" bestFit="1" customWidth="1"/>
    <col min="9951" max="9951" width="8.85546875" style="6" customWidth="1"/>
    <col min="9952" max="9952" width="19.85546875" style="6" customWidth="1"/>
    <col min="9953" max="9953" width="36" style="6" bestFit="1" customWidth="1"/>
    <col min="9954" max="9954" width="13.42578125" style="6" bestFit="1" customWidth="1"/>
    <col min="9955" max="9955" width="23" style="6" bestFit="1" customWidth="1"/>
    <col min="9956" max="9956" width="24.5703125" style="6" bestFit="1" customWidth="1"/>
    <col min="9957" max="9957" width="25.42578125" style="6" bestFit="1" customWidth="1"/>
    <col min="9958" max="9958" width="17" style="6" customWidth="1"/>
    <col min="9959" max="9965" width="13.5703125" style="6" customWidth="1"/>
    <col min="9966" max="9967" width="16.7109375" style="6" customWidth="1"/>
    <col min="9968" max="9968" width="15.42578125" style="6" customWidth="1"/>
    <col min="9969" max="9970" width="13.5703125" style="6" customWidth="1"/>
    <col min="9971" max="9971" width="15.42578125" style="6" customWidth="1"/>
    <col min="9972" max="9974" width="0" style="6" hidden="1" customWidth="1"/>
    <col min="9975" max="9975" width="19.7109375" style="6" customWidth="1"/>
    <col min="9976" max="9976" width="63.85546875" style="6" bestFit="1" customWidth="1"/>
    <col min="9977" max="10204" width="11.42578125" style="6"/>
    <col min="10205" max="10205" width="28.7109375" style="6" customWidth="1"/>
    <col min="10206" max="10206" width="50.42578125" style="6" bestFit="1" customWidth="1"/>
    <col min="10207" max="10207" width="8.85546875" style="6" customWidth="1"/>
    <col min="10208" max="10208" width="19.85546875" style="6" customWidth="1"/>
    <col min="10209" max="10209" width="36" style="6" bestFit="1" customWidth="1"/>
    <col min="10210" max="10210" width="13.42578125" style="6" bestFit="1" customWidth="1"/>
    <col min="10211" max="10211" width="23" style="6" bestFit="1" customWidth="1"/>
    <col min="10212" max="10212" width="24.5703125" style="6" bestFit="1" customWidth="1"/>
    <col min="10213" max="10213" width="25.42578125" style="6" bestFit="1" customWidth="1"/>
    <col min="10214" max="10214" width="17" style="6" customWidth="1"/>
    <col min="10215" max="10221" width="13.5703125" style="6" customWidth="1"/>
    <col min="10222" max="10223" width="16.7109375" style="6" customWidth="1"/>
    <col min="10224" max="10224" width="15.42578125" style="6" customWidth="1"/>
    <col min="10225" max="10226" width="13.5703125" style="6" customWidth="1"/>
    <col min="10227" max="10227" width="15.42578125" style="6" customWidth="1"/>
    <col min="10228" max="10230" width="0" style="6" hidden="1" customWidth="1"/>
    <col min="10231" max="10231" width="19.7109375" style="6" customWidth="1"/>
    <col min="10232" max="10232" width="63.85546875" style="6" bestFit="1" customWidth="1"/>
    <col min="10233" max="10460" width="11.42578125" style="6"/>
    <col min="10461" max="10461" width="28.7109375" style="6" customWidth="1"/>
    <col min="10462" max="10462" width="50.42578125" style="6" bestFit="1" customWidth="1"/>
    <col min="10463" max="10463" width="8.85546875" style="6" customWidth="1"/>
    <col min="10464" max="10464" width="19.85546875" style="6" customWidth="1"/>
    <col min="10465" max="10465" width="36" style="6" bestFit="1" customWidth="1"/>
    <col min="10466" max="10466" width="13.42578125" style="6" bestFit="1" customWidth="1"/>
    <col min="10467" max="10467" width="23" style="6" bestFit="1" customWidth="1"/>
    <col min="10468" max="10468" width="24.5703125" style="6" bestFit="1" customWidth="1"/>
    <col min="10469" max="10469" width="25.42578125" style="6" bestFit="1" customWidth="1"/>
    <col min="10470" max="10470" width="17" style="6" customWidth="1"/>
    <col min="10471" max="10477" width="13.5703125" style="6" customWidth="1"/>
    <col min="10478" max="10479" width="16.7109375" style="6" customWidth="1"/>
    <col min="10480" max="10480" width="15.42578125" style="6" customWidth="1"/>
    <col min="10481" max="10482" width="13.5703125" style="6" customWidth="1"/>
    <col min="10483" max="10483" width="15.42578125" style="6" customWidth="1"/>
    <col min="10484" max="10486" width="0" style="6" hidden="1" customWidth="1"/>
    <col min="10487" max="10487" width="19.7109375" style="6" customWidth="1"/>
    <col min="10488" max="10488" width="63.85546875" style="6" bestFit="1" customWidth="1"/>
    <col min="10489" max="10716" width="11.42578125" style="6"/>
    <col min="10717" max="10717" width="28.7109375" style="6" customWidth="1"/>
    <col min="10718" max="10718" width="50.42578125" style="6" bestFit="1" customWidth="1"/>
    <col min="10719" max="10719" width="8.85546875" style="6" customWidth="1"/>
    <col min="10720" max="10720" width="19.85546875" style="6" customWidth="1"/>
    <col min="10721" max="10721" width="36" style="6" bestFit="1" customWidth="1"/>
    <col min="10722" max="10722" width="13.42578125" style="6" bestFit="1" customWidth="1"/>
    <col min="10723" max="10723" width="23" style="6" bestFit="1" customWidth="1"/>
    <col min="10724" max="10724" width="24.5703125" style="6" bestFit="1" customWidth="1"/>
    <col min="10725" max="10725" width="25.42578125" style="6" bestFit="1" customWidth="1"/>
    <col min="10726" max="10726" width="17" style="6" customWidth="1"/>
    <col min="10727" max="10733" width="13.5703125" style="6" customWidth="1"/>
    <col min="10734" max="10735" width="16.7109375" style="6" customWidth="1"/>
    <col min="10736" max="10736" width="15.42578125" style="6" customWidth="1"/>
    <col min="10737" max="10738" width="13.5703125" style="6" customWidth="1"/>
    <col min="10739" max="10739" width="15.42578125" style="6" customWidth="1"/>
    <col min="10740" max="10742" width="0" style="6" hidden="1" customWidth="1"/>
    <col min="10743" max="10743" width="19.7109375" style="6" customWidth="1"/>
    <col min="10744" max="10744" width="63.85546875" style="6" bestFit="1" customWidth="1"/>
    <col min="10745" max="10972" width="11.42578125" style="6"/>
    <col min="10973" max="10973" width="28.7109375" style="6" customWidth="1"/>
    <col min="10974" max="10974" width="50.42578125" style="6" bestFit="1" customWidth="1"/>
    <col min="10975" max="10975" width="8.85546875" style="6" customWidth="1"/>
    <col min="10976" max="10976" width="19.85546875" style="6" customWidth="1"/>
    <col min="10977" max="10977" width="36" style="6" bestFit="1" customWidth="1"/>
    <col min="10978" max="10978" width="13.42578125" style="6" bestFit="1" customWidth="1"/>
    <col min="10979" max="10979" width="23" style="6" bestFit="1" customWidth="1"/>
    <col min="10980" max="10980" width="24.5703125" style="6" bestFit="1" customWidth="1"/>
    <col min="10981" max="10981" width="25.42578125" style="6" bestFit="1" customWidth="1"/>
    <col min="10982" max="10982" width="17" style="6" customWidth="1"/>
    <col min="10983" max="10989" width="13.5703125" style="6" customWidth="1"/>
    <col min="10990" max="10991" width="16.7109375" style="6" customWidth="1"/>
    <col min="10992" max="10992" width="15.42578125" style="6" customWidth="1"/>
    <col min="10993" max="10994" width="13.5703125" style="6" customWidth="1"/>
    <col min="10995" max="10995" width="15.42578125" style="6" customWidth="1"/>
    <col min="10996" max="10998" width="0" style="6" hidden="1" customWidth="1"/>
    <col min="10999" max="10999" width="19.7109375" style="6" customWidth="1"/>
    <col min="11000" max="11000" width="63.85546875" style="6" bestFit="1" customWidth="1"/>
    <col min="11001" max="11228" width="11.42578125" style="6"/>
    <col min="11229" max="11229" width="28.7109375" style="6" customWidth="1"/>
    <col min="11230" max="11230" width="50.42578125" style="6" bestFit="1" customWidth="1"/>
    <col min="11231" max="11231" width="8.85546875" style="6" customWidth="1"/>
    <col min="11232" max="11232" width="19.85546875" style="6" customWidth="1"/>
    <col min="11233" max="11233" width="36" style="6" bestFit="1" customWidth="1"/>
    <col min="11234" max="11234" width="13.42578125" style="6" bestFit="1" customWidth="1"/>
    <col min="11235" max="11235" width="23" style="6" bestFit="1" customWidth="1"/>
    <col min="11236" max="11236" width="24.5703125" style="6" bestFit="1" customWidth="1"/>
    <col min="11237" max="11237" width="25.42578125" style="6" bestFit="1" customWidth="1"/>
    <col min="11238" max="11238" width="17" style="6" customWidth="1"/>
    <col min="11239" max="11245" width="13.5703125" style="6" customWidth="1"/>
    <col min="11246" max="11247" width="16.7109375" style="6" customWidth="1"/>
    <col min="11248" max="11248" width="15.42578125" style="6" customWidth="1"/>
    <col min="11249" max="11250" width="13.5703125" style="6" customWidth="1"/>
    <col min="11251" max="11251" width="15.42578125" style="6" customWidth="1"/>
    <col min="11252" max="11254" width="0" style="6" hidden="1" customWidth="1"/>
    <col min="11255" max="11255" width="19.7109375" style="6" customWidth="1"/>
    <col min="11256" max="11256" width="63.85546875" style="6" bestFit="1" customWidth="1"/>
    <col min="11257" max="11484" width="11.42578125" style="6"/>
    <col min="11485" max="11485" width="28.7109375" style="6" customWidth="1"/>
    <col min="11486" max="11486" width="50.42578125" style="6" bestFit="1" customWidth="1"/>
    <col min="11487" max="11487" width="8.85546875" style="6" customWidth="1"/>
    <col min="11488" max="11488" width="19.85546875" style="6" customWidth="1"/>
    <col min="11489" max="11489" width="36" style="6" bestFit="1" customWidth="1"/>
    <col min="11490" max="11490" width="13.42578125" style="6" bestFit="1" customWidth="1"/>
    <col min="11491" max="11491" width="23" style="6" bestFit="1" customWidth="1"/>
    <col min="11492" max="11492" width="24.5703125" style="6" bestFit="1" customWidth="1"/>
    <col min="11493" max="11493" width="25.42578125" style="6" bestFit="1" customWidth="1"/>
    <col min="11494" max="11494" width="17" style="6" customWidth="1"/>
    <col min="11495" max="11501" width="13.5703125" style="6" customWidth="1"/>
    <col min="11502" max="11503" width="16.7109375" style="6" customWidth="1"/>
    <col min="11504" max="11504" width="15.42578125" style="6" customWidth="1"/>
    <col min="11505" max="11506" width="13.5703125" style="6" customWidth="1"/>
    <col min="11507" max="11507" width="15.42578125" style="6" customWidth="1"/>
    <col min="11508" max="11510" width="0" style="6" hidden="1" customWidth="1"/>
    <col min="11511" max="11511" width="19.7109375" style="6" customWidth="1"/>
    <col min="11512" max="11512" width="63.85546875" style="6" bestFit="1" customWidth="1"/>
    <col min="11513" max="11740" width="11.42578125" style="6"/>
    <col min="11741" max="11741" width="28.7109375" style="6" customWidth="1"/>
    <col min="11742" max="11742" width="50.42578125" style="6" bestFit="1" customWidth="1"/>
    <col min="11743" max="11743" width="8.85546875" style="6" customWidth="1"/>
    <col min="11744" max="11744" width="19.85546875" style="6" customWidth="1"/>
    <col min="11745" max="11745" width="36" style="6" bestFit="1" customWidth="1"/>
    <col min="11746" max="11746" width="13.42578125" style="6" bestFit="1" customWidth="1"/>
    <col min="11747" max="11747" width="23" style="6" bestFit="1" customWidth="1"/>
    <col min="11748" max="11748" width="24.5703125" style="6" bestFit="1" customWidth="1"/>
    <col min="11749" max="11749" width="25.42578125" style="6" bestFit="1" customWidth="1"/>
    <col min="11750" max="11750" width="17" style="6" customWidth="1"/>
    <col min="11751" max="11757" width="13.5703125" style="6" customWidth="1"/>
    <col min="11758" max="11759" width="16.7109375" style="6" customWidth="1"/>
    <col min="11760" max="11760" width="15.42578125" style="6" customWidth="1"/>
    <col min="11761" max="11762" width="13.5703125" style="6" customWidth="1"/>
    <col min="11763" max="11763" width="15.42578125" style="6" customWidth="1"/>
    <col min="11764" max="11766" width="0" style="6" hidden="1" customWidth="1"/>
    <col min="11767" max="11767" width="19.7109375" style="6" customWidth="1"/>
    <col min="11768" max="11768" width="63.85546875" style="6" bestFit="1" customWidth="1"/>
    <col min="11769" max="11996" width="11.42578125" style="6"/>
    <col min="11997" max="11997" width="28.7109375" style="6" customWidth="1"/>
    <col min="11998" max="11998" width="50.42578125" style="6" bestFit="1" customWidth="1"/>
    <col min="11999" max="11999" width="8.85546875" style="6" customWidth="1"/>
    <col min="12000" max="12000" width="19.85546875" style="6" customWidth="1"/>
    <col min="12001" max="12001" width="36" style="6" bestFit="1" customWidth="1"/>
    <col min="12002" max="12002" width="13.42578125" style="6" bestFit="1" customWidth="1"/>
    <col min="12003" max="12003" width="23" style="6" bestFit="1" customWidth="1"/>
    <col min="12004" max="12004" width="24.5703125" style="6" bestFit="1" customWidth="1"/>
    <col min="12005" max="12005" width="25.42578125" style="6" bestFit="1" customWidth="1"/>
    <col min="12006" max="12006" width="17" style="6" customWidth="1"/>
    <col min="12007" max="12013" width="13.5703125" style="6" customWidth="1"/>
    <col min="12014" max="12015" width="16.7109375" style="6" customWidth="1"/>
    <col min="12016" max="12016" width="15.42578125" style="6" customWidth="1"/>
    <col min="12017" max="12018" width="13.5703125" style="6" customWidth="1"/>
    <col min="12019" max="12019" width="15.42578125" style="6" customWidth="1"/>
    <col min="12020" max="12022" width="0" style="6" hidden="1" customWidth="1"/>
    <col min="12023" max="12023" width="19.7109375" style="6" customWidth="1"/>
    <col min="12024" max="12024" width="63.85546875" style="6" bestFit="1" customWidth="1"/>
    <col min="12025" max="12252" width="11.42578125" style="6"/>
    <col min="12253" max="12253" width="28.7109375" style="6" customWidth="1"/>
    <col min="12254" max="12254" width="50.42578125" style="6" bestFit="1" customWidth="1"/>
    <col min="12255" max="12255" width="8.85546875" style="6" customWidth="1"/>
    <col min="12256" max="12256" width="19.85546875" style="6" customWidth="1"/>
    <col min="12257" max="12257" width="36" style="6" bestFit="1" customWidth="1"/>
    <col min="12258" max="12258" width="13.42578125" style="6" bestFit="1" customWidth="1"/>
    <col min="12259" max="12259" width="23" style="6" bestFit="1" customWidth="1"/>
    <col min="12260" max="12260" width="24.5703125" style="6" bestFit="1" customWidth="1"/>
    <col min="12261" max="12261" width="25.42578125" style="6" bestFit="1" customWidth="1"/>
    <col min="12262" max="12262" width="17" style="6" customWidth="1"/>
    <col min="12263" max="12269" width="13.5703125" style="6" customWidth="1"/>
    <col min="12270" max="12271" width="16.7109375" style="6" customWidth="1"/>
    <col min="12272" max="12272" width="15.42578125" style="6" customWidth="1"/>
    <col min="12273" max="12274" width="13.5703125" style="6" customWidth="1"/>
    <col min="12275" max="12275" width="15.42578125" style="6" customWidth="1"/>
    <col min="12276" max="12278" width="0" style="6" hidden="1" customWidth="1"/>
    <col min="12279" max="12279" width="19.7109375" style="6" customWidth="1"/>
    <col min="12280" max="12280" width="63.85546875" style="6" bestFit="1" customWidth="1"/>
    <col min="12281" max="12508" width="11.42578125" style="6"/>
    <col min="12509" max="12509" width="28.7109375" style="6" customWidth="1"/>
    <col min="12510" max="12510" width="50.42578125" style="6" bestFit="1" customWidth="1"/>
    <col min="12511" max="12511" width="8.85546875" style="6" customWidth="1"/>
    <col min="12512" max="12512" width="19.85546875" style="6" customWidth="1"/>
    <col min="12513" max="12513" width="36" style="6" bestFit="1" customWidth="1"/>
    <col min="12514" max="12514" width="13.42578125" style="6" bestFit="1" customWidth="1"/>
    <col min="12515" max="12515" width="23" style="6" bestFit="1" customWidth="1"/>
    <col min="12516" max="12516" width="24.5703125" style="6" bestFit="1" customWidth="1"/>
    <col min="12517" max="12517" width="25.42578125" style="6" bestFit="1" customWidth="1"/>
    <col min="12518" max="12518" width="17" style="6" customWidth="1"/>
    <col min="12519" max="12525" width="13.5703125" style="6" customWidth="1"/>
    <col min="12526" max="12527" width="16.7109375" style="6" customWidth="1"/>
    <col min="12528" max="12528" width="15.42578125" style="6" customWidth="1"/>
    <col min="12529" max="12530" width="13.5703125" style="6" customWidth="1"/>
    <col min="12531" max="12531" width="15.42578125" style="6" customWidth="1"/>
    <col min="12532" max="12534" width="0" style="6" hidden="1" customWidth="1"/>
    <col min="12535" max="12535" width="19.7109375" style="6" customWidth="1"/>
    <col min="12536" max="12536" width="63.85546875" style="6" bestFit="1" customWidth="1"/>
    <col min="12537" max="12764" width="11.42578125" style="6"/>
    <col min="12765" max="12765" width="28.7109375" style="6" customWidth="1"/>
    <col min="12766" max="12766" width="50.42578125" style="6" bestFit="1" customWidth="1"/>
    <col min="12767" max="12767" width="8.85546875" style="6" customWidth="1"/>
    <col min="12768" max="12768" width="19.85546875" style="6" customWidth="1"/>
    <col min="12769" max="12769" width="36" style="6" bestFit="1" customWidth="1"/>
    <col min="12770" max="12770" width="13.42578125" style="6" bestFit="1" customWidth="1"/>
    <col min="12771" max="12771" width="23" style="6" bestFit="1" customWidth="1"/>
    <col min="12772" max="12772" width="24.5703125" style="6" bestFit="1" customWidth="1"/>
    <col min="12773" max="12773" width="25.42578125" style="6" bestFit="1" customWidth="1"/>
    <col min="12774" max="12774" width="17" style="6" customWidth="1"/>
    <col min="12775" max="12781" width="13.5703125" style="6" customWidth="1"/>
    <col min="12782" max="12783" width="16.7109375" style="6" customWidth="1"/>
    <col min="12784" max="12784" width="15.42578125" style="6" customWidth="1"/>
    <col min="12785" max="12786" width="13.5703125" style="6" customWidth="1"/>
    <col min="12787" max="12787" width="15.42578125" style="6" customWidth="1"/>
    <col min="12788" max="12790" width="0" style="6" hidden="1" customWidth="1"/>
    <col min="12791" max="12791" width="19.7109375" style="6" customWidth="1"/>
    <col min="12792" max="12792" width="63.85546875" style="6" bestFit="1" customWidth="1"/>
    <col min="12793" max="13020" width="11.42578125" style="6"/>
    <col min="13021" max="13021" width="28.7109375" style="6" customWidth="1"/>
    <col min="13022" max="13022" width="50.42578125" style="6" bestFit="1" customWidth="1"/>
    <col min="13023" max="13023" width="8.85546875" style="6" customWidth="1"/>
    <col min="13024" max="13024" width="19.85546875" style="6" customWidth="1"/>
    <col min="13025" max="13025" width="36" style="6" bestFit="1" customWidth="1"/>
    <col min="13026" max="13026" width="13.42578125" style="6" bestFit="1" customWidth="1"/>
    <col min="13027" max="13027" width="23" style="6" bestFit="1" customWidth="1"/>
    <col min="13028" max="13028" width="24.5703125" style="6" bestFit="1" customWidth="1"/>
    <col min="13029" max="13029" width="25.42578125" style="6" bestFit="1" customWidth="1"/>
    <col min="13030" max="13030" width="17" style="6" customWidth="1"/>
    <col min="13031" max="13037" width="13.5703125" style="6" customWidth="1"/>
    <col min="13038" max="13039" width="16.7109375" style="6" customWidth="1"/>
    <col min="13040" max="13040" width="15.42578125" style="6" customWidth="1"/>
    <col min="13041" max="13042" width="13.5703125" style="6" customWidth="1"/>
    <col min="13043" max="13043" width="15.42578125" style="6" customWidth="1"/>
    <col min="13044" max="13046" width="0" style="6" hidden="1" customWidth="1"/>
    <col min="13047" max="13047" width="19.7109375" style="6" customWidth="1"/>
    <col min="13048" max="13048" width="63.85546875" style="6" bestFit="1" customWidth="1"/>
    <col min="13049" max="13276" width="11.42578125" style="6"/>
    <col min="13277" max="13277" width="28.7109375" style="6" customWidth="1"/>
    <col min="13278" max="13278" width="50.42578125" style="6" bestFit="1" customWidth="1"/>
    <col min="13279" max="13279" width="8.85546875" style="6" customWidth="1"/>
    <col min="13280" max="13280" width="19.85546875" style="6" customWidth="1"/>
    <col min="13281" max="13281" width="36" style="6" bestFit="1" customWidth="1"/>
    <col min="13282" max="13282" width="13.42578125" style="6" bestFit="1" customWidth="1"/>
    <col min="13283" max="13283" width="23" style="6" bestFit="1" customWidth="1"/>
    <col min="13284" max="13284" width="24.5703125" style="6" bestFit="1" customWidth="1"/>
    <col min="13285" max="13285" width="25.42578125" style="6" bestFit="1" customWidth="1"/>
    <col min="13286" max="13286" width="17" style="6" customWidth="1"/>
    <col min="13287" max="13293" width="13.5703125" style="6" customWidth="1"/>
    <col min="13294" max="13295" width="16.7109375" style="6" customWidth="1"/>
    <col min="13296" max="13296" width="15.42578125" style="6" customWidth="1"/>
    <col min="13297" max="13298" width="13.5703125" style="6" customWidth="1"/>
    <col min="13299" max="13299" width="15.42578125" style="6" customWidth="1"/>
    <col min="13300" max="13302" width="0" style="6" hidden="1" customWidth="1"/>
    <col min="13303" max="13303" width="19.7109375" style="6" customWidth="1"/>
    <col min="13304" max="13304" width="63.85546875" style="6" bestFit="1" customWidth="1"/>
    <col min="13305" max="13532" width="11.42578125" style="6"/>
    <col min="13533" max="13533" width="28.7109375" style="6" customWidth="1"/>
    <col min="13534" max="13534" width="50.42578125" style="6" bestFit="1" customWidth="1"/>
    <col min="13535" max="13535" width="8.85546875" style="6" customWidth="1"/>
    <col min="13536" max="13536" width="19.85546875" style="6" customWidth="1"/>
    <col min="13537" max="13537" width="36" style="6" bestFit="1" customWidth="1"/>
    <col min="13538" max="13538" width="13.42578125" style="6" bestFit="1" customWidth="1"/>
    <col min="13539" max="13539" width="23" style="6" bestFit="1" customWidth="1"/>
    <col min="13540" max="13540" width="24.5703125" style="6" bestFit="1" customWidth="1"/>
    <col min="13541" max="13541" width="25.42578125" style="6" bestFit="1" customWidth="1"/>
    <col min="13542" max="13542" width="17" style="6" customWidth="1"/>
    <col min="13543" max="13549" width="13.5703125" style="6" customWidth="1"/>
    <col min="13550" max="13551" width="16.7109375" style="6" customWidth="1"/>
    <col min="13552" max="13552" width="15.42578125" style="6" customWidth="1"/>
    <col min="13553" max="13554" width="13.5703125" style="6" customWidth="1"/>
    <col min="13555" max="13555" width="15.42578125" style="6" customWidth="1"/>
    <col min="13556" max="13558" width="0" style="6" hidden="1" customWidth="1"/>
    <col min="13559" max="13559" width="19.7109375" style="6" customWidth="1"/>
    <col min="13560" max="13560" width="63.85546875" style="6" bestFit="1" customWidth="1"/>
    <col min="13561" max="13788" width="11.42578125" style="6"/>
    <col min="13789" max="13789" width="28.7109375" style="6" customWidth="1"/>
    <col min="13790" max="13790" width="50.42578125" style="6" bestFit="1" customWidth="1"/>
    <col min="13791" max="13791" width="8.85546875" style="6" customWidth="1"/>
    <col min="13792" max="13792" width="19.85546875" style="6" customWidth="1"/>
    <col min="13793" max="13793" width="36" style="6" bestFit="1" customWidth="1"/>
    <col min="13794" max="13794" width="13.42578125" style="6" bestFit="1" customWidth="1"/>
    <col min="13795" max="13795" width="23" style="6" bestFit="1" customWidth="1"/>
    <col min="13796" max="13796" width="24.5703125" style="6" bestFit="1" customWidth="1"/>
    <col min="13797" max="13797" width="25.42578125" style="6" bestFit="1" customWidth="1"/>
    <col min="13798" max="13798" width="17" style="6" customWidth="1"/>
    <col min="13799" max="13805" width="13.5703125" style="6" customWidth="1"/>
    <col min="13806" max="13807" width="16.7109375" style="6" customWidth="1"/>
    <col min="13808" max="13808" width="15.42578125" style="6" customWidth="1"/>
    <col min="13809" max="13810" width="13.5703125" style="6" customWidth="1"/>
    <col min="13811" max="13811" width="15.42578125" style="6" customWidth="1"/>
    <col min="13812" max="13814" width="0" style="6" hidden="1" customWidth="1"/>
    <col min="13815" max="13815" width="19.7109375" style="6" customWidth="1"/>
    <col min="13816" max="13816" width="63.85546875" style="6" bestFit="1" customWidth="1"/>
    <col min="13817" max="14044" width="11.42578125" style="6"/>
    <col min="14045" max="14045" width="28.7109375" style="6" customWidth="1"/>
    <col min="14046" max="14046" width="50.42578125" style="6" bestFit="1" customWidth="1"/>
    <col min="14047" max="14047" width="8.85546875" style="6" customWidth="1"/>
    <col min="14048" max="14048" width="19.85546875" style="6" customWidth="1"/>
    <col min="14049" max="14049" width="36" style="6" bestFit="1" customWidth="1"/>
    <col min="14050" max="14050" width="13.42578125" style="6" bestFit="1" customWidth="1"/>
    <col min="14051" max="14051" width="23" style="6" bestFit="1" customWidth="1"/>
    <col min="14052" max="14052" width="24.5703125" style="6" bestFit="1" customWidth="1"/>
    <col min="14053" max="14053" width="25.42578125" style="6" bestFit="1" customWidth="1"/>
    <col min="14054" max="14054" width="17" style="6" customWidth="1"/>
    <col min="14055" max="14061" width="13.5703125" style="6" customWidth="1"/>
    <col min="14062" max="14063" width="16.7109375" style="6" customWidth="1"/>
    <col min="14064" max="14064" width="15.42578125" style="6" customWidth="1"/>
    <col min="14065" max="14066" width="13.5703125" style="6" customWidth="1"/>
    <col min="14067" max="14067" width="15.42578125" style="6" customWidth="1"/>
    <col min="14068" max="14070" width="0" style="6" hidden="1" customWidth="1"/>
    <col min="14071" max="14071" width="19.7109375" style="6" customWidth="1"/>
    <col min="14072" max="14072" width="63.85546875" style="6" bestFit="1" customWidth="1"/>
    <col min="14073" max="14300" width="11.42578125" style="6"/>
    <col min="14301" max="14301" width="28.7109375" style="6" customWidth="1"/>
    <col min="14302" max="14302" width="50.42578125" style="6" bestFit="1" customWidth="1"/>
    <col min="14303" max="14303" width="8.85546875" style="6" customWidth="1"/>
    <col min="14304" max="14304" width="19.85546875" style="6" customWidth="1"/>
    <col min="14305" max="14305" width="36" style="6" bestFit="1" customWidth="1"/>
    <col min="14306" max="14306" width="13.42578125" style="6" bestFit="1" customWidth="1"/>
    <col min="14307" max="14307" width="23" style="6" bestFit="1" customWidth="1"/>
    <col min="14308" max="14308" width="24.5703125" style="6" bestFit="1" customWidth="1"/>
    <col min="14309" max="14309" width="25.42578125" style="6" bestFit="1" customWidth="1"/>
    <col min="14310" max="14310" width="17" style="6" customWidth="1"/>
    <col min="14311" max="14317" width="13.5703125" style="6" customWidth="1"/>
    <col min="14318" max="14319" width="16.7109375" style="6" customWidth="1"/>
    <col min="14320" max="14320" width="15.42578125" style="6" customWidth="1"/>
    <col min="14321" max="14322" width="13.5703125" style="6" customWidth="1"/>
    <col min="14323" max="14323" width="15.42578125" style="6" customWidth="1"/>
    <col min="14324" max="14326" width="0" style="6" hidden="1" customWidth="1"/>
    <col min="14327" max="14327" width="19.7109375" style="6" customWidth="1"/>
    <col min="14328" max="14328" width="63.85546875" style="6" bestFit="1" customWidth="1"/>
    <col min="14329" max="14556" width="11.42578125" style="6"/>
    <col min="14557" max="14557" width="28.7109375" style="6" customWidth="1"/>
    <col min="14558" max="14558" width="50.42578125" style="6" bestFit="1" customWidth="1"/>
    <col min="14559" max="14559" width="8.85546875" style="6" customWidth="1"/>
    <col min="14560" max="14560" width="19.85546875" style="6" customWidth="1"/>
    <col min="14561" max="14561" width="36" style="6" bestFit="1" customWidth="1"/>
    <col min="14562" max="14562" width="13.42578125" style="6" bestFit="1" customWidth="1"/>
    <col min="14563" max="14563" width="23" style="6" bestFit="1" customWidth="1"/>
    <col min="14564" max="14564" width="24.5703125" style="6" bestFit="1" customWidth="1"/>
    <col min="14565" max="14565" width="25.42578125" style="6" bestFit="1" customWidth="1"/>
    <col min="14566" max="14566" width="17" style="6" customWidth="1"/>
    <col min="14567" max="14573" width="13.5703125" style="6" customWidth="1"/>
    <col min="14574" max="14575" width="16.7109375" style="6" customWidth="1"/>
    <col min="14576" max="14576" width="15.42578125" style="6" customWidth="1"/>
    <col min="14577" max="14578" width="13.5703125" style="6" customWidth="1"/>
    <col min="14579" max="14579" width="15.42578125" style="6" customWidth="1"/>
    <col min="14580" max="14582" width="0" style="6" hidden="1" customWidth="1"/>
    <col min="14583" max="14583" width="19.7109375" style="6" customWidth="1"/>
    <col min="14584" max="14584" width="63.85546875" style="6" bestFit="1" customWidth="1"/>
    <col min="14585" max="14812" width="11.42578125" style="6"/>
    <col min="14813" max="14813" width="28.7109375" style="6" customWidth="1"/>
    <col min="14814" max="14814" width="50.42578125" style="6" bestFit="1" customWidth="1"/>
    <col min="14815" max="14815" width="8.85546875" style="6" customWidth="1"/>
    <col min="14816" max="14816" width="19.85546875" style="6" customWidth="1"/>
    <col min="14817" max="14817" width="36" style="6" bestFit="1" customWidth="1"/>
    <col min="14818" max="14818" width="13.42578125" style="6" bestFit="1" customWidth="1"/>
    <col min="14819" max="14819" width="23" style="6" bestFit="1" customWidth="1"/>
    <col min="14820" max="14820" width="24.5703125" style="6" bestFit="1" customWidth="1"/>
    <col min="14821" max="14821" width="25.42578125" style="6" bestFit="1" customWidth="1"/>
    <col min="14822" max="14822" width="17" style="6" customWidth="1"/>
    <col min="14823" max="14829" width="13.5703125" style="6" customWidth="1"/>
    <col min="14830" max="14831" width="16.7109375" style="6" customWidth="1"/>
    <col min="14832" max="14832" width="15.42578125" style="6" customWidth="1"/>
    <col min="14833" max="14834" width="13.5703125" style="6" customWidth="1"/>
    <col min="14835" max="14835" width="15.42578125" style="6" customWidth="1"/>
    <col min="14836" max="14838" width="0" style="6" hidden="1" customWidth="1"/>
    <col min="14839" max="14839" width="19.7109375" style="6" customWidth="1"/>
    <col min="14840" max="14840" width="63.85546875" style="6" bestFit="1" customWidth="1"/>
    <col min="14841" max="15068" width="11.42578125" style="6"/>
    <col min="15069" max="15069" width="28.7109375" style="6" customWidth="1"/>
    <col min="15070" max="15070" width="50.42578125" style="6" bestFit="1" customWidth="1"/>
    <col min="15071" max="15071" width="8.85546875" style="6" customWidth="1"/>
    <col min="15072" max="15072" width="19.85546875" style="6" customWidth="1"/>
    <col min="15073" max="15073" width="36" style="6" bestFit="1" customWidth="1"/>
    <col min="15074" max="15074" width="13.42578125" style="6" bestFit="1" customWidth="1"/>
    <col min="15075" max="15075" width="23" style="6" bestFit="1" customWidth="1"/>
    <col min="15076" max="15076" width="24.5703125" style="6" bestFit="1" customWidth="1"/>
    <col min="15077" max="15077" width="25.42578125" style="6" bestFit="1" customWidth="1"/>
    <col min="15078" max="15078" width="17" style="6" customWidth="1"/>
    <col min="15079" max="15085" width="13.5703125" style="6" customWidth="1"/>
    <col min="15086" max="15087" width="16.7109375" style="6" customWidth="1"/>
    <col min="15088" max="15088" width="15.42578125" style="6" customWidth="1"/>
    <col min="15089" max="15090" width="13.5703125" style="6" customWidth="1"/>
    <col min="15091" max="15091" width="15.42578125" style="6" customWidth="1"/>
    <col min="15092" max="15094" width="0" style="6" hidden="1" customWidth="1"/>
    <col min="15095" max="15095" width="19.7109375" style="6" customWidth="1"/>
    <col min="15096" max="15096" width="63.85546875" style="6" bestFit="1" customWidth="1"/>
    <col min="15097" max="15324" width="11.42578125" style="6"/>
    <col min="15325" max="15325" width="28.7109375" style="6" customWidth="1"/>
    <col min="15326" max="15326" width="50.42578125" style="6" bestFit="1" customWidth="1"/>
    <col min="15327" max="15327" width="8.85546875" style="6" customWidth="1"/>
    <col min="15328" max="15328" width="19.85546875" style="6" customWidth="1"/>
    <col min="15329" max="15329" width="36" style="6" bestFit="1" customWidth="1"/>
    <col min="15330" max="15330" width="13.42578125" style="6" bestFit="1" customWidth="1"/>
    <col min="15331" max="15331" width="23" style="6" bestFit="1" customWidth="1"/>
    <col min="15332" max="15332" width="24.5703125" style="6" bestFit="1" customWidth="1"/>
    <col min="15333" max="15333" width="25.42578125" style="6" bestFit="1" customWidth="1"/>
    <col min="15334" max="15334" width="17" style="6" customWidth="1"/>
    <col min="15335" max="15341" width="13.5703125" style="6" customWidth="1"/>
    <col min="15342" max="15343" width="16.7109375" style="6" customWidth="1"/>
    <col min="15344" max="15344" width="15.42578125" style="6" customWidth="1"/>
    <col min="15345" max="15346" width="13.5703125" style="6" customWidth="1"/>
    <col min="15347" max="15347" width="15.42578125" style="6" customWidth="1"/>
    <col min="15348" max="15350" width="0" style="6" hidden="1" customWidth="1"/>
    <col min="15351" max="15351" width="19.7109375" style="6" customWidth="1"/>
    <col min="15352" max="15352" width="63.85546875" style="6" bestFit="1" customWidth="1"/>
    <col min="15353" max="15580" width="11.42578125" style="6"/>
    <col min="15581" max="15581" width="28.7109375" style="6" customWidth="1"/>
    <col min="15582" max="15582" width="50.42578125" style="6" bestFit="1" customWidth="1"/>
    <col min="15583" max="15583" width="8.85546875" style="6" customWidth="1"/>
    <col min="15584" max="15584" width="19.85546875" style="6" customWidth="1"/>
    <col min="15585" max="15585" width="36" style="6" bestFit="1" customWidth="1"/>
    <col min="15586" max="15586" width="13.42578125" style="6" bestFit="1" customWidth="1"/>
    <col min="15587" max="15587" width="23" style="6" bestFit="1" customWidth="1"/>
    <col min="15588" max="15588" width="24.5703125" style="6" bestFit="1" customWidth="1"/>
    <col min="15589" max="15589" width="25.42578125" style="6" bestFit="1" customWidth="1"/>
    <col min="15590" max="15590" width="17" style="6" customWidth="1"/>
    <col min="15591" max="15597" width="13.5703125" style="6" customWidth="1"/>
    <col min="15598" max="15599" width="16.7109375" style="6" customWidth="1"/>
    <col min="15600" max="15600" width="15.42578125" style="6" customWidth="1"/>
    <col min="15601" max="15602" width="13.5703125" style="6" customWidth="1"/>
    <col min="15603" max="15603" width="15.42578125" style="6" customWidth="1"/>
    <col min="15604" max="15606" width="0" style="6" hidden="1" customWidth="1"/>
    <col min="15607" max="15607" width="19.7109375" style="6" customWidth="1"/>
    <col min="15608" max="15608" width="63.85546875" style="6" bestFit="1" customWidth="1"/>
    <col min="15609" max="15836" width="11.42578125" style="6"/>
    <col min="15837" max="15837" width="28.7109375" style="6" customWidth="1"/>
    <col min="15838" max="15838" width="50.42578125" style="6" bestFit="1" customWidth="1"/>
    <col min="15839" max="15839" width="8.85546875" style="6" customWidth="1"/>
    <col min="15840" max="15840" width="19.85546875" style="6" customWidth="1"/>
    <col min="15841" max="15841" width="36" style="6" bestFit="1" customWidth="1"/>
    <col min="15842" max="15842" width="13.42578125" style="6" bestFit="1" customWidth="1"/>
    <col min="15843" max="15843" width="23" style="6" bestFit="1" customWidth="1"/>
    <col min="15844" max="15844" width="24.5703125" style="6" bestFit="1" customWidth="1"/>
    <col min="15845" max="15845" width="25.42578125" style="6" bestFit="1" customWidth="1"/>
    <col min="15846" max="15846" width="17" style="6" customWidth="1"/>
    <col min="15847" max="15853" width="13.5703125" style="6" customWidth="1"/>
    <col min="15854" max="15855" width="16.7109375" style="6" customWidth="1"/>
    <col min="15856" max="15856" width="15.42578125" style="6" customWidth="1"/>
    <col min="15857" max="15858" width="13.5703125" style="6" customWidth="1"/>
    <col min="15859" max="15859" width="15.42578125" style="6" customWidth="1"/>
    <col min="15860" max="15862" width="0" style="6" hidden="1" customWidth="1"/>
    <col min="15863" max="15863" width="19.7109375" style="6" customWidth="1"/>
    <col min="15864" max="15864" width="63.85546875" style="6" bestFit="1" customWidth="1"/>
    <col min="15865" max="16092" width="11.42578125" style="6"/>
    <col min="16093" max="16093" width="28.7109375" style="6" customWidth="1"/>
    <col min="16094" max="16094" width="50.42578125" style="6" bestFit="1" customWidth="1"/>
    <col min="16095" max="16095" width="8.85546875" style="6" customWidth="1"/>
    <col min="16096" max="16096" width="19.85546875" style="6" customWidth="1"/>
    <col min="16097" max="16097" width="36" style="6" bestFit="1" customWidth="1"/>
    <col min="16098" max="16098" width="13.42578125" style="6" bestFit="1" customWidth="1"/>
    <col min="16099" max="16099" width="23" style="6" bestFit="1" customWidth="1"/>
    <col min="16100" max="16100" width="24.5703125" style="6" bestFit="1" customWidth="1"/>
    <col min="16101" max="16101" width="25.42578125" style="6" bestFit="1" customWidth="1"/>
    <col min="16102" max="16102" width="17" style="6" customWidth="1"/>
    <col min="16103" max="16109" width="13.5703125" style="6" customWidth="1"/>
    <col min="16110" max="16111" width="16.7109375" style="6" customWidth="1"/>
    <col min="16112" max="16112" width="15.42578125" style="6" customWidth="1"/>
    <col min="16113" max="16114" width="13.5703125" style="6" customWidth="1"/>
    <col min="16115" max="16115" width="15.42578125" style="6" customWidth="1"/>
    <col min="16116" max="16118" width="0" style="6" hidden="1" customWidth="1"/>
    <col min="16119" max="16119" width="19.7109375" style="6" customWidth="1"/>
    <col min="16120" max="16120" width="63.85546875" style="6" bestFit="1" customWidth="1"/>
    <col min="16121" max="16384" width="11.42578125" style="6"/>
  </cols>
  <sheetData>
    <row r="1" spans="1:63" ht="18" customHeight="1">
      <c r="A1" s="1" t="s">
        <v>79</v>
      </c>
      <c r="B1" s="1"/>
      <c r="C1" s="2"/>
      <c r="D1" s="1"/>
      <c r="E1" s="2"/>
      <c r="F1" s="2"/>
      <c r="G1" s="62"/>
      <c r="H1" s="62"/>
      <c r="I1" s="62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4"/>
      <c r="V1" s="3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63">
      <c r="A2" s="7" t="s">
        <v>0</v>
      </c>
      <c r="B2" s="7"/>
      <c r="C2" s="8"/>
      <c r="D2" s="7"/>
      <c r="E2" s="8"/>
      <c r="F2" s="8"/>
      <c r="G2" s="62"/>
      <c r="H2" s="62"/>
      <c r="I2" s="62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4"/>
      <c r="V2" s="3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1:63">
      <c r="A3" s="9" t="s">
        <v>132</v>
      </c>
      <c r="B3" s="9"/>
      <c r="C3" s="10"/>
      <c r="D3" s="9"/>
      <c r="E3" s="10"/>
      <c r="F3" s="10"/>
      <c r="G3" s="62"/>
      <c r="H3" s="62"/>
      <c r="I3" s="62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4"/>
      <c r="V3" s="3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1:63">
      <c r="A4" s="9" t="s">
        <v>133</v>
      </c>
      <c r="B4" s="9"/>
      <c r="C4" s="10"/>
      <c r="D4" s="9"/>
      <c r="E4" s="10"/>
      <c r="F4" s="10"/>
      <c r="G4" s="62"/>
      <c r="H4" s="62"/>
      <c r="I4" s="62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4"/>
      <c r="V4" s="3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63" s="16" customFormat="1" ht="23.25" customHeight="1">
      <c r="A5" s="11"/>
      <c r="B5" s="11"/>
      <c r="C5" s="83"/>
      <c r="D5" s="11"/>
      <c r="E5" s="11"/>
      <c r="F5" s="11"/>
      <c r="G5" s="63"/>
      <c r="H5" s="63"/>
      <c r="I5" s="63"/>
      <c r="J5" s="12"/>
      <c r="K5" s="12"/>
      <c r="L5" s="13"/>
      <c r="M5" s="12"/>
      <c r="N5" s="54"/>
      <c r="O5" s="12"/>
      <c r="P5" s="12"/>
      <c r="Q5" s="12"/>
      <c r="R5" s="12"/>
      <c r="S5" s="12"/>
      <c r="T5" s="12"/>
      <c r="U5" s="13"/>
      <c r="V5" s="12"/>
      <c r="W5" s="13"/>
      <c r="X5" s="1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</row>
    <row r="6" spans="1:63" s="21" customFormat="1" ht="15.75" customHeight="1">
      <c r="A6" s="110" t="s">
        <v>1</v>
      </c>
      <c r="B6" s="110" t="s">
        <v>2</v>
      </c>
      <c r="C6" s="112" t="s">
        <v>3</v>
      </c>
      <c r="D6" s="17"/>
      <c r="E6" s="110" t="s">
        <v>4</v>
      </c>
      <c r="F6" s="73"/>
      <c r="G6" s="64"/>
      <c r="H6" s="81"/>
      <c r="I6" s="81"/>
      <c r="J6" s="108" t="s">
        <v>5</v>
      </c>
      <c r="K6" s="108" t="s">
        <v>6</v>
      </c>
      <c r="L6" s="108" t="s">
        <v>7</v>
      </c>
      <c r="M6" s="108" t="s">
        <v>8</v>
      </c>
      <c r="N6" s="18"/>
      <c r="O6" s="108" t="s">
        <v>9</v>
      </c>
      <c r="P6" s="108" t="s">
        <v>10</v>
      </c>
      <c r="Q6" s="108" t="s">
        <v>11</v>
      </c>
      <c r="R6" s="108" t="s">
        <v>12</v>
      </c>
      <c r="S6" s="108" t="s">
        <v>13</v>
      </c>
      <c r="T6" s="72"/>
      <c r="U6" s="108" t="s">
        <v>14</v>
      </c>
      <c r="V6" s="108" t="s">
        <v>15</v>
      </c>
      <c r="W6" s="108" t="s">
        <v>16</v>
      </c>
      <c r="X6" s="19"/>
      <c r="Y6" s="19" t="s">
        <v>17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</row>
    <row r="7" spans="1:63">
      <c r="A7" s="111"/>
      <c r="B7" s="111"/>
      <c r="C7" s="113"/>
      <c r="D7" s="22" t="s">
        <v>18</v>
      </c>
      <c r="E7" s="111"/>
      <c r="F7" s="75" t="s">
        <v>108</v>
      </c>
      <c r="G7" s="65" t="s">
        <v>106</v>
      </c>
      <c r="H7" s="65" t="s">
        <v>110</v>
      </c>
      <c r="I7" s="65" t="s">
        <v>107</v>
      </c>
      <c r="J7" s="109"/>
      <c r="K7" s="109"/>
      <c r="L7" s="109"/>
      <c r="M7" s="109"/>
      <c r="N7" s="23" t="s">
        <v>19</v>
      </c>
      <c r="O7" s="109"/>
      <c r="P7" s="109"/>
      <c r="Q7" s="109"/>
      <c r="R7" s="109"/>
      <c r="S7" s="109"/>
      <c r="T7" s="74" t="s">
        <v>75</v>
      </c>
      <c r="U7" s="109"/>
      <c r="V7" s="109"/>
      <c r="W7" s="109"/>
      <c r="X7" s="19" t="s">
        <v>20</v>
      </c>
      <c r="Y7" s="19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</row>
    <row r="8" spans="1:63" s="34" customFormat="1">
      <c r="A8" s="24" t="s">
        <v>30</v>
      </c>
      <c r="B8" s="24" t="s">
        <v>109</v>
      </c>
      <c r="C8" s="80"/>
      <c r="D8" s="25">
        <v>43005</v>
      </c>
      <c r="E8" s="24" t="s">
        <v>36</v>
      </c>
      <c r="F8" s="66">
        <v>2500.0500000000002</v>
      </c>
      <c r="G8" s="82"/>
      <c r="H8" s="82"/>
      <c r="I8" s="66"/>
      <c r="J8" s="39"/>
      <c r="K8" s="27"/>
      <c r="L8" s="31">
        <f>SUM(G8:K8)</f>
        <v>0</v>
      </c>
      <c r="M8" s="35"/>
      <c r="N8" s="55"/>
      <c r="O8" s="28"/>
      <c r="P8" s="28"/>
      <c r="Q8" s="28"/>
      <c r="R8" s="29"/>
      <c r="S8" s="77"/>
      <c r="T8" s="30"/>
      <c r="U8" s="31">
        <f>+L8-SUM(M8:T8)</f>
        <v>0</v>
      </c>
      <c r="V8" s="32">
        <f t="shared" ref="V8" si="0">IF(L8&gt;4500,L8*0.1,0)</f>
        <v>0</v>
      </c>
      <c r="W8" s="31">
        <f t="shared" ref="W8" si="1">+U8-V8</f>
        <v>0</v>
      </c>
      <c r="X8" s="68">
        <v>60595638158</v>
      </c>
      <c r="Y8" s="38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</row>
    <row r="9" spans="1:63" s="34" customFormat="1">
      <c r="A9" s="24" t="s">
        <v>83</v>
      </c>
      <c r="B9" s="24" t="s">
        <v>71</v>
      </c>
      <c r="C9" s="80"/>
      <c r="D9" s="25">
        <v>42632</v>
      </c>
      <c r="E9" s="24" t="s">
        <v>83</v>
      </c>
      <c r="F9" s="66">
        <v>2750</v>
      </c>
      <c r="G9" s="66"/>
      <c r="H9" s="66"/>
      <c r="I9" s="66"/>
      <c r="J9" s="39"/>
      <c r="K9" s="27"/>
      <c r="L9" s="31">
        <f t="shared" ref="L9:L56" si="2">SUM(G9:K9)</f>
        <v>0</v>
      </c>
      <c r="M9" s="35"/>
      <c r="N9" s="55"/>
      <c r="O9" s="28"/>
      <c r="P9" s="28"/>
      <c r="Q9" s="28"/>
      <c r="R9" s="29"/>
      <c r="S9" s="77" t="s">
        <v>137</v>
      </c>
      <c r="T9" s="30"/>
      <c r="U9" s="31">
        <f>+L9-SUM(M9:T9)</f>
        <v>0</v>
      </c>
      <c r="V9" s="32">
        <f t="shared" ref="V9:V10" si="3">IF(L9&gt;4500,L9*0.1,0)</f>
        <v>0</v>
      </c>
      <c r="W9" s="31">
        <f t="shared" ref="W9:W10" si="4">+U9-V9</f>
        <v>0</v>
      </c>
      <c r="X9" s="68">
        <v>56708883873</v>
      </c>
      <c r="Y9" s="38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</row>
    <row r="10" spans="1:63" s="34" customFormat="1">
      <c r="A10" s="24" t="s">
        <v>27</v>
      </c>
      <c r="B10" s="24" t="s">
        <v>87</v>
      </c>
      <c r="C10" s="80"/>
      <c r="D10" s="25">
        <v>42884</v>
      </c>
      <c r="E10" s="24" t="s">
        <v>91</v>
      </c>
      <c r="F10" s="66">
        <v>2500</v>
      </c>
      <c r="G10" s="66"/>
      <c r="H10" s="66"/>
      <c r="I10" s="66"/>
      <c r="J10" s="39"/>
      <c r="K10" s="27"/>
      <c r="L10" s="31">
        <f t="shared" si="2"/>
        <v>0</v>
      </c>
      <c r="M10" s="35"/>
      <c r="N10" s="55"/>
      <c r="O10" s="28"/>
      <c r="P10" s="28"/>
      <c r="Q10" s="28"/>
      <c r="R10" s="29"/>
      <c r="S10" s="77">
        <v>386.55</v>
      </c>
      <c r="T10" s="30"/>
      <c r="U10" s="31">
        <f>+L10-SUM(M10:T10)</f>
        <v>-386.55</v>
      </c>
      <c r="V10" s="32">
        <f t="shared" si="3"/>
        <v>0</v>
      </c>
      <c r="W10" s="31">
        <f t="shared" si="4"/>
        <v>-386.55</v>
      </c>
      <c r="X10" s="68">
        <v>60575841258</v>
      </c>
      <c r="Y10" s="38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</row>
    <row r="11" spans="1:63" s="34" customFormat="1">
      <c r="A11" s="24" t="s">
        <v>30</v>
      </c>
      <c r="B11" s="24" t="s">
        <v>94</v>
      </c>
      <c r="C11" s="80"/>
      <c r="D11" s="25">
        <v>42954</v>
      </c>
      <c r="E11" s="24" t="s">
        <v>95</v>
      </c>
      <c r="F11" s="66">
        <v>8000</v>
      </c>
      <c r="G11" s="66"/>
      <c r="H11" s="66"/>
      <c r="I11" s="66"/>
      <c r="J11" s="27"/>
      <c r="K11" s="27"/>
      <c r="L11" s="31">
        <f t="shared" si="2"/>
        <v>0</v>
      </c>
      <c r="M11" s="35"/>
      <c r="N11" s="56"/>
      <c r="O11" s="28"/>
      <c r="P11" s="28"/>
      <c r="Q11" s="28"/>
      <c r="R11" s="29"/>
      <c r="S11" s="30">
        <v>1257.93</v>
      </c>
      <c r="T11" s="30"/>
      <c r="U11" s="31">
        <f t="shared" ref="U11:U26" si="5">+L11-SUM(M11:T11)</f>
        <v>-1257.93</v>
      </c>
      <c r="V11" s="32">
        <f t="shared" ref="V11:V27" si="6">IF(L11&gt;4500,L11*0.1,0)</f>
        <v>0</v>
      </c>
      <c r="W11" s="31">
        <f t="shared" ref="W11:W27" si="7">+U11-V11</f>
        <v>-1257.93</v>
      </c>
      <c r="X11" s="68">
        <v>56685689408</v>
      </c>
      <c r="Y11" s="38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</row>
    <row r="12" spans="1:63" s="34" customFormat="1">
      <c r="A12" s="102" t="s">
        <v>21</v>
      </c>
      <c r="B12" s="102" t="s">
        <v>22</v>
      </c>
      <c r="C12" s="103"/>
      <c r="D12" s="104">
        <v>42409</v>
      </c>
      <c r="E12" s="102" t="s">
        <v>86</v>
      </c>
      <c r="F12" s="87">
        <v>2500</v>
      </c>
      <c r="G12" s="87">
        <v>0</v>
      </c>
      <c r="H12" s="87"/>
      <c r="I12" s="87"/>
      <c r="J12" s="87">
        <v>349.72</v>
      </c>
      <c r="K12" s="105"/>
      <c r="L12" s="31">
        <f t="shared" si="2"/>
        <v>349.72</v>
      </c>
      <c r="M12" s="35"/>
      <c r="N12" s="56">
        <v>1</v>
      </c>
      <c r="O12" s="28"/>
      <c r="P12" s="28"/>
      <c r="Q12" s="28"/>
      <c r="R12" s="29"/>
      <c r="S12" s="30"/>
      <c r="T12" s="30"/>
      <c r="U12" s="31">
        <f t="shared" si="5"/>
        <v>348.72</v>
      </c>
      <c r="V12" s="32">
        <f t="shared" si="6"/>
        <v>0</v>
      </c>
      <c r="W12" s="31">
        <f t="shared" si="7"/>
        <v>348.72</v>
      </c>
      <c r="X12" s="106">
        <v>56708883890</v>
      </c>
      <c r="Y12" s="107" t="s">
        <v>135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</row>
    <row r="13" spans="1:63" s="34" customFormat="1">
      <c r="A13" s="24" t="s">
        <v>23</v>
      </c>
      <c r="B13" s="24" t="s">
        <v>74</v>
      </c>
      <c r="C13" s="80"/>
      <c r="D13" s="70">
        <v>40701</v>
      </c>
      <c r="E13" s="71" t="s">
        <v>67</v>
      </c>
      <c r="F13" s="66">
        <v>5000</v>
      </c>
      <c r="G13" s="66"/>
      <c r="H13" s="66"/>
      <c r="I13" s="66"/>
      <c r="J13" s="66"/>
      <c r="K13" s="27"/>
      <c r="L13" s="31">
        <f t="shared" si="2"/>
        <v>0</v>
      </c>
      <c r="M13" s="35"/>
      <c r="N13" s="56"/>
      <c r="O13" s="28"/>
      <c r="P13" s="28"/>
      <c r="Q13" s="28"/>
      <c r="R13" s="29"/>
      <c r="S13" s="30">
        <v>2114.1799999999998</v>
      </c>
      <c r="T13" s="30"/>
      <c r="U13" s="31">
        <f t="shared" si="5"/>
        <v>-2114.1799999999998</v>
      </c>
      <c r="V13" s="32">
        <f t="shared" si="6"/>
        <v>0</v>
      </c>
      <c r="W13" s="31">
        <f t="shared" si="7"/>
        <v>-2114.1799999999998</v>
      </c>
      <c r="X13" s="68">
        <v>56708881869</v>
      </c>
      <c r="Y13" s="38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</row>
    <row r="14" spans="1:63" s="34" customFormat="1">
      <c r="A14" s="24" t="s">
        <v>46</v>
      </c>
      <c r="B14" s="24" t="s">
        <v>24</v>
      </c>
      <c r="C14" s="80"/>
      <c r="D14" s="25">
        <v>42072</v>
      </c>
      <c r="E14" s="24" t="s">
        <v>46</v>
      </c>
      <c r="F14" s="66">
        <v>3000</v>
      </c>
      <c r="G14" s="66"/>
      <c r="H14" s="66"/>
      <c r="I14" s="66"/>
      <c r="J14" s="27"/>
      <c r="K14" s="27"/>
      <c r="L14" s="31">
        <f t="shared" si="2"/>
        <v>0</v>
      </c>
      <c r="M14" s="35"/>
      <c r="N14" s="56"/>
      <c r="O14" s="28"/>
      <c r="P14" s="28"/>
      <c r="Q14" s="28"/>
      <c r="R14" s="29"/>
      <c r="S14" s="30">
        <v>870.21</v>
      </c>
      <c r="T14" s="30"/>
      <c r="U14" s="31">
        <f t="shared" si="5"/>
        <v>-870.21</v>
      </c>
      <c r="V14" s="32">
        <f t="shared" si="6"/>
        <v>0</v>
      </c>
      <c r="W14" s="31">
        <f t="shared" si="7"/>
        <v>-870.21</v>
      </c>
      <c r="X14" s="68">
        <v>56708848813</v>
      </c>
      <c r="Y14" s="38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</row>
    <row r="15" spans="1:63" s="34" customFormat="1">
      <c r="A15" s="24" t="s">
        <v>23</v>
      </c>
      <c r="B15" s="24" t="s">
        <v>111</v>
      </c>
      <c r="C15" s="80"/>
      <c r="D15" s="25">
        <v>43011</v>
      </c>
      <c r="E15" s="24" t="s">
        <v>112</v>
      </c>
      <c r="F15" s="66">
        <v>3000</v>
      </c>
      <c r="G15" s="82">
        <v>0</v>
      </c>
      <c r="H15" s="82"/>
      <c r="I15" s="66"/>
      <c r="J15" s="39"/>
      <c r="K15" s="27"/>
      <c r="L15" s="31">
        <f t="shared" si="2"/>
        <v>0</v>
      </c>
      <c r="M15" s="35"/>
      <c r="N15" s="55"/>
      <c r="O15" s="28"/>
      <c r="P15" s="28"/>
      <c r="Q15" s="28"/>
      <c r="R15" s="29"/>
      <c r="S15" s="77"/>
      <c r="T15" s="30"/>
      <c r="U15" s="31"/>
      <c r="V15" s="32">
        <f t="shared" si="6"/>
        <v>0</v>
      </c>
      <c r="W15" s="31"/>
      <c r="X15" s="68" t="s">
        <v>123</v>
      </c>
      <c r="Y15" s="38" t="s">
        <v>124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34" customFormat="1">
      <c r="A16" s="24" t="s">
        <v>30</v>
      </c>
      <c r="B16" s="24" t="s">
        <v>26</v>
      </c>
      <c r="C16" s="80"/>
      <c r="D16" s="25">
        <v>42298</v>
      </c>
      <c r="E16" s="24" t="s">
        <v>102</v>
      </c>
      <c r="F16" s="66">
        <v>2500</v>
      </c>
      <c r="G16" s="82"/>
      <c r="H16" s="66"/>
      <c r="I16" s="66"/>
      <c r="J16" s="27"/>
      <c r="K16" s="27"/>
      <c r="L16" s="31">
        <f t="shared" si="2"/>
        <v>0</v>
      </c>
      <c r="M16" s="35"/>
      <c r="N16" s="56"/>
      <c r="O16" s="28"/>
      <c r="P16" s="28"/>
      <c r="Q16" s="28"/>
      <c r="R16" s="29"/>
      <c r="S16" s="30"/>
      <c r="T16" s="30"/>
      <c r="U16" s="31">
        <f t="shared" si="5"/>
        <v>0</v>
      </c>
      <c r="V16" s="32">
        <f t="shared" si="6"/>
        <v>0</v>
      </c>
      <c r="W16" s="31">
        <f t="shared" si="7"/>
        <v>0</v>
      </c>
      <c r="X16" s="68">
        <v>56708883902</v>
      </c>
      <c r="Y16" s="36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</row>
    <row r="17" spans="1:63" s="34" customFormat="1">
      <c r="A17" s="24" t="s">
        <v>23</v>
      </c>
      <c r="B17" s="24" t="s">
        <v>63</v>
      </c>
      <c r="C17" s="80" t="s">
        <v>88</v>
      </c>
      <c r="D17" s="25">
        <v>41939</v>
      </c>
      <c r="E17" s="24" t="s">
        <v>64</v>
      </c>
      <c r="F17" s="66">
        <f>6500+1000</f>
        <v>7500</v>
      </c>
      <c r="G17" s="66">
        <v>0</v>
      </c>
      <c r="H17" s="66"/>
      <c r="I17" s="66"/>
      <c r="J17" s="27"/>
      <c r="K17" s="27"/>
      <c r="L17" s="31">
        <f t="shared" si="2"/>
        <v>0</v>
      </c>
      <c r="M17" s="35"/>
      <c r="N17" s="56"/>
      <c r="O17" s="28"/>
      <c r="P17" s="28"/>
      <c r="Q17" s="28"/>
      <c r="R17" s="29"/>
      <c r="S17" s="30"/>
      <c r="T17" s="30"/>
      <c r="U17" s="31">
        <f t="shared" si="5"/>
        <v>0</v>
      </c>
      <c r="V17" s="32">
        <f t="shared" si="6"/>
        <v>0</v>
      </c>
      <c r="W17" s="31">
        <f t="shared" si="7"/>
        <v>0</v>
      </c>
      <c r="X17" s="68">
        <v>56708848827</v>
      </c>
      <c r="Y17" s="3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</row>
    <row r="18" spans="1:63" s="34" customFormat="1">
      <c r="A18" s="24" t="s">
        <v>30</v>
      </c>
      <c r="B18" s="24" t="s">
        <v>122</v>
      </c>
      <c r="C18" s="80"/>
      <c r="D18" s="25">
        <v>43033</v>
      </c>
      <c r="E18" s="24" t="s">
        <v>36</v>
      </c>
      <c r="F18" s="66">
        <v>2500.0500000000002</v>
      </c>
      <c r="G18" s="66"/>
      <c r="H18" s="66"/>
      <c r="I18" s="66"/>
      <c r="J18" s="27"/>
      <c r="K18" s="27"/>
      <c r="L18" s="31">
        <f>SUM(G18:K18)</f>
        <v>0</v>
      </c>
      <c r="M18" s="35"/>
      <c r="N18" s="56">
        <v>1</v>
      </c>
      <c r="O18" s="28"/>
      <c r="P18" s="28"/>
      <c r="Q18" s="28"/>
      <c r="R18" s="29"/>
      <c r="S18" s="30"/>
      <c r="T18" s="30"/>
      <c r="U18" s="31">
        <f t="shared" ref="U18" si="8">+L18-SUM(M18:T18)</f>
        <v>-1</v>
      </c>
      <c r="V18" s="32">
        <f t="shared" ref="V18" si="9">IF(L18&gt;4500,L18*0.1,0)</f>
        <v>0</v>
      </c>
      <c r="W18" s="31">
        <f t="shared" ref="W18" si="10">+U18-V18</f>
        <v>-1</v>
      </c>
      <c r="X18" s="68">
        <v>60587012836</v>
      </c>
      <c r="Y18" s="36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</row>
    <row r="19" spans="1:63" s="34" customFormat="1">
      <c r="A19" s="24" t="s">
        <v>27</v>
      </c>
      <c r="B19" s="24" t="s">
        <v>115</v>
      </c>
      <c r="C19" s="80"/>
      <c r="D19" s="25">
        <v>43040</v>
      </c>
      <c r="E19" s="24" t="s">
        <v>116</v>
      </c>
      <c r="F19" s="66">
        <v>3750</v>
      </c>
      <c r="G19" s="66"/>
      <c r="H19" s="66"/>
      <c r="I19" s="66"/>
      <c r="J19" s="27"/>
      <c r="K19" s="27"/>
      <c r="L19" s="31">
        <f>SUM(G19:K19)</f>
        <v>0</v>
      </c>
      <c r="M19" s="35"/>
      <c r="N19" s="56"/>
      <c r="O19" s="28"/>
      <c r="P19" s="28"/>
      <c r="Q19" s="28"/>
      <c r="R19" s="29"/>
      <c r="S19" s="77" t="s">
        <v>137</v>
      </c>
      <c r="T19" s="30"/>
      <c r="U19" s="31">
        <f t="shared" ref="U19" si="11">+L19-SUM(M19:T19)</f>
        <v>0</v>
      </c>
      <c r="V19" s="32">
        <f t="shared" ref="V19" si="12">IF(L19&gt;4500,L19*0.1,0)</f>
        <v>0</v>
      </c>
      <c r="W19" s="31">
        <f t="shared" ref="W19" si="13">+U19-V19</f>
        <v>0</v>
      </c>
      <c r="X19" s="68">
        <v>60591044065</v>
      </c>
      <c r="Y19" s="36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</row>
    <row r="20" spans="1:63" s="34" customFormat="1">
      <c r="A20" s="24" t="s">
        <v>21</v>
      </c>
      <c r="B20" s="24" t="s">
        <v>121</v>
      </c>
      <c r="C20" s="80"/>
      <c r="D20" s="25">
        <v>42895</v>
      </c>
      <c r="E20" s="24" t="s">
        <v>131</v>
      </c>
      <c r="F20" s="66">
        <v>2500</v>
      </c>
      <c r="G20" s="66"/>
      <c r="H20" s="66"/>
      <c r="I20" s="66"/>
      <c r="J20" s="27"/>
      <c r="K20" s="27"/>
      <c r="L20" s="31">
        <f t="shared" si="2"/>
        <v>0</v>
      </c>
      <c r="M20" s="35"/>
      <c r="N20" s="56"/>
      <c r="O20" s="28"/>
      <c r="P20" s="28"/>
      <c r="Q20" s="28"/>
      <c r="R20" s="29"/>
      <c r="S20" s="30"/>
      <c r="T20" s="30"/>
      <c r="U20" s="31">
        <f t="shared" si="5"/>
        <v>0</v>
      </c>
      <c r="V20" s="32">
        <f t="shared" si="6"/>
        <v>0</v>
      </c>
      <c r="W20" s="31">
        <f t="shared" si="7"/>
        <v>0</v>
      </c>
      <c r="X20" s="68">
        <v>60591853519</v>
      </c>
      <c r="Y20" s="36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pans="1:63" s="34" customFormat="1">
      <c r="A21" s="24" t="s">
        <v>83</v>
      </c>
      <c r="B21" s="24" t="s">
        <v>29</v>
      </c>
      <c r="C21" s="80"/>
      <c r="D21" s="25">
        <v>42298</v>
      </c>
      <c r="E21" s="24" t="s">
        <v>83</v>
      </c>
      <c r="F21" s="66">
        <v>2500</v>
      </c>
      <c r="G21" s="66"/>
      <c r="H21" s="66"/>
      <c r="I21" s="66"/>
      <c r="J21" s="27"/>
      <c r="K21" s="27"/>
      <c r="L21" s="31">
        <f t="shared" si="2"/>
        <v>0</v>
      </c>
      <c r="M21" s="35"/>
      <c r="N21" s="56"/>
      <c r="O21" s="28"/>
      <c r="P21" s="28"/>
      <c r="Q21" s="28"/>
      <c r="R21" s="29"/>
      <c r="S21" s="30"/>
      <c r="T21" s="30"/>
      <c r="U21" s="31">
        <f t="shared" si="5"/>
        <v>0</v>
      </c>
      <c r="V21" s="32">
        <f t="shared" si="6"/>
        <v>0</v>
      </c>
      <c r="W21" s="31">
        <f t="shared" si="7"/>
        <v>0</v>
      </c>
      <c r="X21" s="68">
        <v>56708843696</v>
      </c>
      <c r="Y21" s="38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</row>
    <row r="22" spans="1:63" s="34" customFormat="1">
      <c r="A22" s="24" t="s">
        <v>30</v>
      </c>
      <c r="B22" s="24" t="s">
        <v>92</v>
      </c>
      <c r="C22" s="80"/>
      <c r="D22" s="25">
        <v>42936</v>
      </c>
      <c r="E22" s="24" t="s">
        <v>36</v>
      </c>
      <c r="F22" s="66">
        <v>2500.0500000000002</v>
      </c>
      <c r="G22" s="66"/>
      <c r="H22" s="66"/>
      <c r="I22" s="66"/>
      <c r="J22" s="27"/>
      <c r="K22" s="27"/>
      <c r="L22" s="31">
        <f t="shared" si="2"/>
        <v>0</v>
      </c>
      <c r="M22" s="35"/>
      <c r="N22" s="56"/>
      <c r="O22" s="28"/>
      <c r="P22" s="28"/>
      <c r="Q22" s="28"/>
      <c r="R22" s="29"/>
      <c r="S22" s="30">
        <v>946.36</v>
      </c>
      <c r="T22" s="30"/>
      <c r="U22" s="31">
        <f t="shared" si="5"/>
        <v>-946.36</v>
      </c>
      <c r="V22" s="32">
        <f t="shared" si="6"/>
        <v>0</v>
      </c>
      <c r="W22" s="31">
        <f t="shared" si="7"/>
        <v>-946.36</v>
      </c>
      <c r="X22" s="68">
        <v>60593016552</v>
      </c>
      <c r="Y22" s="38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</row>
    <row r="23" spans="1:63" s="34" customFormat="1">
      <c r="A23" s="24" t="s">
        <v>23</v>
      </c>
      <c r="B23" s="24" t="s">
        <v>125</v>
      </c>
      <c r="C23" s="80"/>
      <c r="D23" s="25">
        <v>43117</v>
      </c>
      <c r="E23" s="24" t="s">
        <v>126</v>
      </c>
      <c r="F23" s="66">
        <v>4995</v>
      </c>
      <c r="G23" s="66">
        <v>0</v>
      </c>
      <c r="H23" s="66"/>
      <c r="I23" s="66"/>
      <c r="J23" s="27"/>
      <c r="K23" s="27"/>
      <c r="L23" s="31">
        <f t="shared" si="2"/>
        <v>0</v>
      </c>
      <c r="M23" s="35"/>
      <c r="N23" s="56"/>
      <c r="O23" s="28"/>
      <c r="P23" s="28"/>
      <c r="Q23" s="28"/>
      <c r="R23" s="29"/>
      <c r="S23" s="30"/>
      <c r="T23" s="30"/>
      <c r="U23" s="31">
        <f t="shared" ref="U23" si="14">+L23-SUM(M23:T23)</f>
        <v>0</v>
      </c>
      <c r="V23" s="32">
        <f t="shared" ref="V23" si="15">IF(L23&gt;4500,L23*0.1,0)</f>
        <v>0</v>
      </c>
      <c r="W23" s="31">
        <f t="shared" si="7"/>
        <v>0</v>
      </c>
      <c r="X23" s="68">
        <v>1526143555</v>
      </c>
      <c r="Y23" s="38" t="s">
        <v>128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</row>
    <row r="24" spans="1:63" s="34" customFormat="1">
      <c r="A24" s="24" t="s">
        <v>30</v>
      </c>
      <c r="B24" s="24" t="s">
        <v>32</v>
      </c>
      <c r="C24" s="80"/>
      <c r="D24" s="25">
        <v>42380</v>
      </c>
      <c r="E24" s="24" t="s">
        <v>33</v>
      </c>
      <c r="F24" s="66">
        <v>2500</v>
      </c>
      <c r="G24" s="66"/>
      <c r="H24" s="66"/>
      <c r="I24" s="66"/>
      <c r="J24" s="27"/>
      <c r="K24" s="27"/>
      <c r="L24" s="31">
        <f t="shared" si="2"/>
        <v>0</v>
      </c>
      <c r="M24" s="35"/>
      <c r="N24" s="56"/>
      <c r="O24" s="28"/>
      <c r="P24" s="28"/>
      <c r="Q24" s="28"/>
      <c r="R24" s="29"/>
      <c r="S24" s="30"/>
      <c r="T24" s="30"/>
      <c r="U24" s="31">
        <f t="shared" si="5"/>
        <v>0</v>
      </c>
      <c r="V24" s="32">
        <f t="shared" si="6"/>
        <v>0</v>
      </c>
      <c r="W24" s="31">
        <f t="shared" si="7"/>
        <v>0</v>
      </c>
      <c r="X24" s="68">
        <v>56708843711</v>
      </c>
      <c r="Y24" s="38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</row>
    <row r="25" spans="1:63" s="34" customFormat="1">
      <c r="A25" s="24" t="s">
        <v>23</v>
      </c>
      <c r="B25" s="24" t="s">
        <v>65</v>
      </c>
      <c r="C25" s="80" t="s">
        <v>88</v>
      </c>
      <c r="D25" s="25">
        <v>39465</v>
      </c>
      <c r="E25" s="24" t="s">
        <v>66</v>
      </c>
      <c r="F25" s="66">
        <v>38036.17</v>
      </c>
      <c r="G25" s="66">
        <v>0</v>
      </c>
      <c r="H25" s="66"/>
      <c r="I25" s="66"/>
      <c r="J25" s="27"/>
      <c r="K25" s="27"/>
      <c r="L25" s="31">
        <f t="shared" si="2"/>
        <v>0</v>
      </c>
      <c r="M25" s="35"/>
      <c r="N25" s="56"/>
      <c r="O25" s="28"/>
      <c r="P25" s="28"/>
      <c r="Q25" s="28"/>
      <c r="R25" s="29"/>
      <c r="S25" s="30">
        <v>296.94</v>
      </c>
      <c r="T25" s="30"/>
      <c r="U25" s="31">
        <f t="shared" si="5"/>
        <v>-296.94</v>
      </c>
      <c r="V25" s="32">
        <f t="shared" si="6"/>
        <v>0</v>
      </c>
      <c r="W25" s="31">
        <f t="shared" si="7"/>
        <v>-296.94</v>
      </c>
      <c r="X25" s="68">
        <v>56708880343</v>
      </c>
      <c r="Y25" s="38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1:63" s="34" customFormat="1">
      <c r="A26" s="24" t="s">
        <v>46</v>
      </c>
      <c r="B26" s="24" t="s">
        <v>100</v>
      </c>
      <c r="C26" s="80"/>
      <c r="D26" s="25">
        <v>42984</v>
      </c>
      <c r="E26" s="24" t="s">
        <v>101</v>
      </c>
      <c r="F26" s="66">
        <v>3500</v>
      </c>
      <c r="G26" s="66"/>
      <c r="H26" s="66"/>
      <c r="I26" s="66"/>
      <c r="J26" s="39"/>
      <c r="K26" s="27"/>
      <c r="L26" s="31">
        <f t="shared" si="2"/>
        <v>0</v>
      </c>
      <c r="M26" s="35"/>
      <c r="N26" s="55"/>
      <c r="O26" s="28"/>
      <c r="P26" s="28"/>
      <c r="Q26" s="28"/>
      <c r="R26" s="29"/>
      <c r="S26" s="77"/>
      <c r="T26" s="30"/>
      <c r="U26" s="31">
        <f t="shared" si="5"/>
        <v>0</v>
      </c>
      <c r="V26" s="32">
        <f t="shared" si="6"/>
        <v>0</v>
      </c>
      <c r="W26" s="31">
        <f t="shared" si="7"/>
        <v>0</v>
      </c>
      <c r="X26" s="68">
        <v>60595150744</v>
      </c>
      <c r="Y26" s="38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</row>
    <row r="27" spans="1:63" s="101" customFormat="1">
      <c r="A27" s="88" t="s">
        <v>30</v>
      </c>
      <c r="B27" s="88" t="s">
        <v>96</v>
      </c>
      <c r="C27" s="89"/>
      <c r="D27" s="90">
        <v>42310</v>
      </c>
      <c r="E27" s="88" t="s">
        <v>34</v>
      </c>
      <c r="F27" s="91">
        <v>3750</v>
      </c>
      <c r="G27" s="91">
        <v>0</v>
      </c>
      <c r="H27" s="91"/>
      <c r="I27" s="91"/>
      <c r="J27" s="92"/>
      <c r="K27" s="92"/>
      <c r="L27" s="93">
        <f t="shared" si="2"/>
        <v>0</v>
      </c>
      <c r="M27" s="92"/>
      <c r="N27" s="94"/>
      <c r="O27" s="95"/>
      <c r="P27" s="95"/>
      <c r="Q27" s="95"/>
      <c r="R27" s="96"/>
      <c r="S27" s="97"/>
      <c r="T27" s="97"/>
      <c r="U27" s="93">
        <f>+L27-SUM(M27:T27)</f>
        <v>0</v>
      </c>
      <c r="V27" s="95">
        <f t="shared" si="6"/>
        <v>0</v>
      </c>
      <c r="W27" s="93">
        <f t="shared" si="7"/>
        <v>0</v>
      </c>
      <c r="X27" s="98">
        <v>56708880360</v>
      </c>
      <c r="Y27" s="99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</row>
    <row r="28" spans="1:63" s="34" customFormat="1">
      <c r="A28" s="24" t="s">
        <v>23</v>
      </c>
      <c r="B28" s="36" t="s">
        <v>89</v>
      </c>
      <c r="C28" s="80" t="s">
        <v>88</v>
      </c>
      <c r="D28" s="25">
        <v>42915</v>
      </c>
      <c r="E28" s="24" t="s">
        <v>90</v>
      </c>
      <c r="F28" s="66">
        <v>3000</v>
      </c>
      <c r="G28" s="66">
        <v>1109.08</v>
      </c>
      <c r="H28" s="66"/>
      <c r="I28" s="66"/>
      <c r="J28" s="27"/>
      <c r="K28" s="27"/>
      <c r="L28" s="31">
        <f t="shared" si="2"/>
        <v>1109.08</v>
      </c>
      <c r="M28" s="35"/>
      <c r="N28" s="56"/>
      <c r="O28" s="28"/>
      <c r="P28" s="28"/>
      <c r="Q28" s="28"/>
      <c r="R28" s="29"/>
      <c r="S28" s="30"/>
      <c r="T28" s="30"/>
      <c r="U28" s="31">
        <f t="shared" ref="U28:U44" si="16">+L28-SUM(M28:T28)</f>
        <v>1109.08</v>
      </c>
      <c r="V28" s="32">
        <f t="shared" ref="V28:V55" si="17">IF(L28&gt;4500,L28*0.1,0)</f>
        <v>0</v>
      </c>
      <c r="W28" s="31">
        <f t="shared" ref="W28:W55" si="18">+U28-V28</f>
        <v>1109.08</v>
      </c>
      <c r="X28" s="68">
        <v>60592612312</v>
      </c>
      <c r="Y28" s="38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</row>
    <row r="29" spans="1:63" s="34" customFormat="1">
      <c r="A29" s="24" t="s">
        <v>23</v>
      </c>
      <c r="B29" s="36" t="s">
        <v>113</v>
      </c>
      <c r="C29" s="80"/>
      <c r="D29" s="25">
        <v>43027</v>
      </c>
      <c r="E29" s="24" t="s">
        <v>114</v>
      </c>
      <c r="F29" s="66">
        <v>24914.55</v>
      </c>
      <c r="G29" s="66">
        <v>0</v>
      </c>
      <c r="H29" s="66"/>
      <c r="I29" s="66"/>
      <c r="J29" s="27"/>
      <c r="K29" s="27"/>
      <c r="L29" s="31">
        <f t="shared" si="2"/>
        <v>0</v>
      </c>
      <c r="M29" s="35">
        <v>2000</v>
      </c>
      <c r="N29" s="56"/>
      <c r="O29" s="28"/>
      <c r="P29" s="28"/>
      <c r="Q29" s="28"/>
      <c r="R29" s="29"/>
      <c r="S29" s="30">
        <v>880.7</v>
      </c>
      <c r="T29" s="30"/>
      <c r="U29" s="31">
        <f t="shared" ref="U29" si="19">+L29-SUM(M29:T29)</f>
        <v>-2880.7</v>
      </c>
      <c r="V29" s="32">
        <f t="shared" ref="V29" si="20">IF(L29&gt;4500,L29*0.1,0)</f>
        <v>0</v>
      </c>
      <c r="W29" s="31">
        <f t="shared" ref="W29" si="21">+U29-V29</f>
        <v>-2880.7</v>
      </c>
      <c r="X29" s="68">
        <v>60577252235</v>
      </c>
      <c r="Y29" s="38" t="s">
        <v>129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</row>
    <row r="30" spans="1:63" s="34" customFormat="1">
      <c r="A30" s="24" t="s">
        <v>30</v>
      </c>
      <c r="B30" s="36" t="s">
        <v>35</v>
      </c>
      <c r="C30" s="80"/>
      <c r="D30" s="25">
        <v>42374</v>
      </c>
      <c r="E30" s="24" t="s">
        <v>38</v>
      </c>
      <c r="F30" s="66">
        <v>2500</v>
      </c>
      <c r="G30" s="78">
        <v>1715</v>
      </c>
      <c r="H30" s="82"/>
      <c r="I30" s="66">
        <v>2000</v>
      </c>
      <c r="J30" s="27"/>
      <c r="K30" s="27"/>
      <c r="L30" s="31">
        <f t="shared" si="2"/>
        <v>3715</v>
      </c>
      <c r="M30" s="35"/>
      <c r="N30" s="56"/>
      <c r="O30" s="28"/>
      <c r="P30" s="28"/>
      <c r="Q30" s="28"/>
      <c r="R30" s="29"/>
      <c r="S30" s="30"/>
      <c r="T30" s="30"/>
      <c r="U30" s="31">
        <f t="shared" si="16"/>
        <v>3715</v>
      </c>
      <c r="V30" s="32">
        <f t="shared" si="17"/>
        <v>0</v>
      </c>
      <c r="W30" s="31">
        <f t="shared" si="18"/>
        <v>3715</v>
      </c>
      <c r="X30" s="68">
        <v>56708843773</v>
      </c>
      <c r="Y30" s="38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</row>
    <row r="31" spans="1:63" s="34" customFormat="1">
      <c r="A31" s="36" t="s">
        <v>23</v>
      </c>
      <c r="B31" s="36" t="s">
        <v>37</v>
      </c>
      <c r="C31" s="84"/>
      <c r="D31" s="40">
        <v>42499</v>
      </c>
      <c r="E31" s="36" t="s">
        <v>80</v>
      </c>
      <c r="F31" s="66">
        <v>4000</v>
      </c>
      <c r="G31" s="66">
        <v>2298.0100000000002</v>
      </c>
      <c r="H31" s="66"/>
      <c r="I31" s="66"/>
      <c r="J31" s="66"/>
      <c r="K31" s="27"/>
      <c r="L31" s="31">
        <f t="shared" si="2"/>
        <v>2298.0100000000002</v>
      </c>
      <c r="M31" s="35"/>
      <c r="N31" s="56"/>
      <c r="O31" s="28"/>
      <c r="P31" s="28"/>
      <c r="Q31" s="28"/>
      <c r="R31" s="29"/>
      <c r="S31" s="30"/>
      <c r="T31" s="30"/>
      <c r="U31" s="31">
        <f t="shared" si="16"/>
        <v>2298.0100000000002</v>
      </c>
      <c r="V31" s="32">
        <f t="shared" si="17"/>
        <v>0</v>
      </c>
      <c r="W31" s="31">
        <f t="shared" si="18"/>
        <v>2298.0100000000002</v>
      </c>
      <c r="X31" s="68">
        <v>56708843790</v>
      </c>
      <c r="Y31" s="38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</row>
    <row r="32" spans="1:63" s="34" customFormat="1">
      <c r="A32" s="36" t="s">
        <v>23</v>
      </c>
      <c r="B32" s="36" t="s">
        <v>117</v>
      </c>
      <c r="C32" s="84"/>
      <c r="D32" s="40">
        <v>42984</v>
      </c>
      <c r="E32" s="36" t="s">
        <v>28</v>
      </c>
      <c r="F32" s="66">
        <v>2800</v>
      </c>
      <c r="G32" s="66">
        <v>0</v>
      </c>
      <c r="H32" s="66"/>
      <c r="I32" s="66"/>
      <c r="J32" s="27"/>
      <c r="K32" s="27"/>
      <c r="L32" s="31">
        <f t="shared" si="2"/>
        <v>0</v>
      </c>
      <c r="M32" s="35"/>
      <c r="N32" s="56"/>
      <c r="O32" s="28"/>
      <c r="P32" s="28"/>
      <c r="Q32" s="28"/>
      <c r="R32" s="29"/>
      <c r="S32" s="30"/>
      <c r="T32" s="30"/>
      <c r="U32" s="31">
        <f t="shared" si="16"/>
        <v>0</v>
      </c>
      <c r="V32" s="32">
        <f t="shared" si="17"/>
        <v>0</v>
      </c>
      <c r="W32" s="31">
        <f t="shared" si="18"/>
        <v>0</v>
      </c>
      <c r="X32" s="68">
        <v>60594999337</v>
      </c>
      <c r="Y32" s="38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</row>
    <row r="33" spans="1:145" s="42" customFormat="1">
      <c r="A33" s="24" t="s">
        <v>30</v>
      </c>
      <c r="B33" s="24" t="s">
        <v>39</v>
      </c>
      <c r="C33" s="80"/>
      <c r="D33" s="25">
        <v>40033</v>
      </c>
      <c r="E33" s="24" t="s">
        <v>40</v>
      </c>
      <c r="F33" s="66">
        <v>1750</v>
      </c>
      <c r="G33" s="66"/>
      <c r="H33" s="66"/>
      <c r="I33" s="66"/>
      <c r="J33" s="27">
        <v>1724.66</v>
      </c>
      <c r="K33" s="27"/>
      <c r="L33" s="31">
        <f t="shared" si="2"/>
        <v>1724.66</v>
      </c>
      <c r="M33" s="35"/>
      <c r="N33" s="56"/>
      <c r="O33" s="28"/>
      <c r="P33" s="28"/>
      <c r="Q33" s="28"/>
      <c r="R33" s="29"/>
      <c r="S33" s="30"/>
      <c r="T33" s="30"/>
      <c r="U33" s="31">
        <f t="shared" si="16"/>
        <v>1724.66</v>
      </c>
      <c r="V33" s="32">
        <f t="shared" si="17"/>
        <v>0</v>
      </c>
      <c r="W33" s="31">
        <f t="shared" si="18"/>
        <v>1724.66</v>
      </c>
      <c r="X33" s="68">
        <v>56708843816</v>
      </c>
      <c r="Y33" s="38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</row>
    <row r="34" spans="1:145" s="34" customFormat="1">
      <c r="A34" s="24" t="s">
        <v>27</v>
      </c>
      <c r="B34" s="36" t="s">
        <v>41</v>
      </c>
      <c r="C34" s="80"/>
      <c r="D34" s="25">
        <v>42275</v>
      </c>
      <c r="E34" s="24" t="s">
        <v>42</v>
      </c>
      <c r="F34" s="66">
        <v>2750</v>
      </c>
      <c r="G34" s="66"/>
      <c r="H34" s="66"/>
      <c r="I34" s="66"/>
      <c r="J34" s="27"/>
      <c r="K34" s="27"/>
      <c r="L34" s="31">
        <f t="shared" si="2"/>
        <v>0</v>
      </c>
      <c r="M34" s="35"/>
      <c r="N34" s="56"/>
      <c r="O34" s="28"/>
      <c r="P34" s="28"/>
      <c r="Q34" s="28"/>
      <c r="R34" s="29"/>
      <c r="S34" s="30"/>
      <c r="T34" s="30"/>
      <c r="U34" s="31">
        <f t="shared" si="16"/>
        <v>0</v>
      </c>
      <c r="V34" s="32">
        <f t="shared" si="17"/>
        <v>0</v>
      </c>
      <c r="W34" s="31">
        <f t="shared" si="18"/>
        <v>0</v>
      </c>
      <c r="X34" s="68">
        <v>56708880434</v>
      </c>
      <c r="Y34" s="38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</row>
    <row r="35" spans="1:145" s="34" customFormat="1">
      <c r="A35" s="24" t="s">
        <v>30</v>
      </c>
      <c r="B35" s="24" t="s">
        <v>43</v>
      </c>
      <c r="C35" s="80"/>
      <c r="D35" s="25">
        <v>39114</v>
      </c>
      <c r="E35" s="24" t="s">
        <v>44</v>
      </c>
      <c r="F35" s="66">
        <v>3750</v>
      </c>
      <c r="G35" s="66"/>
      <c r="H35" s="66"/>
      <c r="I35" s="66"/>
      <c r="J35" s="27"/>
      <c r="K35" s="27"/>
      <c r="L35" s="31">
        <f t="shared" si="2"/>
        <v>0</v>
      </c>
      <c r="M35" s="35"/>
      <c r="N35" s="56"/>
      <c r="O35" s="28"/>
      <c r="P35" s="28"/>
      <c r="Q35" s="28"/>
      <c r="R35" s="29"/>
      <c r="S35" s="30">
        <v>340.27</v>
      </c>
      <c r="T35" s="30"/>
      <c r="U35" s="31">
        <f t="shared" si="16"/>
        <v>-340.27</v>
      </c>
      <c r="V35" s="32">
        <f t="shared" si="17"/>
        <v>0</v>
      </c>
      <c r="W35" s="31">
        <f t="shared" si="18"/>
        <v>-340.27</v>
      </c>
      <c r="X35" s="68">
        <v>56708843833</v>
      </c>
      <c r="Y35" s="3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</row>
    <row r="36" spans="1:145" s="34" customFormat="1">
      <c r="A36" s="24" t="s">
        <v>27</v>
      </c>
      <c r="B36" s="24" t="s">
        <v>45</v>
      </c>
      <c r="C36" s="80"/>
      <c r="D36" s="25">
        <v>39356</v>
      </c>
      <c r="E36" s="24" t="s">
        <v>38</v>
      </c>
      <c r="F36" s="66">
        <v>2000</v>
      </c>
      <c r="G36" s="78">
        <v>1375</v>
      </c>
      <c r="H36" s="66"/>
      <c r="I36" s="66"/>
      <c r="J36" s="27"/>
      <c r="K36" s="66"/>
      <c r="L36" s="31">
        <f t="shared" si="2"/>
        <v>1375</v>
      </c>
      <c r="M36" s="35"/>
      <c r="N36" s="56">
        <v>1</v>
      </c>
      <c r="O36" s="28"/>
      <c r="P36" s="28"/>
      <c r="Q36" s="28"/>
      <c r="R36" s="29"/>
      <c r="S36" s="30"/>
      <c r="T36" s="30"/>
      <c r="U36" s="31">
        <f t="shared" si="16"/>
        <v>1374</v>
      </c>
      <c r="V36" s="32">
        <f t="shared" si="17"/>
        <v>0</v>
      </c>
      <c r="W36" s="31">
        <f t="shared" si="18"/>
        <v>1374</v>
      </c>
      <c r="X36" s="68">
        <v>56710784363</v>
      </c>
      <c r="Y36" s="36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</row>
    <row r="37" spans="1:145" s="34" customFormat="1">
      <c r="A37" s="36" t="s">
        <v>23</v>
      </c>
      <c r="B37" s="24" t="s">
        <v>118</v>
      </c>
      <c r="C37" s="80" t="s">
        <v>88</v>
      </c>
      <c r="D37" s="25">
        <v>42325</v>
      </c>
      <c r="E37" s="24" t="s">
        <v>67</v>
      </c>
      <c r="F37" s="66">
        <f>5500+1500</f>
        <v>7000</v>
      </c>
      <c r="G37" s="66">
        <v>0</v>
      </c>
      <c r="H37" s="66"/>
      <c r="I37" s="66"/>
      <c r="J37" s="36"/>
      <c r="K37" s="27"/>
      <c r="L37" s="31">
        <f t="shared" si="2"/>
        <v>0</v>
      </c>
      <c r="M37" s="35">
        <v>1666.67</v>
      </c>
      <c r="N37" s="56"/>
      <c r="O37" s="28"/>
      <c r="P37" s="28"/>
      <c r="Q37" s="28"/>
      <c r="R37" s="41"/>
      <c r="S37" s="41"/>
      <c r="T37" s="41"/>
      <c r="U37" s="31">
        <f t="shared" si="16"/>
        <v>-1666.67</v>
      </c>
      <c r="V37" s="32">
        <f t="shared" si="17"/>
        <v>0</v>
      </c>
      <c r="W37" s="31">
        <f t="shared" si="18"/>
        <v>-1666.67</v>
      </c>
      <c r="X37" s="68">
        <v>56708880448</v>
      </c>
      <c r="Y37" s="38" t="s">
        <v>134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</row>
    <row r="38" spans="1:145" s="34" customFormat="1">
      <c r="A38" s="24" t="s">
        <v>23</v>
      </c>
      <c r="B38" s="24" t="s">
        <v>120</v>
      </c>
      <c r="C38" s="80" t="s">
        <v>88</v>
      </c>
      <c r="D38" s="25">
        <v>43088</v>
      </c>
      <c r="E38" s="24" t="s">
        <v>64</v>
      </c>
      <c r="F38" s="66">
        <v>3999.9</v>
      </c>
      <c r="G38" s="82">
        <v>0</v>
      </c>
      <c r="H38" s="82"/>
      <c r="I38" s="66"/>
      <c r="J38" s="32"/>
      <c r="K38" s="27"/>
      <c r="L38" s="31">
        <f t="shared" si="2"/>
        <v>0</v>
      </c>
      <c r="M38" s="35"/>
      <c r="N38" s="56"/>
      <c r="O38" s="28"/>
      <c r="P38" s="28"/>
      <c r="Q38" s="28"/>
      <c r="R38" s="29"/>
      <c r="S38" s="30"/>
      <c r="T38" s="30"/>
      <c r="U38" s="31">
        <f t="shared" ref="U38" si="22">+L38-SUM(M38:T38)</f>
        <v>0</v>
      </c>
      <c r="V38" s="32">
        <f t="shared" ref="V38" si="23">IF(L38&gt;4500,L38*0.1,0)</f>
        <v>0</v>
      </c>
      <c r="W38" s="31">
        <f t="shared" ref="W38" si="24">+U38-V38</f>
        <v>0</v>
      </c>
      <c r="X38" s="68">
        <v>60598057705</v>
      </c>
      <c r="Y38" s="36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</row>
    <row r="39" spans="1:145" s="34" customFormat="1">
      <c r="A39" s="24" t="s">
        <v>23</v>
      </c>
      <c r="B39" s="24" t="s">
        <v>81</v>
      </c>
      <c r="C39" s="80"/>
      <c r="D39" s="25">
        <v>42831</v>
      </c>
      <c r="E39" s="24" t="s">
        <v>28</v>
      </c>
      <c r="F39" s="66">
        <v>2800</v>
      </c>
      <c r="G39" s="66">
        <v>0</v>
      </c>
      <c r="H39" s="66"/>
      <c r="I39" s="66"/>
      <c r="J39" s="27"/>
      <c r="K39" s="27"/>
      <c r="L39" s="31">
        <f t="shared" si="2"/>
        <v>0</v>
      </c>
      <c r="M39" s="35"/>
      <c r="N39" s="56"/>
      <c r="O39" s="28"/>
      <c r="P39" s="28"/>
      <c r="Q39" s="28"/>
      <c r="R39" s="29"/>
      <c r="S39" s="77">
        <v>634.07000000000005</v>
      </c>
      <c r="T39" s="30"/>
      <c r="U39" s="31">
        <f t="shared" si="16"/>
        <v>-634.07000000000005</v>
      </c>
      <c r="V39" s="32">
        <f t="shared" si="17"/>
        <v>0</v>
      </c>
      <c r="W39" s="31">
        <f t="shared" si="18"/>
        <v>-634.07000000000005</v>
      </c>
      <c r="X39" s="68">
        <v>60590139386</v>
      </c>
      <c r="Y39" s="38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</row>
    <row r="40" spans="1:145" s="34" customFormat="1">
      <c r="A40" s="36" t="s">
        <v>30</v>
      </c>
      <c r="B40" s="36" t="s">
        <v>98</v>
      </c>
      <c r="C40" s="84"/>
      <c r="D40" s="40">
        <v>42674</v>
      </c>
      <c r="E40" s="36" t="s">
        <v>99</v>
      </c>
      <c r="F40" s="66">
        <v>20000</v>
      </c>
      <c r="G40" s="66"/>
      <c r="H40" s="66"/>
      <c r="I40" s="66"/>
      <c r="J40" s="27"/>
      <c r="K40" s="27"/>
      <c r="L40" s="31">
        <f t="shared" si="2"/>
        <v>0</v>
      </c>
      <c r="M40" s="35"/>
      <c r="N40" s="56"/>
      <c r="O40" s="28"/>
      <c r="P40" s="28"/>
      <c r="Q40" s="28"/>
      <c r="R40" s="29"/>
      <c r="S40" s="30"/>
      <c r="T40" s="30"/>
      <c r="U40" s="31">
        <f t="shared" si="16"/>
        <v>0</v>
      </c>
      <c r="V40" s="32">
        <f t="shared" si="17"/>
        <v>0</v>
      </c>
      <c r="W40" s="31">
        <f t="shared" si="18"/>
        <v>0</v>
      </c>
      <c r="X40" s="68">
        <v>56710784562</v>
      </c>
      <c r="Y40" s="38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</row>
    <row r="41" spans="1:145" s="34" customFormat="1">
      <c r="A41" s="24" t="s">
        <v>27</v>
      </c>
      <c r="B41" s="24" t="s">
        <v>76</v>
      </c>
      <c r="C41" s="80"/>
      <c r="D41" s="25">
        <v>42740</v>
      </c>
      <c r="E41" s="24" t="s">
        <v>28</v>
      </c>
      <c r="F41" s="66">
        <v>2800</v>
      </c>
      <c r="G41" s="66">
        <v>0</v>
      </c>
      <c r="H41" s="66"/>
      <c r="I41" s="66"/>
      <c r="J41" s="27"/>
      <c r="K41" s="27"/>
      <c r="L41" s="31">
        <f t="shared" si="2"/>
        <v>0</v>
      </c>
      <c r="M41" s="35"/>
      <c r="N41" s="56"/>
      <c r="O41" s="28"/>
      <c r="P41" s="28"/>
      <c r="Q41" s="28"/>
      <c r="R41" s="29"/>
      <c r="S41" s="30"/>
      <c r="T41" s="30"/>
      <c r="U41" s="31">
        <f t="shared" si="16"/>
        <v>0</v>
      </c>
      <c r="V41" s="32">
        <f t="shared" si="17"/>
        <v>0</v>
      </c>
      <c r="W41" s="31">
        <f t="shared" si="18"/>
        <v>0</v>
      </c>
      <c r="X41" s="68">
        <v>60590081785</v>
      </c>
      <c r="Y41" s="38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</row>
    <row r="42" spans="1:145" s="34" customFormat="1">
      <c r="A42" s="24" t="s">
        <v>46</v>
      </c>
      <c r="B42" s="24" t="s">
        <v>47</v>
      </c>
      <c r="C42" s="80"/>
      <c r="D42" s="25">
        <v>39814</v>
      </c>
      <c r="E42" s="24" t="s">
        <v>46</v>
      </c>
      <c r="F42" s="66">
        <v>7500</v>
      </c>
      <c r="G42" s="66"/>
      <c r="H42" s="66"/>
      <c r="I42" s="66"/>
      <c r="J42" s="27"/>
      <c r="K42" s="27"/>
      <c r="L42" s="31">
        <f t="shared" si="2"/>
        <v>0</v>
      </c>
      <c r="M42" s="35"/>
      <c r="N42" s="56"/>
      <c r="O42" s="28"/>
      <c r="P42" s="28"/>
      <c r="Q42" s="28"/>
      <c r="R42" s="29"/>
      <c r="S42" s="30">
        <v>876.6</v>
      </c>
      <c r="T42" s="30"/>
      <c r="U42" s="31">
        <f t="shared" si="16"/>
        <v>-876.6</v>
      </c>
      <c r="V42" s="32">
        <f t="shared" si="17"/>
        <v>0</v>
      </c>
      <c r="W42" s="31">
        <f t="shared" si="18"/>
        <v>-876.6</v>
      </c>
      <c r="X42" s="68">
        <v>56708880451</v>
      </c>
      <c r="Y42" s="38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</row>
    <row r="43" spans="1:145" s="61" customFormat="1">
      <c r="A43" s="24" t="s">
        <v>30</v>
      </c>
      <c r="B43" s="36" t="s">
        <v>85</v>
      </c>
      <c r="C43" s="80"/>
      <c r="D43" s="25">
        <v>42861</v>
      </c>
      <c r="E43" s="24" t="s">
        <v>36</v>
      </c>
      <c r="F43" s="66">
        <v>2500</v>
      </c>
      <c r="G43" s="66"/>
      <c r="H43" s="66"/>
      <c r="I43" s="66"/>
      <c r="J43" s="27"/>
      <c r="K43" s="27"/>
      <c r="L43" s="31">
        <f t="shared" si="2"/>
        <v>0</v>
      </c>
      <c r="M43" s="35"/>
      <c r="N43" s="56"/>
      <c r="O43" s="28"/>
      <c r="P43" s="28"/>
      <c r="Q43" s="28"/>
      <c r="R43" s="29"/>
      <c r="S43" s="77"/>
      <c r="T43" s="30"/>
      <c r="U43" s="31">
        <f t="shared" si="16"/>
        <v>0</v>
      </c>
      <c r="V43" s="32">
        <f t="shared" si="17"/>
        <v>0</v>
      </c>
      <c r="W43" s="31">
        <f t="shared" si="18"/>
        <v>0</v>
      </c>
      <c r="X43" s="68">
        <v>56710541492</v>
      </c>
      <c r="Y43" s="37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</row>
    <row r="44" spans="1:145" s="34" customFormat="1">
      <c r="A44" s="24" t="s">
        <v>21</v>
      </c>
      <c r="B44" s="24" t="s">
        <v>84</v>
      </c>
      <c r="C44" s="80"/>
      <c r="D44" s="25">
        <v>42632</v>
      </c>
      <c r="E44" s="24" t="s">
        <v>31</v>
      </c>
      <c r="F44" s="66">
        <v>2250</v>
      </c>
      <c r="G44" s="66"/>
      <c r="H44" s="66"/>
      <c r="I44" s="66"/>
      <c r="J44" s="27"/>
      <c r="K44" s="27"/>
      <c r="L44" s="31">
        <f t="shared" si="2"/>
        <v>0</v>
      </c>
      <c r="M44" s="35"/>
      <c r="N44" s="56"/>
      <c r="O44" s="28"/>
      <c r="P44" s="28"/>
      <c r="Q44" s="28"/>
      <c r="R44" s="29"/>
      <c r="S44" s="30"/>
      <c r="T44" s="30"/>
      <c r="U44" s="31">
        <f t="shared" si="16"/>
        <v>0</v>
      </c>
      <c r="V44" s="32">
        <f t="shared" si="17"/>
        <v>0</v>
      </c>
      <c r="W44" s="31">
        <f t="shared" si="18"/>
        <v>0</v>
      </c>
      <c r="X44" s="68">
        <v>56708843938</v>
      </c>
      <c r="Y44" s="38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</row>
    <row r="45" spans="1:145">
      <c r="A45" s="24" t="s">
        <v>30</v>
      </c>
      <c r="B45" s="24" t="s">
        <v>119</v>
      </c>
      <c r="C45" s="80"/>
      <c r="D45" s="25">
        <v>39516</v>
      </c>
      <c r="E45" s="24" t="s">
        <v>40</v>
      </c>
      <c r="F45" s="66">
        <v>1750</v>
      </c>
      <c r="G45" s="66"/>
      <c r="H45" s="66"/>
      <c r="I45" s="66"/>
      <c r="J45" s="26"/>
      <c r="K45" s="26"/>
      <c r="L45" s="31">
        <f t="shared" si="2"/>
        <v>0</v>
      </c>
      <c r="M45" s="35"/>
      <c r="N45" s="59"/>
      <c r="O45" s="28"/>
      <c r="P45" s="28"/>
      <c r="Q45" s="28"/>
      <c r="R45" s="26"/>
      <c r="S45" s="79" t="s">
        <v>137</v>
      </c>
      <c r="T45" s="26"/>
      <c r="U45" s="31">
        <f>+L45-SUM(M45:T45)</f>
        <v>0</v>
      </c>
      <c r="V45" s="32">
        <f t="shared" si="17"/>
        <v>0</v>
      </c>
      <c r="W45" s="31">
        <f t="shared" si="18"/>
        <v>0</v>
      </c>
      <c r="X45" s="68">
        <v>60590029027</v>
      </c>
      <c r="Y45" s="69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</row>
    <row r="46" spans="1:145">
      <c r="A46" s="24" t="s">
        <v>30</v>
      </c>
      <c r="B46" s="24" t="s">
        <v>97</v>
      </c>
      <c r="C46" s="80"/>
      <c r="D46" s="25">
        <v>42970</v>
      </c>
      <c r="E46" s="24" t="s">
        <v>36</v>
      </c>
      <c r="F46" s="66">
        <v>2500</v>
      </c>
      <c r="G46" s="66"/>
      <c r="H46" s="66"/>
      <c r="I46" s="66"/>
      <c r="J46" s="26"/>
      <c r="K46" s="26"/>
      <c r="L46" s="31">
        <f t="shared" si="2"/>
        <v>0</v>
      </c>
      <c r="M46" s="35"/>
      <c r="N46" s="59"/>
      <c r="O46" s="28"/>
      <c r="P46" s="28"/>
      <c r="Q46" s="28"/>
      <c r="R46" s="26"/>
      <c r="S46" s="79"/>
      <c r="T46" s="26"/>
      <c r="U46" s="31">
        <f t="shared" ref="U46:U55" si="25">+L46-SUM(M46:T46)</f>
        <v>0</v>
      </c>
      <c r="V46" s="32">
        <f t="shared" si="17"/>
        <v>0</v>
      </c>
      <c r="W46" s="31">
        <f t="shared" si="18"/>
        <v>0</v>
      </c>
      <c r="X46" s="68">
        <v>60595157591</v>
      </c>
      <c r="Y46" s="69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</row>
    <row r="47" spans="1:145" s="34" customFormat="1">
      <c r="A47" s="24" t="s">
        <v>23</v>
      </c>
      <c r="B47" s="24" t="s">
        <v>93</v>
      </c>
      <c r="C47" s="80"/>
      <c r="D47" s="25">
        <v>42940</v>
      </c>
      <c r="E47" s="24" t="s">
        <v>25</v>
      </c>
      <c r="F47" s="66">
        <v>3000</v>
      </c>
      <c r="G47" s="66">
        <v>0</v>
      </c>
      <c r="H47" s="66"/>
      <c r="I47" s="66"/>
      <c r="J47" s="27"/>
      <c r="K47" s="27"/>
      <c r="L47" s="31">
        <f t="shared" si="2"/>
        <v>0</v>
      </c>
      <c r="M47" s="35"/>
      <c r="N47" s="56"/>
      <c r="O47" s="28"/>
      <c r="P47" s="28"/>
      <c r="Q47" s="28"/>
      <c r="R47" s="29"/>
      <c r="S47" s="30"/>
      <c r="T47" s="30"/>
      <c r="U47" s="31">
        <f t="shared" si="25"/>
        <v>0</v>
      </c>
      <c r="V47" s="32">
        <f t="shared" si="17"/>
        <v>0</v>
      </c>
      <c r="W47" s="31">
        <f t="shared" si="18"/>
        <v>0</v>
      </c>
      <c r="X47" s="68">
        <v>60593356654</v>
      </c>
      <c r="Y47" s="38" t="s">
        <v>127</v>
      </c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</row>
    <row r="48" spans="1:145" s="34" customFormat="1">
      <c r="A48" s="24" t="s">
        <v>48</v>
      </c>
      <c r="B48" s="24" t="s">
        <v>77</v>
      </c>
      <c r="C48" s="80"/>
      <c r="D48" s="25">
        <v>42773</v>
      </c>
      <c r="E48" s="24" t="s">
        <v>78</v>
      </c>
      <c r="F48" s="66">
        <v>2000</v>
      </c>
      <c r="G48" s="66"/>
      <c r="H48" s="66"/>
      <c r="I48" s="66"/>
      <c r="J48" s="27"/>
      <c r="K48" s="27"/>
      <c r="L48" s="31">
        <f t="shared" si="2"/>
        <v>0</v>
      </c>
      <c r="M48" s="35"/>
      <c r="N48" s="56"/>
      <c r="O48" s="28"/>
      <c r="P48" s="28"/>
      <c r="Q48" s="28"/>
      <c r="R48" s="29"/>
      <c r="S48" s="30"/>
      <c r="T48" s="30"/>
      <c r="U48" s="31">
        <f t="shared" si="25"/>
        <v>0</v>
      </c>
      <c r="V48" s="32">
        <f t="shared" si="17"/>
        <v>0</v>
      </c>
      <c r="W48" s="31">
        <f t="shared" si="18"/>
        <v>0</v>
      </c>
      <c r="X48" s="68">
        <v>60590127128</v>
      </c>
      <c r="Y48" s="38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</row>
    <row r="49" spans="1:145" s="34" customFormat="1">
      <c r="A49" s="24" t="s">
        <v>27</v>
      </c>
      <c r="B49" s="36" t="s">
        <v>49</v>
      </c>
      <c r="C49" s="80"/>
      <c r="D49" s="25">
        <v>42222</v>
      </c>
      <c r="E49" s="24" t="s">
        <v>50</v>
      </c>
      <c r="F49" s="66">
        <v>3000</v>
      </c>
      <c r="G49" s="66"/>
      <c r="H49" s="66"/>
      <c r="I49" s="66"/>
      <c r="J49" s="66"/>
      <c r="K49" s="27"/>
      <c r="L49" s="31">
        <f t="shared" si="2"/>
        <v>0</v>
      </c>
      <c r="M49" s="35"/>
      <c r="N49" s="56"/>
      <c r="O49" s="28"/>
      <c r="P49" s="28"/>
      <c r="Q49" s="28"/>
      <c r="R49" s="29"/>
      <c r="S49" s="30"/>
      <c r="T49" s="30"/>
      <c r="U49" s="31">
        <f t="shared" si="25"/>
        <v>0</v>
      </c>
      <c r="V49" s="32">
        <f t="shared" si="17"/>
        <v>0</v>
      </c>
      <c r="W49" s="31">
        <f t="shared" si="18"/>
        <v>0</v>
      </c>
      <c r="X49" s="68">
        <v>56708843881</v>
      </c>
      <c r="Y49" s="38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</row>
    <row r="50" spans="1:145" s="43" customFormat="1">
      <c r="A50" s="24" t="s">
        <v>48</v>
      </c>
      <c r="B50" s="24" t="s">
        <v>51</v>
      </c>
      <c r="C50" s="80"/>
      <c r="D50" s="25">
        <v>39608</v>
      </c>
      <c r="E50" s="24" t="s">
        <v>52</v>
      </c>
      <c r="F50" s="66">
        <v>7000</v>
      </c>
      <c r="G50" s="66"/>
      <c r="H50" s="66"/>
      <c r="I50" s="66"/>
      <c r="J50" s="27"/>
      <c r="K50" s="27"/>
      <c r="L50" s="31">
        <f t="shared" si="2"/>
        <v>0</v>
      </c>
      <c r="M50" s="35"/>
      <c r="N50" s="56"/>
      <c r="O50" s="28"/>
      <c r="P50" s="28"/>
      <c r="Q50" s="28"/>
      <c r="R50" s="29"/>
      <c r="S50" s="30"/>
      <c r="T50" s="30"/>
      <c r="U50" s="31">
        <f t="shared" si="25"/>
        <v>0</v>
      </c>
      <c r="V50" s="32">
        <f t="shared" si="17"/>
        <v>0</v>
      </c>
      <c r="W50" s="31">
        <f t="shared" si="18"/>
        <v>0</v>
      </c>
      <c r="X50" s="68">
        <v>56708880482</v>
      </c>
      <c r="Y50" s="38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</row>
    <row r="51" spans="1:145" s="43" customFormat="1">
      <c r="A51" s="24" t="s">
        <v>23</v>
      </c>
      <c r="B51" s="24" t="s">
        <v>68</v>
      </c>
      <c r="C51" s="80" t="s">
        <v>88</v>
      </c>
      <c r="D51" s="25">
        <v>41793</v>
      </c>
      <c r="E51" s="24" t="s">
        <v>69</v>
      </c>
      <c r="F51" s="66">
        <v>13800</v>
      </c>
      <c r="G51" s="66">
        <v>0</v>
      </c>
      <c r="H51" s="66"/>
      <c r="I51" s="66"/>
      <c r="J51" s="27"/>
      <c r="K51" s="27"/>
      <c r="L51" s="31">
        <f t="shared" si="2"/>
        <v>0</v>
      </c>
      <c r="M51" s="35"/>
      <c r="N51" s="56"/>
      <c r="O51" s="28"/>
      <c r="P51" s="28"/>
      <c r="Q51" s="28"/>
      <c r="R51" s="29"/>
      <c r="S51" s="30"/>
      <c r="T51" s="30"/>
      <c r="U51" s="31">
        <f t="shared" si="25"/>
        <v>0</v>
      </c>
      <c r="V51" s="32">
        <f t="shared" si="17"/>
        <v>0</v>
      </c>
      <c r="W51" s="31">
        <f t="shared" si="18"/>
        <v>0</v>
      </c>
      <c r="X51" s="68">
        <v>56708843907</v>
      </c>
      <c r="Y51" s="38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</row>
    <row r="52" spans="1:145" s="44" customFormat="1">
      <c r="A52" s="24" t="s">
        <v>27</v>
      </c>
      <c r="B52" s="24" t="s">
        <v>53</v>
      </c>
      <c r="C52" s="80"/>
      <c r="D52" s="25">
        <v>38733</v>
      </c>
      <c r="E52" s="24" t="s">
        <v>70</v>
      </c>
      <c r="F52" s="66">
        <v>3750</v>
      </c>
      <c r="G52" s="66"/>
      <c r="H52" s="66"/>
      <c r="I52" s="66"/>
      <c r="J52" s="27"/>
      <c r="K52" s="27"/>
      <c r="L52" s="31">
        <f t="shared" si="2"/>
        <v>0</v>
      </c>
      <c r="M52" s="35"/>
      <c r="N52" s="56"/>
      <c r="O52" s="28"/>
      <c r="P52" s="28"/>
      <c r="Q52" s="28"/>
      <c r="R52" s="29"/>
      <c r="S52" s="30">
        <v>738.57</v>
      </c>
      <c r="T52" s="30"/>
      <c r="U52" s="31">
        <f t="shared" si="25"/>
        <v>-738.57</v>
      </c>
      <c r="V52" s="32">
        <f t="shared" si="17"/>
        <v>0</v>
      </c>
      <c r="W52" s="31">
        <f t="shared" si="18"/>
        <v>-738.57</v>
      </c>
      <c r="X52" s="68">
        <v>56708843910</v>
      </c>
      <c r="Y52" s="38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</row>
    <row r="53" spans="1:145" s="44" customFormat="1">
      <c r="A53" s="24" t="s">
        <v>23</v>
      </c>
      <c r="B53" s="24" t="s">
        <v>130</v>
      </c>
      <c r="C53" s="80"/>
      <c r="D53" s="25">
        <v>43132</v>
      </c>
      <c r="E53" s="24" t="s">
        <v>99</v>
      </c>
      <c r="F53" s="66">
        <v>12500</v>
      </c>
      <c r="G53" s="66"/>
      <c r="H53" s="66"/>
      <c r="I53" s="66"/>
      <c r="J53" s="27"/>
      <c r="K53" s="27"/>
      <c r="L53" s="31">
        <f t="shared" si="2"/>
        <v>0</v>
      </c>
      <c r="M53" s="35"/>
      <c r="N53" s="56"/>
      <c r="O53" s="28"/>
      <c r="P53" s="28"/>
      <c r="Q53" s="28"/>
      <c r="R53" s="29"/>
      <c r="S53" s="30"/>
      <c r="T53" s="30"/>
      <c r="U53" s="31"/>
      <c r="V53" s="32"/>
      <c r="W53" s="31"/>
      <c r="X53" s="68">
        <v>60598908294</v>
      </c>
      <c r="Y53" s="38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</row>
    <row r="54" spans="1:145" s="61" customFormat="1">
      <c r="A54" s="24" t="s">
        <v>23</v>
      </c>
      <c r="B54" s="36" t="s">
        <v>103</v>
      </c>
      <c r="C54" s="80"/>
      <c r="D54" s="25">
        <v>42989</v>
      </c>
      <c r="E54" s="24" t="s">
        <v>104</v>
      </c>
      <c r="F54" s="66">
        <v>3300</v>
      </c>
      <c r="G54" s="66">
        <v>500</v>
      </c>
      <c r="H54" s="66"/>
      <c r="I54" s="66"/>
      <c r="J54" s="27"/>
      <c r="K54" s="27"/>
      <c r="L54" s="31">
        <f t="shared" si="2"/>
        <v>500</v>
      </c>
      <c r="M54" s="35"/>
      <c r="N54" s="56"/>
      <c r="O54" s="28"/>
      <c r="P54" s="28"/>
      <c r="Q54" s="28"/>
      <c r="R54" s="29"/>
      <c r="S54" s="77"/>
      <c r="T54" s="30"/>
      <c r="U54" s="31"/>
      <c r="V54" s="32">
        <f t="shared" si="17"/>
        <v>0</v>
      </c>
      <c r="W54" s="31"/>
      <c r="X54" s="68">
        <v>60595108868</v>
      </c>
      <c r="Y54" s="37" t="s">
        <v>127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</row>
    <row r="55" spans="1:145" s="45" customFormat="1">
      <c r="A55" s="24" t="s">
        <v>27</v>
      </c>
      <c r="B55" s="24" t="s">
        <v>54</v>
      </c>
      <c r="C55" s="80"/>
      <c r="D55" s="25">
        <v>42321</v>
      </c>
      <c r="E55" s="24" t="s">
        <v>105</v>
      </c>
      <c r="F55" s="66">
        <v>3750</v>
      </c>
      <c r="G55" s="66"/>
      <c r="H55" s="66"/>
      <c r="I55" s="66"/>
      <c r="J55" s="27"/>
      <c r="K55" s="27"/>
      <c r="L55" s="31">
        <f t="shared" si="2"/>
        <v>0</v>
      </c>
      <c r="M55" s="35"/>
      <c r="N55" s="56"/>
      <c r="O55" s="28"/>
      <c r="P55" s="28"/>
      <c r="Q55" s="28"/>
      <c r="R55" s="29"/>
      <c r="S55" s="30">
        <v>329.26</v>
      </c>
      <c r="T55" s="30"/>
      <c r="U55" s="31">
        <f t="shared" si="25"/>
        <v>-329.26</v>
      </c>
      <c r="V55" s="32">
        <f t="shared" si="17"/>
        <v>0</v>
      </c>
      <c r="W55" s="31">
        <f t="shared" si="18"/>
        <v>-329.26</v>
      </c>
      <c r="X55" s="68">
        <v>56708880539</v>
      </c>
      <c r="Y55" s="38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</row>
    <row r="56" spans="1:145" s="45" customFormat="1">
      <c r="A56" s="24" t="s">
        <v>23</v>
      </c>
      <c r="B56" s="24" t="s">
        <v>72</v>
      </c>
      <c r="C56" s="80"/>
      <c r="D56" s="25">
        <v>42496</v>
      </c>
      <c r="E56" s="24" t="s">
        <v>73</v>
      </c>
      <c r="F56" s="66">
        <v>3500</v>
      </c>
      <c r="G56" s="66"/>
      <c r="H56" s="66"/>
      <c r="I56" s="66"/>
      <c r="J56" s="82"/>
      <c r="K56" s="27"/>
      <c r="L56" s="31">
        <f t="shared" si="2"/>
        <v>0</v>
      </c>
      <c r="M56" s="35"/>
      <c r="N56" s="56"/>
      <c r="O56" s="28"/>
      <c r="P56" s="28"/>
      <c r="Q56" s="28"/>
      <c r="R56" s="29"/>
      <c r="S56" s="30"/>
      <c r="T56" s="30"/>
      <c r="U56" s="31">
        <f t="shared" ref="U56:U58" si="26">+L56-SUM(M56:S56)</f>
        <v>0</v>
      </c>
      <c r="V56" s="32">
        <f t="shared" ref="V56:V58" si="27">IF(L56&gt;4500,L56*0.1,0)</f>
        <v>0</v>
      </c>
      <c r="W56" s="31">
        <f t="shared" ref="W56:W58" si="28">+U56-V56</f>
        <v>0</v>
      </c>
      <c r="X56" s="68">
        <v>56708883839</v>
      </c>
      <c r="Y56" s="36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</row>
    <row r="57" spans="1:145" s="34" customFormat="1">
      <c r="A57" s="102" t="s">
        <v>30</v>
      </c>
      <c r="B57" s="102" t="s">
        <v>136</v>
      </c>
      <c r="C57" s="103"/>
      <c r="D57" s="104">
        <v>42989</v>
      </c>
      <c r="E57" s="102" t="s">
        <v>34</v>
      </c>
      <c r="F57" s="87">
        <v>3870</v>
      </c>
      <c r="G57" s="87"/>
      <c r="H57" s="87"/>
      <c r="I57" s="87">
        <v>466.68</v>
      </c>
      <c r="J57" s="87"/>
      <c r="K57" s="105"/>
      <c r="L57" s="31"/>
      <c r="M57" s="35"/>
      <c r="N57" s="56"/>
      <c r="O57" s="28"/>
      <c r="P57" s="28"/>
      <c r="Q57" s="28"/>
      <c r="R57" s="29"/>
      <c r="S57" s="77">
        <v>915.21</v>
      </c>
      <c r="T57" s="30"/>
      <c r="U57" s="31"/>
      <c r="V57" s="32"/>
      <c r="W57" s="31"/>
      <c r="X57" s="106"/>
      <c r="Y57" s="107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</row>
    <row r="58" spans="1:145" s="45" customFormat="1">
      <c r="A58" s="24" t="s">
        <v>23</v>
      </c>
      <c r="B58" s="36" t="s">
        <v>55</v>
      </c>
      <c r="C58" s="80"/>
      <c r="D58" s="25">
        <v>42169</v>
      </c>
      <c r="E58" s="24" t="s">
        <v>82</v>
      </c>
      <c r="F58" s="66">
        <v>3250</v>
      </c>
      <c r="G58" s="66"/>
      <c r="H58" s="66"/>
      <c r="I58" s="66"/>
      <c r="J58" s="82"/>
      <c r="K58" s="27"/>
      <c r="L58" s="31">
        <f t="shared" ref="L58" si="29">SUM(G58:K58)</f>
        <v>0</v>
      </c>
      <c r="M58" s="35"/>
      <c r="N58" s="86"/>
      <c r="O58" s="28"/>
      <c r="P58" s="28"/>
      <c r="Q58" s="28"/>
      <c r="R58" s="29"/>
      <c r="S58" s="30"/>
      <c r="T58" s="30"/>
      <c r="U58" s="31">
        <f t="shared" si="26"/>
        <v>0</v>
      </c>
      <c r="V58" s="32">
        <f t="shared" si="27"/>
        <v>0</v>
      </c>
      <c r="W58" s="31">
        <f t="shared" si="28"/>
        <v>0</v>
      </c>
      <c r="X58" s="68">
        <v>56708880542</v>
      </c>
      <c r="Y58" s="38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</row>
    <row r="59" spans="1:145" s="21" customFormat="1">
      <c r="A59" s="38"/>
      <c r="B59" s="24"/>
      <c r="C59" s="80"/>
      <c r="D59" s="24"/>
      <c r="E59" s="24"/>
      <c r="F59" s="24"/>
      <c r="G59" s="66"/>
      <c r="H59" s="66"/>
      <c r="I59" s="66"/>
      <c r="J59" s="26"/>
      <c r="K59" s="26"/>
      <c r="L59" s="31"/>
      <c r="M59" s="35"/>
      <c r="N59" s="55"/>
      <c r="O59" s="28"/>
      <c r="P59" s="28"/>
      <c r="Q59" s="28"/>
      <c r="R59" s="32"/>
      <c r="S59" s="32"/>
      <c r="T59" s="32"/>
      <c r="U59" s="31"/>
      <c r="V59" s="32"/>
      <c r="W59" s="31"/>
      <c r="X59" s="33"/>
      <c r="Y59" s="36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</row>
    <row r="60" spans="1:145" s="21" customFormat="1">
      <c r="A60" s="46"/>
      <c r="B60" s="47"/>
      <c r="C60" s="80"/>
      <c r="D60" s="24"/>
      <c r="E60" s="47"/>
      <c r="F60" s="47"/>
      <c r="G60" s="76"/>
      <c r="H60" s="76"/>
      <c r="I60" s="76"/>
      <c r="J60" s="48"/>
      <c r="K60" s="48"/>
      <c r="L60" s="49"/>
      <c r="M60" s="48"/>
      <c r="N60" s="57"/>
      <c r="O60" s="50"/>
      <c r="P60" s="50"/>
      <c r="Q60" s="50"/>
      <c r="R60" s="50"/>
      <c r="S60" s="50"/>
      <c r="T60" s="57"/>
      <c r="U60" s="51"/>
      <c r="V60" s="50"/>
      <c r="W60" s="49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</row>
    <row r="61" spans="1:145" s="21" customFormat="1" ht="16.5" thickBot="1">
      <c r="A61" s="14"/>
      <c r="B61" s="52" t="s">
        <v>56</v>
      </c>
      <c r="C61" s="85"/>
      <c r="D61" s="52"/>
      <c r="E61" s="52"/>
      <c r="F61" s="52"/>
      <c r="G61" s="67">
        <f>SUM(G8:G58)</f>
        <v>6997.09</v>
      </c>
      <c r="H61" s="67">
        <f>SUM(H8:H58)</f>
        <v>0</v>
      </c>
      <c r="I61" s="67">
        <f>SUM(I8:I58)</f>
        <v>2466.6799999999998</v>
      </c>
      <c r="J61" s="67">
        <f>SUM(J8:J58)</f>
        <v>2074.38</v>
      </c>
      <c r="K61" s="67">
        <f>SUM(K8:K58)</f>
        <v>0</v>
      </c>
      <c r="L61" s="53">
        <f>SUM(L12:L59)</f>
        <v>11071.470000000001</v>
      </c>
      <c r="M61" s="53">
        <f>SUM(M9:M58)</f>
        <v>3666.67</v>
      </c>
      <c r="N61" s="58">
        <f>SUM(N9:N59)</f>
        <v>3</v>
      </c>
      <c r="O61" s="53">
        <f>SUM(O14:O55)</f>
        <v>0</v>
      </c>
      <c r="P61" s="53">
        <f>SUM(P14:P59)</f>
        <v>0</v>
      </c>
      <c r="Q61" s="53">
        <f>SUM(Q14:Q55)</f>
        <v>0</v>
      </c>
      <c r="R61" s="53">
        <f>SUM(R14:R55)</f>
        <v>0</v>
      </c>
      <c r="S61" s="53">
        <f>SUM(S8:S59)</f>
        <v>10586.849999999999</v>
      </c>
      <c r="T61" s="53"/>
      <c r="U61" s="53">
        <f>SUM(U12:U59)</f>
        <v>-1125.3600000000001</v>
      </c>
      <c r="V61" s="53">
        <f>SUM(V14:V55)</f>
        <v>0</v>
      </c>
      <c r="W61" s="53">
        <f>SUM(W12:W59)</f>
        <v>-1125.3600000000001</v>
      </c>
      <c r="X61" s="15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145" ht="16.5" thickTop="1"/>
    <row r="66" spans="1:23">
      <c r="A66" s="14" t="s">
        <v>57</v>
      </c>
      <c r="B66" s="12"/>
    </row>
    <row r="67" spans="1:23">
      <c r="A67" s="14" t="s">
        <v>58</v>
      </c>
      <c r="B67" s="12"/>
    </row>
    <row r="68" spans="1:23">
      <c r="A68" s="14" t="s">
        <v>59</v>
      </c>
      <c r="B68" s="12"/>
    </row>
    <row r="69" spans="1:23">
      <c r="A69" s="14" t="s">
        <v>60</v>
      </c>
      <c r="B69" s="12"/>
    </row>
    <row r="70" spans="1:23">
      <c r="A70" s="14" t="s">
        <v>61</v>
      </c>
      <c r="B70" s="12"/>
    </row>
    <row r="71" spans="1:23">
      <c r="A71" s="14" t="s">
        <v>62</v>
      </c>
      <c r="B71" s="12"/>
    </row>
    <row r="74" spans="1:23">
      <c r="J74" s="14"/>
      <c r="K74" s="14"/>
      <c r="L74" s="14"/>
      <c r="M74" s="14"/>
      <c r="N74" s="60"/>
      <c r="O74" s="14"/>
      <c r="P74" s="14"/>
      <c r="Q74" s="14"/>
      <c r="R74" s="14"/>
      <c r="S74" s="14"/>
      <c r="T74" s="14"/>
      <c r="U74" s="14"/>
      <c r="V74" s="14"/>
      <c r="W74" s="14"/>
    </row>
    <row r="75" spans="1:23">
      <c r="J75" s="14"/>
      <c r="K75" s="14"/>
      <c r="L75" s="14"/>
      <c r="M75" s="14"/>
      <c r="N75" s="60"/>
      <c r="O75" s="14"/>
      <c r="P75" s="14"/>
      <c r="Q75" s="14"/>
      <c r="R75" s="14"/>
      <c r="S75" s="14"/>
      <c r="T75" s="14"/>
      <c r="U75" s="14"/>
      <c r="V75" s="14"/>
      <c r="W75" s="14"/>
    </row>
    <row r="76" spans="1:23">
      <c r="J76" s="14"/>
      <c r="K76" s="14"/>
      <c r="L76" s="14"/>
      <c r="M76" s="14"/>
      <c r="N76" s="60"/>
      <c r="O76" s="14"/>
      <c r="P76" s="14"/>
      <c r="Q76" s="14"/>
      <c r="R76" s="14"/>
      <c r="S76" s="14"/>
      <c r="T76" s="14"/>
      <c r="U76" s="14"/>
      <c r="V76" s="14"/>
      <c r="W76" s="14"/>
    </row>
    <row r="77" spans="1:23">
      <c r="J77" s="14"/>
      <c r="K77" s="14"/>
      <c r="L77" s="14"/>
      <c r="M77" s="14"/>
      <c r="N77" s="60"/>
      <c r="O77" s="14"/>
      <c r="P77" s="14"/>
      <c r="Q77" s="14"/>
      <c r="R77" s="14"/>
      <c r="S77" s="14"/>
      <c r="T77" s="14"/>
      <c r="U77" s="14"/>
      <c r="V77" s="14"/>
      <c r="W77" s="14"/>
    </row>
    <row r="78" spans="1:23">
      <c r="J78" s="14"/>
      <c r="K78" s="14"/>
      <c r="L78" s="14"/>
      <c r="M78" s="14"/>
      <c r="N78" s="60"/>
      <c r="O78" s="14"/>
      <c r="P78" s="14"/>
      <c r="Q78" s="14"/>
      <c r="R78" s="14"/>
      <c r="S78" s="14"/>
      <c r="T78" s="14"/>
      <c r="U78" s="14"/>
      <c r="V78" s="14"/>
      <c r="W78" s="14"/>
    </row>
    <row r="79" spans="1:23">
      <c r="J79" s="14"/>
      <c r="K79" s="14"/>
      <c r="L79" s="14"/>
      <c r="M79" s="14"/>
      <c r="N79" s="60"/>
      <c r="O79" s="14"/>
      <c r="P79" s="14"/>
      <c r="Q79" s="14"/>
      <c r="R79" s="14"/>
      <c r="S79" s="14"/>
      <c r="T79" s="14"/>
      <c r="U79" s="14"/>
      <c r="V79" s="14"/>
      <c r="W79" s="14"/>
    </row>
    <row r="80" spans="1:23">
      <c r="J80" s="14"/>
      <c r="K80" s="14"/>
      <c r="L80" s="14"/>
      <c r="M80" s="14"/>
      <c r="N80" s="60"/>
      <c r="O80" s="14"/>
      <c r="P80" s="14"/>
      <c r="Q80" s="14"/>
      <c r="R80" s="14"/>
      <c r="S80" s="14"/>
      <c r="T80" s="14"/>
      <c r="U80" s="14"/>
      <c r="V80" s="14"/>
      <c r="W80" s="14"/>
    </row>
    <row r="81" spans="10:23">
      <c r="J81" s="14"/>
      <c r="K81" s="14"/>
      <c r="L81" s="14"/>
      <c r="M81" s="14"/>
      <c r="N81" s="60"/>
      <c r="O81" s="14"/>
      <c r="P81" s="14"/>
      <c r="Q81" s="14"/>
      <c r="R81" s="14"/>
      <c r="S81" s="14"/>
      <c r="T81" s="14"/>
      <c r="U81" s="14"/>
      <c r="V81" s="14"/>
      <c r="W81" s="14"/>
    </row>
    <row r="82" spans="10:23">
      <c r="J82" s="14"/>
      <c r="K82" s="14"/>
      <c r="L82" s="14"/>
      <c r="M82" s="14"/>
      <c r="N82" s="60"/>
      <c r="O82" s="14"/>
      <c r="P82" s="14"/>
      <c r="Q82" s="14"/>
      <c r="R82" s="14"/>
      <c r="S82" s="14"/>
      <c r="T82" s="14"/>
      <c r="U82" s="14"/>
      <c r="V82" s="14"/>
      <c r="W82" s="14"/>
    </row>
    <row r="83" spans="10:23">
      <c r="J83" s="14"/>
      <c r="K83" s="14"/>
      <c r="L83" s="14"/>
      <c r="M83" s="14"/>
      <c r="N83" s="60"/>
      <c r="O83" s="14"/>
      <c r="P83" s="14"/>
      <c r="Q83" s="14"/>
      <c r="R83" s="14"/>
      <c r="S83" s="14"/>
      <c r="T83" s="14"/>
      <c r="U83" s="14"/>
      <c r="V83" s="14"/>
      <c r="W83" s="14"/>
    </row>
    <row r="84" spans="10:23">
      <c r="J84" s="14"/>
      <c r="K84" s="14"/>
      <c r="L84" s="14"/>
      <c r="M84" s="14"/>
      <c r="N84" s="60"/>
      <c r="O84" s="14"/>
      <c r="P84" s="14"/>
      <c r="Q84" s="14"/>
      <c r="R84" s="14"/>
      <c r="S84" s="14"/>
      <c r="T84" s="14"/>
      <c r="U84" s="14"/>
      <c r="V84" s="14"/>
      <c r="W84" s="14"/>
    </row>
    <row r="85" spans="10:23">
      <c r="J85" s="14"/>
      <c r="K85" s="14"/>
      <c r="L85" s="14"/>
      <c r="M85" s="14"/>
      <c r="N85" s="60"/>
      <c r="O85" s="14"/>
      <c r="P85" s="14"/>
      <c r="Q85" s="14"/>
      <c r="R85" s="14"/>
      <c r="S85" s="14"/>
      <c r="T85" s="14"/>
      <c r="U85" s="14"/>
      <c r="V85" s="14"/>
      <c r="W85" s="14"/>
    </row>
    <row r="86" spans="10:23">
      <c r="J86" s="14"/>
      <c r="K86" s="14"/>
      <c r="L86" s="14"/>
      <c r="M86" s="14"/>
      <c r="N86" s="60"/>
      <c r="O86" s="14"/>
      <c r="P86" s="14"/>
      <c r="Q86" s="14"/>
      <c r="R86" s="14"/>
      <c r="S86" s="14"/>
      <c r="T86" s="14"/>
      <c r="U86" s="14"/>
      <c r="V86" s="14"/>
      <c r="W86" s="14"/>
    </row>
    <row r="87" spans="10:23">
      <c r="J87" s="14"/>
      <c r="K87" s="14"/>
      <c r="L87" s="14"/>
      <c r="M87" s="14"/>
      <c r="N87" s="60"/>
      <c r="O87" s="14"/>
      <c r="P87" s="14"/>
      <c r="Q87" s="14"/>
      <c r="R87" s="14"/>
      <c r="S87" s="14"/>
      <c r="T87" s="14"/>
      <c r="U87" s="14"/>
      <c r="V87" s="14"/>
      <c r="W87" s="14"/>
    </row>
    <row r="88" spans="10:23">
      <c r="J88" s="14"/>
      <c r="K88" s="14"/>
      <c r="L88" s="14"/>
      <c r="M88" s="14"/>
      <c r="N88" s="60"/>
      <c r="O88" s="14"/>
      <c r="P88" s="14"/>
      <c r="Q88" s="14"/>
      <c r="R88" s="14"/>
      <c r="S88" s="14"/>
      <c r="T88" s="14"/>
      <c r="U88" s="14"/>
      <c r="V88" s="14"/>
      <c r="W88" s="14"/>
    </row>
    <row r="89" spans="10:23">
      <c r="J89" s="14"/>
      <c r="K89" s="14"/>
      <c r="L89" s="14"/>
      <c r="M89" s="14"/>
      <c r="N89" s="60"/>
      <c r="O89" s="14"/>
      <c r="P89" s="14"/>
      <c r="Q89" s="14"/>
      <c r="R89" s="14"/>
      <c r="S89" s="14"/>
      <c r="T89" s="14"/>
      <c r="U89" s="14"/>
      <c r="V89" s="14"/>
      <c r="W89" s="14"/>
    </row>
    <row r="90" spans="10:23">
      <c r="J90" s="14"/>
      <c r="K90" s="14"/>
      <c r="L90" s="14"/>
      <c r="M90" s="14"/>
      <c r="N90" s="60"/>
      <c r="O90" s="14"/>
      <c r="P90" s="14"/>
      <c r="Q90" s="14"/>
      <c r="R90" s="14"/>
      <c r="S90" s="14"/>
      <c r="T90" s="14"/>
      <c r="U90" s="14"/>
      <c r="V90" s="14"/>
      <c r="W90" s="14"/>
    </row>
    <row r="91" spans="10:23">
      <c r="J91" s="14"/>
      <c r="K91" s="14"/>
      <c r="L91" s="14"/>
      <c r="M91" s="14"/>
      <c r="N91" s="60"/>
      <c r="O91" s="14"/>
      <c r="P91" s="14"/>
      <c r="Q91" s="14"/>
      <c r="R91" s="14"/>
      <c r="S91" s="14"/>
      <c r="T91" s="14"/>
      <c r="U91" s="14"/>
      <c r="V91" s="14"/>
      <c r="W91" s="14"/>
    </row>
    <row r="92" spans="10:23">
      <c r="J92" s="14"/>
      <c r="K92" s="14"/>
      <c r="L92" s="14"/>
      <c r="M92" s="14"/>
      <c r="N92" s="60"/>
      <c r="O92" s="14"/>
      <c r="P92" s="14"/>
      <c r="Q92" s="14"/>
      <c r="R92" s="14"/>
      <c r="S92" s="14"/>
      <c r="T92" s="14"/>
      <c r="U92" s="14"/>
      <c r="V92" s="14"/>
      <c r="W92" s="14"/>
    </row>
    <row r="93" spans="10:23">
      <c r="J93" s="14"/>
      <c r="K93" s="14"/>
      <c r="L93" s="14"/>
      <c r="M93" s="14"/>
      <c r="N93" s="60"/>
      <c r="O93" s="14"/>
      <c r="P93" s="14"/>
      <c r="Q93" s="14"/>
      <c r="R93" s="14"/>
      <c r="S93" s="14"/>
      <c r="T93" s="14"/>
      <c r="U93" s="14"/>
      <c r="V93" s="14"/>
      <c r="W93" s="14"/>
    </row>
    <row r="94" spans="10:23">
      <c r="J94" s="14"/>
      <c r="K94" s="14"/>
      <c r="L94" s="14"/>
      <c r="M94" s="14"/>
      <c r="N94" s="60"/>
      <c r="O94" s="14"/>
      <c r="P94" s="14"/>
      <c r="Q94" s="14"/>
      <c r="R94" s="14"/>
      <c r="S94" s="14"/>
      <c r="T94" s="14"/>
      <c r="U94" s="14"/>
      <c r="V94" s="14"/>
      <c r="W94" s="14"/>
    </row>
    <row r="95" spans="10:23">
      <c r="J95" s="14"/>
      <c r="K95" s="14"/>
      <c r="L95" s="14"/>
      <c r="M95" s="14"/>
      <c r="N95" s="60"/>
      <c r="O95" s="14"/>
      <c r="P95" s="14"/>
      <c r="Q95" s="14"/>
      <c r="R95" s="14"/>
      <c r="S95" s="14"/>
      <c r="T95" s="14"/>
      <c r="U95" s="14"/>
      <c r="V95" s="14"/>
      <c r="W95" s="14"/>
    </row>
    <row r="96" spans="10:23">
      <c r="J96" s="14"/>
      <c r="K96" s="14"/>
      <c r="L96" s="14"/>
      <c r="M96" s="14"/>
      <c r="N96" s="60"/>
      <c r="O96" s="14"/>
      <c r="P96" s="14"/>
      <c r="Q96" s="14"/>
      <c r="R96" s="14"/>
      <c r="S96" s="14"/>
      <c r="T96" s="14"/>
      <c r="U96" s="14"/>
      <c r="V96" s="14"/>
      <c r="W96" s="14"/>
    </row>
    <row r="97" spans="10:23">
      <c r="J97" s="14"/>
      <c r="K97" s="14"/>
      <c r="L97" s="14"/>
      <c r="M97" s="14"/>
      <c r="N97" s="60"/>
      <c r="O97" s="14"/>
      <c r="P97" s="14"/>
      <c r="Q97" s="14"/>
      <c r="R97" s="14"/>
      <c r="S97" s="14"/>
      <c r="T97" s="14"/>
      <c r="U97" s="14"/>
      <c r="V97" s="14"/>
      <c r="W97" s="14"/>
    </row>
    <row r="98" spans="10:23">
      <c r="J98" s="14"/>
      <c r="K98" s="14"/>
      <c r="L98" s="14"/>
      <c r="M98" s="14"/>
      <c r="N98" s="60"/>
      <c r="O98" s="14"/>
      <c r="P98" s="14"/>
      <c r="Q98" s="14"/>
      <c r="R98" s="14"/>
      <c r="S98" s="14"/>
      <c r="T98" s="14"/>
      <c r="U98" s="14"/>
      <c r="V98" s="14"/>
      <c r="W98" s="14"/>
    </row>
    <row r="99" spans="10:23">
      <c r="J99" s="14"/>
      <c r="K99" s="14"/>
      <c r="L99" s="14"/>
      <c r="M99" s="14"/>
      <c r="N99" s="60"/>
      <c r="O99" s="14"/>
      <c r="P99" s="14"/>
      <c r="Q99" s="14"/>
      <c r="R99" s="14"/>
      <c r="S99" s="14"/>
      <c r="T99" s="14"/>
      <c r="U99" s="14"/>
      <c r="V99" s="14"/>
      <c r="W99" s="14"/>
    </row>
    <row r="100" spans="10:23">
      <c r="J100" s="14"/>
      <c r="K100" s="14"/>
      <c r="L100" s="14"/>
      <c r="M100" s="14"/>
      <c r="N100" s="60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0:23">
      <c r="J101" s="14"/>
      <c r="K101" s="14"/>
      <c r="L101" s="14"/>
      <c r="M101" s="14"/>
      <c r="N101" s="60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0:23">
      <c r="J102" s="14"/>
      <c r="K102" s="14"/>
      <c r="L102" s="14"/>
      <c r="M102" s="14"/>
      <c r="N102" s="60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0:23">
      <c r="J103" s="14"/>
      <c r="K103" s="14"/>
      <c r="L103" s="14"/>
      <c r="M103" s="14"/>
      <c r="N103" s="60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0:23">
      <c r="J104" s="14"/>
      <c r="K104" s="14"/>
      <c r="L104" s="14"/>
      <c r="M104" s="14"/>
      <c r="N104" s="60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0:23">
      <c r="J105" s="14"/>
      <c r="K105" s="14"/>
      <c r="L105" s="14"/>
      <c r="M105" s="14"/>
      <c r="N105" s="60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0:23">
      <c r="J106" s="14"/>
      <c r="K106" s="14"/>
      <c r="L106" s="14"/>
      <c r="M106" s="14"/>
      <c r="N106" s="60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0:23">
      <c r="J107" s="14"/>
      <c r="K107" s="14"/>
      <c r="L107" s="14"/>
      <c r="M107" s="14"/>
      <c r="N107" s="60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0:23">
      <c r="J108" s="14"/>
      <c r="K108" s="14"/>
      <c r="L108" s="14"/>
      <c r="M108" s="14"/>
      <c r="N108" s="60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0:23">
      <c r="J109" s="14"/>
      <c r="K109" s="14"/>
      <c r="L109" s="14"/>
      <c r="M109" s="14"/>
      <c r="N109" s="60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0:23">
      <c r="J110" s="14"/>
      <c r="K110" s="14"/>
      <c r="L110" s="14"/>
      <c r="M110" s="14"/>
      <c r="N110" s="60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0:23">
      <c r="J111" s="14"/>
      <c r="K111" s="14"/>
      <c r="L111" s="14"/>
      <c r="M111" s="14"/>
      <c r="N111" s="60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0:23">
      <c r="J112" s="14"/>
      <c r="K112" s="14"/>
      <c r="L112" s="14"/>
      <c r="M112" s="14"/>
      <c r="N112" s="60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0:23">
      <c r="J113" s="14"/>
      <c r="K113" s="14"/>
      <c r="L113" s="14"/>
      <c r="M113" s="14"/>
      <c r="N113" s="60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0:23">
      <c r="J114" s="14"/>
      <c r="K114" s="14"/>
      <c r="L114" s="14"/>
      <c r="M114" s="14"/>
      <c r="N114" s="60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0:23">
      <c r="J115" s="14"/>
      <c r="K115" s="14"/>
      <c r="L115" s="14"/>
      <c r="M115" s="14"/>
      <c r="N115" s="60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0:23">
      <c r="J116" s="14"/>
      <c r="K116" s="14"/>
      <c r="L116" s="14"/>
      <c r="M116" s="14"/>
      <c r="N116" s="60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0:23">
      <c r="J117" s="14"/>
      <c r="K117" s="14"/>
      <c r="L117" s="14"/>
      <c r="M117" s="14"/>
      <c r="N117" s="60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0:23">
      <c r="J118" s="14"/>
      <c r="K118" s="14"/>
      <c r="L118" s="14"/>
      <c r="M118" s="14"/>
      <c r="N118" s="60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0:23">
      <c r="J119" s="14"/>
      <c r="K119" s="14"/>
      <c r="L119" s="14"/>
      <c r="M119" s="14"/>
      <c r="N119" s="60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0:23">
      <c r="J120" s="14"/>
      <c r="K120" s="14"/>
      <c r="L120" s="14"/>
      <c r="M120" s="14"/>
      <c r="N120" s="60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0:23">
      <c r="J121" s="14"/>
      <c r="K121" s="14"/>
      <c r="L121" s="14"/>
      <c r="M121" s="14"/>
      <c r="N121" s="60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0:23">
      <c r="J122" s="14"/>
      <c r="K122" s="14"/>
      <c r="L122" s="14"/>
      <c r="M122" s="14"/>
      <c r="N122" s="60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0:23">
      <c r="J123" s="14"/>
      <c r="K123" s="14"/>
      <c r="L123" s="14"/>
      <c r="M123" s="14"/>
      <c r="N123" s="60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0:23">
      <c r="J124" s="14"/>
      <c r="K124" s="14"/>
      <c r="L124" s="14"/>
      <c r="M124" s="14"/>
      <c r="N124" s="60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0:23">
      <c r="J125" s="14"/>
      <c r="K125" s="14"/>
      <c r="L125" s="14"/>
      <c r="M125" s="14"/>
      <c r="N125" s="60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0:23">
      <c r="J126" s="14"/>
      <c r="K126" s="14"/>
      <c r="L126" s="14"/>
      <c r="M126" s="14"/>
      <c r="N126" s="60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0:23">
      <c r="J127" s="14"/>
      <c r="K127" s="14"/>
      <c r="L127" s="14"/>
      <c r="M127" s="14"/>
      <c r="N127" s="60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0:23">
      <c r="J128" s="14"/>
      <c r="K128" s="14"/>
      <c r="L128" s="14"/>
      <c r="M128" s="14"/>
      <c r="N128" s="60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0:23">
      <c r="J129" s="14"/>
      <c r="K129" s="14"/>
      <c r="L129" s="14"/>
      <c r="M129" s="14"/>
      <c r="N129" s="60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0:23">
      <c r="J130" s="14"/>
      <c r="K130" s="14"/>
      <c r="L130" s="14"/>
      <c r="M130" s="14"/>
      <c r="N130" s="60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0:23">
      <c r="J131" s="14"/>
      <c r="K131" s="14"/>
      <c r="L131" s="14"/>
      <c r="M131" s="14"/>
      <c r="N131" s="60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0:23">
      <c r="J132" s="14"/>
      <c r="K132" s="14"/>
      <c r="L132" s="14"/>
      <c r="M132" s="14"/>
      <c r="N132" s="60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0:23">
      <c r="J133" s="14"/>
      <c r="K133" s="14"/>
      <c r="L133" s="14"/>
      <c r="M133" s="14"/>
      <c r="N133" s="60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0:23">
      <c r="J134" s="14"/>
      <c r="K134" s="14"/>
      <c r="L134" s="14"/>
      <c r="M134" s="14"/>
      <c r="N134" s="60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0:23">
      <c r="J135" s="14"/>
      <c r="K135" s="14"/>
      <c r="L135" s="14"/>
      <c r="M135" s="14"/>
      <c r="N135" s="60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0:23">
      <c r="J136" s="14"/>
      <c r="K136" s="14"/>
      <c r="L136" s="14"/>
      <c r="M136" s="14"/>
      <c r="N136" s="60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0:23">
      <c r="J137" s="14"/>
      <c r="K137" s="14"/>
      <c r="L137" s="14"/>
      <c r="M137" s="14"/>
      <c r="N137" s="60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0:23">
      <c r="J138" s="14"/>
      <c r="K138" s="14"/>
      <c r="L138" s="14"/>
      <c r="M138" s="14"/>
      <c r="N138" s="60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0:23">
      <c r="J139" s="14"/>
      <c r="K139" s="14"/>
      <c r="L139" s="14"/>
      <c r="M139" s="14"/>
      <c r="N139" s="60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0:23">
      <c r="J140" s="14"/>
      <c r="K140" s="14"/>
      <c r="L140" s="14"/>
      <c r="M140" s="14"/>
      <c r="N140" s="60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0:23">
      <c r="J141" s="14"/>
      <c r="K141" s="14"/>
      <c r="L141" s="14"/>
      <c r="M141" s="14"/>
      <c r="N141" s="60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0:23">
      <c r="J142" s="14"/>
      <c r="K142" s="14"/>
      <c r="L142" s="14"/>
      <c r="M142" s="14"/>
      <c r="N142" s="60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0:23">
      <c r="J143" s="14"/>
      <c r="K143" s="14"/>
      <c r="L143" s="14"/>
      <c r="M143" s="14"/>
      <c r="N143" s="60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0:23">
      <c r="J144" s="14"/>
      <c r="K144" s="14"/>
      <c r="L144" s="14"/>
      <c r="M144" s="14"/>
      <c r="N144" s="60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0:23">
      <c r="J145" s="14"/>
      <c r="K145" s="14"/>
      <c r="L145" s="14"/>
      <c r="M145" s="14"/>
      <c r="N145" s="60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0:23">
      <c r="J146" s="14"/>
      <c r="K146" s="14"/>
      <c r="L146" s="14"/>
      <c r="M146" s="14"/>
      <c r="N146" s="60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0:23">
      <c r="J147" s="14"/>
      <c r="K147" s="14"/>
      <c r="L147" s="14"/>
      <c r="M147" s="14"/>
      <c r="N147" s="60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0:23">
      <c r="J148" s="14"/>
      <c r="K148" s="14"/>
      <c r="L148" s="14"/>
      <c r="M148" s="14"/>
      <c r="N148" s="60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0:23">
      <c r="J149" s="14"/>
      <c r="K149" s="14"/>
      <c r="L149" s="14"/>
      <c r="M149" s="14"/>
      <c r="N149" s="60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0:23">
      <c r="J150" s="14"/>
      <c r="K150" s="14"/>
      <c r="L150" s="14"/>
      <c r="M150" s="14"/>
      <c r="N150" s="60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0:23">
      <c r="J151" s="14"/>
      <c r="K151" s="14"/>
      <c r="L151" s="14"/>
      <c r="M151" s="14"/>
      <c r="N151" s="60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0:23">
      <c r="J152" s="14"/>
      <c r="K152" s="14"/>
      <c r="L152" s="14"/>
      <c r="M152" s="14"/>
      <c r="N152" s="60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0:23">
      <c r="J153" s="14"/>
      <c r="K153" s="14"/>
      <c r="L153" s="14"/>
      <c r="M153" s="14"/>
      <c r="N153" s="60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0:23">
      <c r="J154" s="14"/>
      <c r="K154" s="14"/>
      <c r="L154" s="14"/>
      <c r="M154" s="14"/>
      <c r="N154" s="60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0:23">
      <c r="J155" s="14"/>
      <c r="K155" s="14"/>
      <c r="L155" s="14"/>
      <c r="M155" s="14"/>
      <c r="N155" s="60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0:23">
      <c r="J156" s="14"/>
      <c r="K156" s="14"/>
      <c r="L156" s="14"/>
      <c r="M156" s="14"/>
      <c r="N156" s="60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0:23">
      <c r="J157" s="14"/>
      <c r="K157" s="14"/>
      <c r="L157" s="14"/>
      <c r="M157" s="14"/>
      <c r="N157" s="60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0:23">
      <c r="J158" s="14"/>
      <c r="K158" s="14"/>
      <c r="L158" s="14"/>
      <c r="M158" s="14"/>
      <c r="N158" s="60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0:23">
      <c r="J159" s="14"/>
      <c r="K159" s="14"/>
      <c r="L159" s="14"/>
      <c r="M159" s="14"/>
      <c r="N159" s="60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0:23">
      <c r="J160" s="14"/>
      <c r="K160" s="14"/>
      <c r="L160" s="14"/>
      <c r="M160" s="14"/>
      <c r="N160" s="60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0:23">
      <c r="J161" s="14"/>
      <c r="K161" s="14"/>
      <c r="L161" s="14"/>
      <c r="M161" s="14"/>
      <c r="N161" s="60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0:23">
      <c r="J162" s="14"/>
      <c r="K162" s="14"/>
      <c r="L162" s="14"/>
      <c r="M162" s="14"/>
      <c r="N162" s="60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0:23">
      <c r="J163" s="14"/>
      <c r="K163" s="14"/>
      <c r="L163" s="14"/>
      <c r="M163" s="14"/>
      <c r="N163" s="60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0:23">
      <c r="J164" s="14"/>
      <c r="K164" s="14"/>
      <c r="L164" s="14"/>
      <c r="M164" s="14"/>
      <c r="N164" s="60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0:23">
      <c r="J165" s="14"/>
      <c r="K165" s="14"/>
      <c r="L165" s="14"/>
      <c r="M165" s="14"/>
      <c r="N165" s="60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0:23">
      <c r="J166" s="14"/>
      <c r="K166" s="14"/>
      <c r="L166" s="14"/>
      <c r="M166" s="14"/>
      <c r="N166" s="60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0:23">
      <c r="J167" s="14"/>
      <c r="K167" s="14"/>
      <c r="L167" s="14"/>
      <c r="M167" s="14"/>
      <c r="N167" s="60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0:23">
      <c r="J168" s="14"/>
      <c r="K168" s="14"/>
      <c r="L168" s="14"/>
      <c r="M168" s="14"/>
      <c r="N168" s="60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0:23">
      <c r="J169" s="14"/>
      <c r="K169" s="14"/>
      <c r="L169" s="14"/>
      <c r="M169" s="14"/>
      <c r="N169" s="60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0:23">
      <c r="J170" s="14"/>
      <c r="K170" s="14"/>
      <c r="L170" s="14"/>
      <c r="M170" s="14"/>
      <c r="N170" s="60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0:23">
      <c r="J171" s="14"/>
      <c r="K171" s="14"/>
      <c r="L171" s="14"/>
      <c r="M171" s="14"/>
      <c r="N171" s="60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0:23">
      <c r="J172" s="14"/>
      <c r="K172" s="14"/>
      <c r="L172" s="14"/>
      <c r="M172" s="14"/>
      <c r="N172" s="60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0:23">
      <c r="J173" s="14"/>
      <c r="K173" s="14"/>
      <c r="L173" s="14"/>
      <c r="M173" s="14"/>
      <c r="N173" s="60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0:23">
      <c r="J174" s="14"/>
      <c r="K174" s="14"/>
      <c r="L174" s="14"/>
      <c r="M174" s="14"/>
      <c r="N174" s="60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0:23">
      <c r="J175" s="14"/>
      <c r="K175" s="14"/>
      <c r="L175" s="14"/>
      <c r="M175" s="14"/>
      <c r="N175" s="60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0:23">
      <c r="J176" s="14"/>
      <c r="K176" s="14"/>
      <c r="L176" s="14"/>
      <c r="M176" s="14"/>
      <c r="N176" s="60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0:23">
      <c r="J177" s="14"/>
      <c r="K177" s="14"/>
      <c r="L177" s="14"/>
      <c r="M177" s="14"/>
      <c r="N177" s="60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0:23">
      <c r="J178" s="14"/>
      <c r="K178" s="14"/>
      <c r="L178" s="14"/>
      <c r="M178" s="14"/>
      <c r="N178" s="60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0:23">
      <c r="J179" s="14"/>
      <c r="K179" s="14"/>
      <c r="L179" s="14"/>
      <c r="M179" s="14"/>
      <c r="N179" s="60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0:23">
      <c r="J180" s="14"/>
      <c r="K180" s="14"/>
      <c r="L180" s="14"/>
      <c r="M180" s="14"/>
      <c r="N180" s="60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0:23">
      <c r="J181" s="14"/>
      <c r="K181" s="14"/>
      <c r="L181" s="14"/>
      <c r="M181" s="14"/>
      <c r="N181" s="60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0:23">
      <c r="J182" s="14"/>
      <c r="K182" s="14"/>
      <c r="L182" s="14"/>
      <c r="M182" s="14"/>
      <c r="N182" s="60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0:23">
      <c r="J183" s="14"/>
      <c r="K183" s="14"/>
      <c r="L183" s="14"/>
      <c r="M183" s="14"/>
      <c r="N183" s="60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0:23">
      <c r="J184" s="14"/>
      <c r="K184" s="14"/>
      <c r="L184" s="14"/>
      <c r="M184" s="14"/>
      <c r="N184" s="60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0:23">
      <c r="J185" s="14"/>
      <c r="K185" s="14"/>
      <c r="L185" s="14"/>
      <c r="M185" s="14"/>
      <c r="N185" s="60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0:23">
      <c r="J186" s="14"/>
      <c r="K186" s="14"/>
      <c r="L186" s="14"/>
      <c r="M186" s="14"/>
      <c r="N186" s="60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0:23">
      <c r="J187" s="14"/>
      <c r="K187" s="14"/>
      <c r="L187" s="14"/>
      <c r="M187" s="14"/>
      <c r="N187" s="60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0:23">
      <c r="J188" s="14"/>
      <c r="K188" s="14"/>
      <c r="L188" s="14"/>
      <c r="M188" s="14"/>
      <c r="N188" s="60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0:23">
      <c r="J189" s="14"/>
      <c r="K189" s="14"/>
      <c r="L189" s="14"/>
      <c r="M189" s="14"/>
      <c r="N189" s="60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0:23">
      <c r="J190" s="14"/>
      <c r="K190" s="14"/>
      <c r="L190" s="14"/>
      <c r="M190" s="14"/>
      <c r="N190" s="60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0:23">
      <c r="J191" s="14"/>
      <c r="K191" s="14"/>
      <c r="L191" s="14"/>
      <c r="M191" s="14"/>
      <c r="N191" s="60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0:23">
      <c r="J192" s="14"/>
      <c r="K192" s="14"/>
      <c r="L192" s="14"/>
      <c r="M192" s="14"/>
      <c r="N192" s="60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0:23">
      <c r="J193" s="14"/>
      <c r="K193" s="14"/>
      <c r="L193" s="14"/>
      <c r="M193" s="14"/>
      <c r="N193" s="60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0:23">
      <c r="J194" s="14"/>
      <c r="K194" s="14"/>
      <c r="L194" s="14"/>
      <c r="M194" s="14"/>
      <c r="N194" s="60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0:23">
      <c r="J195" s="14"/>
      <c r="K195" s="14"/>
      <c r="L195" s="14"/>
      <c r="M195" s="14"/>
      <c r="N195" s="60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0:23">
      <c r="J196" s="14"/>
      <c r="K196" s="14"/>
      <c r="L196" s="14"/>
      <c r="M196" s="14"/>
      <c r="N196" s="60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0:23">
      <c r="J197" s="14"/>
      <c r="K197" s="14"/>
      <c r="L197" s="14"/>
      <c r="M197" s="14"/>
      <c r="N197" s="60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0:23">
      <c r="J198" s="14"/>
      <c r="K198" s="14"/>
      <c r="L198" s="14"/>
      <c r="M198" s="14"/>
      <c r="N198" s="60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0:23">
      <c r="J199" s="14"/>
      <c r="K199" s="14"/>
      <c r="L199" s="14"/>
      <c r="M199" s="14"/>
      <c r="N199" s="60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0:23">
      <c r="J200" s="14"/>
      <c r="K200" s="14"/>
      <c r="L200" s="14"/>
      <c r="M200" s="14"/>
      <c r="N200" s="60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0:23">
      <c r="J201" s="14"/>
      <c r="K201" s="14"/>
      <c r="L201" s="14"/>
      <c r="M201" s="14"/>
      <c r="N201" s="60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0:23">
      <c r="J202" s="14"/>
      <c r="K202" s="14"/>
      <c r="L202" s="14"/>
      <c r="M202" s="14"/>
      <c r="N202" s="60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0:23">
      <c r="J203" s="14"/>
      <c r="K203" s="14"/>
      <c r="L203" s="14"/>
      <c r="M203" s="14"/>
      <c r="N203" s="60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0:23">
      <c r="J204" s="14"/>
      <c r="K204" s="14"/>
      <c r="L204" s="14"/>
      <c r="M204" s="14"/>
      <c r="N204" s="60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0:23">
      <c r="J205" s="14"/>
      <c r="K205" s="14"/>
      <c r="L205" s="14"/>
      <c r="M205" s="14"/>
      <c r="N205" s="60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0:23">
      <c r="J206" s="14"/>
      <c r="K206" s="14"/>
      <c r="L206" s="14"/>
      <c r="M206" s="14"/>
      <c r="N206" s="60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0:23">
      <c r="J207" s="14"/>
      <c r="K207" s="14"/>
      <c r="L207" s="14"/>
      <c r="M207" s="14"/>
      <c r="N207" s="60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0:23">
      <c r="J208" s="14"/>
      <c r="K208" s="14"/>
      <c r="L208" s="14"/>
      <c r="M208" s="14"/>
      <c r="N208" s="60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0:23">
      <c r="J209" s="14"/>
      <c r="K209" s="14"/>
      <c r="L209" s="14"/>
      <c r="M209" s="14"/>
      <c r="N209" s="60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0:23">
      <c r="J210" s="14"/>
      <c r="K210" s="14"/>
      <c r="L210" s="14"/>
      <c r="M210" s="14"/>
      <c r="N210" s="60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0:23">
      <c r="J211" s="14"/>
      <c r="K211" s="14"/>
      <c r="L211" s="14"/>
      <c r="M211" s="14"/>
      <c r="N211" s="60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0:23">
      <c r="J212" s="14"/>
      <c r="K212" s="14"/>
      <c r="L212" s="14"/>
      <c r="M212" s="14"/>
      <c r="N212" s="60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0:23">
      <c r="J213" s="14"/>
      <c r="K213" s="14"/>
      <c r="L213" s="14"/>
      <c r="M213" s="14"/>
      <c r="N213" s="60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0:23">
      <c r="J214" s="14"/>
      <c r="K214" s="14"/>
      <c r="L214" s="14"/>
      <c r="M214" s="14"/>
      <c r="N214" s="60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0:23">
      <c r="J215" s="14"/>
      <c r="K215" s="14"/>
      <c r="L215" s="14"/>
      <c r="M215" s="14"/>
      <c r="N215" s="60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0:23">
      <c r="J216" s="14"/>
      <c r="K216" s="14"/>
      <c r="L216" s="14"/>
      <c r="M216" s="14"/>
      <c r="N216" s="60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0:23">
      <c r="J217" s="14"/>
      <c r="K217" s="14"/>
      <c r="L217" s="14"/>
      <c r="M217" s="14"/>
      <c r="N217" s="60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0:23">
      <c r="J218" s="14"/>
      <c r="K218" s="14"/>
      <c r="L218" s="14"/>
      <c r="M218" s="14"/>
      <c r="N218" s="60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0:23">
      <c r="J219" s="14"/>
      <c r="K219" s="14"/>
      <c r="L219" s="14"/>
      <c r="M219" s="14"/>
      <c r="N219" s="60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0:23">
      <c r="J220" s="14"/>
      <c r="K220" s="14"/>
      <c r="L220" s="14"/>
      <c r="M220" s="14"/>
      <c r="N220" s="60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0:23">
      <c r="J221" s="14"/>
      <c r="K221" s="14"/>
      <c r="L221" s="14"/>
      <c r="M221" s="14"/>
      <c r="N221" s="60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0:23">
      <c r="J222" s="14"/>
      <c r="K222" s="14"/>
      <c r="L222" s="14"/>
      <c r="M222" s="14"/>
      <c r="N222" s="60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0:23">
      <c r="J223" s="14"/>
      <c r="K223" s="14"/>
      <c r="L223" s="14"/>
      <c r="M223" s="14"/>
      <c r="N223" s="60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0:23">
      <c r="J224" s="14"/>
      <c r="K224" s="14"/>
      <c r="L224" s="14"/>
      <c r="M224" s="14"/>
      <c r="N224" s="60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0:23">
      <c r="J225" s="14"/>
      <c r="K225" s="14"/>
      <c r="L225" s="14"/>
      <c r="M225" s="14"/>
      <c r="N225" s="60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0:23">
      <c r="J226" s="14"/>
      <c r="K226" s="14"/>
      <c r="L226" s="14"/>
      <c r="M226" s="14"/>
      <c r="N226" s="60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0:23">
      <c r="J227" s="14"/>
      <c r="K227" s="14"/>
      <c r="L227" s="14"/>
      <c r="M227" s="14"/>
      <c r="N227" s="60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0:23">
      <c r="J228" s="14"/>
      <c r="K228" s="14"/>
      <c r="L228" s="14"/>
      <c r="M228" s="14"/>
      <c r="N228" s="60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0:23">
      <c r="J229" s="14"/>
      <c r="K229" s="14"/>
      <c r="L229" s="14"/>
      <c r="M229" s="14"/>
      <c r="N229" s="60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0:23">
      <c r="J230" s="14"/>
      <c r="K230" s="14"/>
      <c r="L230" s="14"/>
      <c r="M230" s="14"/>
      <c r="N230" s="60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0:23">
      <c r="J231" s="14"/>
      <c r="K231" s="14"/>
      <c r="L231" s="14"/>
      <c r="M231" s="14"/>
      <c r="N231" s="60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0:23">
      <c r="J232" s="14"/>
      <c r="K232" s="14"/>
      <c r="L232" s="14"/>
      <c r="M232" s="14"/>
      <c r="N232" s="60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0:23">
      <c r="J233" s="14"/>
      <c r="K233" s="14"/>
      <c r="L233" s="14"/>
      <c r="M233" s="14"/>
      <c r="N233" s="60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0:23">
      <c r="J234" s="14"/>
      <c r="K234" s="14"/>
      <c r="L234" s="14"/>
      <c r="M234" s="14"/>
      <c r="N234" s="60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0:23">
      <c r="J235" s="14"/>
      <c r="K235" s="14"/>
      <c r="L235" s="14"/>
      <c r="M235" s="14"/>
      <c r="N235" s="60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0:23">
      <c r="J236" s="14"/>
      <c r="K236" s="14"/>
      <c r="L236" s="14"/>
      <c r="M236" s="14"/>
      <c r="N236" s="60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0:23">
      <c r="J237" s="14"/>
      <c r="K237" s="14"/>
      <c r="L237" s="14"/>
      <c r="M237" s="14"/>
      <c r="N237" s="60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0:23">
      <c r="J238" s="14"/>
      <c r="K238" s="14"/>
      <c r="L238" s="14"/>
      <c r="M238" s="14"/>
      <c r="N238" s="60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0:23">
      <c r="J239" s="14"/>
      <c r="K239" s="14"/>
      <c r="L239" s="14"/>
      <c r="M239" s="14"/>
      <c r="N239" s="60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0:23">
      <c r="J240" s="14"/>
      <c r="K240" s="14"/>
      <c r="L240" s="14"/>
      <c r="M240" s="14"/>
      <c r="N240" s="60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0:23">
      <c r="J241" s="14"/>
      <c r="K241" s="14"/>
      <c r="L241" s="14"/>
      <c r="M241" s="14"/>
      <c r="N241" s="60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0:23">
      <c r="J242" s="14"/>
      <c r="K242" s="14"/>
      <c r="L242" s="14"/>
      <c r="M242" s="14"/>
      <c r="N242" s="60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0:23">
      <c r="J243" s="14"/>
      <c r="K243" s="14"/>
      <c r="L243" s="14"/>
      <c r="M243" s="14"/>
      <c r="N243" s="60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0:23">
      <c r="J244" s="14"/>
      <c r="K244" s="14"/>
      <c r="L244" s="14"/>
      <c r="M244" s="14"/>
      <c r="N244" s="60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0:23">
      <c r="J245" s="14"/>
      <c r="K245" s="14"/>
      <c r="L245" s="14"/>
      <c r="M245" s="14"/>
      <c r="N245" s="60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0:23">
      <c r="J246" s="14"/>
      <c r="K246" s="14"/>
      <c r="L246" s="14"/>
      <c r="M246" s="14"/>
      <c r="N246" s="60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0:23">
      <c r="J247" s="14"/>
      <c r="K247" s="14"/>
      <c r="L247" s="14"/>
      <c r="M247" s="14"/>
      <c r="N247" s="60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0:23">
      <c r="J248" s="14"/>
      <c r="K248" s="14"/>
      <c r="L248" s="14"/>
      <c r="M248" s="14"/>
      <c r="N248" s="60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0:23">
      <c r="J249" s="14"/>
      <c r="K249" s="14"/>
      <c r="L249" s="14"/>
      <c r="M249" s="14"/>
      <c r="N249" s="60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0:23">
      <c r="J250" s="14"/>
      <c r="K250" s="14"/>
      <c r="L250" s="14"/>
      <c r="M250" s="14"/>
      <c r="N250" s="60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0:23">
      <c r="J251" s="14"/>
      <c r="K251" s="14"/>
      <c r="L251" s="14"/>
      <c r="M251" s="14"/>
      <c r="N251" s="60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0:23">
      <c r="J252" s="14"/>
      <c r="K252" s="14"/>
      <c r="L252" s="14"/>
      <c r="M252" s="14"/>
      <c r="N252" s="60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0:23">
      <c r="J253" s="14"/>
      <c r="K253" s="14"/>
      <c r="L253" s="14"/>
      <c r="M253" s="14"/>
      <c r="N253" s="60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0:23">
      <c r="J254" s="14"/>
      <c r="K254" s="14"/>
      <c r="L254" s="14"/>
      <c r="M254" s="14"/>
      <c r="N254" s="60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0:23">
      <c r="J255" s="14"/>
      <c r="K255" s="14"/>
      <c r="L255" s="14"/>
      <c r="M255" s="14"/>
      <c r="N255" s="60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0:23">
      <c r="J256" s="14"/>
      <c r="K256" s="14"/>
      <c r="L256" s="14"/>
      <c r="M256" s="14"/>
      <c r="N256" s="60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0:23">
      <c r="J257" s="14"/>
      <c r="K257" s="14"/>
      <c r="L257" s="14"/>
      <c r="M257" s="14"/>
      <c r="N257" s="60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0:23">
      <c r="J258" s="14"/>
      <c r="K258" s="14"/>
      <c r="L258" s="14"/>
      <c r="M258" s="14"/>
      <c r="N258" s="60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0:23">
      <c r="J259" s="14"/>
      <c r="K259" s="14"/>
      <c r="L259" s="14"/>
      <c r="M259" s="14"/>
      <c r="N259" s="60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0:23">
      <c r="J260" s="14"/>
      <c r="K260" s="14"/>
      <c r="L260" s="14"/>
      <c r="M260" s="14"/>
      <c r="N260" s="60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0:23">
      <c r="J261" s="14"/>
      <c r="K261" s="14"/>
      <c r="L261" s="14"/>
      <c r="M261" s="14"/>
      <c r="N261" s="60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0:23">
      <c r="J262" s="14"/>
      <c r="K262" s="14"/>
      <c r="L262" s="14"/>
      <c r="M262" s="14"/>
      <c r="N262" s="60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0:23">
      <c r="J263" s="14"/>
      <c r="K263" s="14"/>
      <c r="L263" s="14"/>
      <c r="M263" s="14"/>
      <c r="N263" s="60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0:23">
      <c r="J264" s="14"/>
      <c r="K264" s="14"/>
      <c r="L264" s="14"/>
      <c r="M264" s="14"/>
      <c r="N264" s="60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0:23">
      <c r="J265" s="14"/>
      <c r="K265" s="14"/>
      <c r="L265" s="14"/>
      <c r="M265" s="14"/>
      <c r="N265" s="60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0:23">
      <c r="J266" s="14"/>
      <c r="K266" s="14"/>
      <c r="L266" s="14"/>
      <c r="M266" s="14"/>
      <c r="N266" s="60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0:23">
      <c r="J267" s="14"/>
      <c r="K267" s="14"/>
      <c r="L267" s="14"/>
      <c r="M267" s="14"/>
      <c r="N267" s="60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0:23">
      <c r="J268" s="14"/>
      <c r="K268" s="14"/>
      <c r="L268" s="14"/>
      <c r="M268" s="14"/>
      <c r="N268" s="60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0:23">
      <c r="J269" s="14"/>
      <c r="K269" s="14"/>
      <c r="L269" s="14"/>
      <c r="M269" s="14"/>
      <c r="N269" s="60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0:23">
      <c r="J270" s="14"/>
      <c r="K270" s="14"/>
      <c r="L270" s="14"/>
      <c r="M270" s="14"/>
      <c r="N270" s="60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0:23">
      <c r="J271" s="14"/>
      <c r="K271" s="14"/>
      <c r="L271" s="14"/>
      <c r="M271" s="14"/>
      <c r="N271" s="60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0:23">
      <c r="J272" s="14"/>
      <c r="K272" s="14"/>
      <c r="L272" s="14"/>
      <c r="M272" s="14"/>
      <c r="N272" s="60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0:23">
      <c r="J273" s="14"/>
      <c r="K273" s="14"/>
      <c r="L273" s="14"/>
      <c r="M273" s="14"/>
      <c r="N273" s="60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0:23">
      <c r="J274" s="14"/>
      <c r="K274" s="14"/>
      <c r="L274" s="14"/>
      <c r="M274" s="14"/>
      <c r="N274" s="60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0:23">
      <c r="J275" s="14"/>
      <c r="K275" s="14"/>
      <c r="L275" s="14"/>
      <c r="M275" s="14"/>
      <c r="N275" s="60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0:23">
      <c r="J276" s="14"/>
      <c r="K276" s="14"/>
      <c r="L276" s="14"/>
      <c r="M276" s="14"/>
      <c r="N276" s="60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0:23">
      <c r="J277" s="14"/>
      <c r="K277" s="14"/>
      <c r="L277" s="14"/>
      <c r="M277" s="14"/>
      <c r="N277" s="60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0:23">
      <c r="J278" s="14"/>
      <c r="K278" s="14"/>
      <c r="L278" s="14"/>
      <c r="M278" s="14"/>
      <c r="N278" s="60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0:23">
      <c r="J279" s="14"/>
      <c r="K279" s="14"/>
      <c r="L279" s="14"/>
      <c r="M279" s="14"/>
      <c r="N279" s="60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0:23">
      <c r="J280" s="14"/>
      <c r="K280" s="14"/>
      <c r="L280" s="14"/>
      <c r="M280" s="14"/>
      <c r="N280" s="60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0:23">
      <c r="J281" s="14"/>
      <c r="K281" s="14"/>
      <c r="L281" s="14"/>
      <c r="M281" s="14"/>
      <c r="N281" s="60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0:23">
      <c r="J282" s="14"/>
      <c r="K282" s="14"/>
      <c r="L282" s="14"/>
      <c r="M282" s="14"/>
      <c r="N282" s="60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0:23">
      <c r="J283" s="14"/>
      <c r="K283" s="14"/>
      <c r="L283" s="14"/>
      <c r="M283" s="14"/>
      <c r="N283" s="60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0:23">
      <c r="J284" s="14"/>
      <c r="K284" s="14"/>
      <c r="L284" s="14"/>
      <c r="M284" s="14"/>
      <c r="N284" s="60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0:23">
      <c r="J285" s="14"/>
      <c r="K285" s="14"/>
      <c r="L285" s="14"/>
      <c r="M285" s="14"/>
      <c r="N285" s="60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0:23">
      <c r="J286" s="14"/>
      <c r="K286" s="14"/>
      <c r="L286" s="14"/>
      <c r="M286" s="14"/>
      <c r="N286" s="60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0:23">
      <c r="J287" s="14"/>
      <c r="K287" s="14"/>
      <c r="L287" s="14"/>
      <c r="M287" s="14"/>
      <c r="N287" s="60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0:23">
      <c r="J288" s="14"/>
      <c r="K288" s="14"/>
      <c r="L288" s="14"/>
      <c r="M288" s="14"/>
      <c r="N288" s="60"/>
      <c r="O288" s="14"/>
      <c r="P288" s="14"/>
      <c r="Q288" s="14"/>
      <c r="R288" s="14"/>
      <c r="S288" s="14"/>
      <c r="T288" s="14"/>
      <c r="U288" s="14"/>
      <c r="V288" s="14"/>
      <c r="W288" s="14"/>
    </row>
  </sheetData>
  <autoFilter ref="A6:Y59"/>
  <mergeCells count="16">
    <mergeCell ref="Q6:Q7"/>
    <mergeCell ref="A6:A7"/>
    <mergeCell ref="B6:B7"/>
    <mergeCell ref="C6:C7"/>
    <mergeCell ref="E6:E7"/>
    <mergeCell ref="J6:J7"/>
    <mergeCell ref="K6:K7"/>
    <mergeCell ref="L6:L7"/>
    <mergeCell ref="M6:M7"/>
    <mergeCell ref="O6:O7"/>
    <mergeCell ref="P6:P7"/>
    <mergeCell ref="R6:R7"/>
    <mergeCell ref="S6:S7"/>
    <mergeCell ref="U6:U7"/>
    <mergeCell ref="V6:V7"/>
    <mergeCell ref="W6:W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>
    <row r="1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2017-03-15T19:35:55Z</cp:lastPrinted>
  <dcterms:created xsi:type="dcterms:W3CDTF">2016-08-09T22:06:39Z</dcterms:created>
  <dcterms:modified xsi:type="dcterms:W3CDTF">2018-02-26T19:02:47Z</dcterms:modified>
</cp:coreProperties>
</file>