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Hoja1" sheetId="1" r:id="rId1"/>
    <sheet name="Hoja2" sheetId="2" r:id="rId2"/>
  </sheets>
  <definedNames>
    <definedName name="_xlnm._FilterDatabase" localSheetId="0" hidden="1">Hoja1!$A$6:$Y$60</definedName>
  </definedNames>
  <calcPr calcId="145621"/>
  <fileRecoveryPr repairLoad="1"/>
</workbook>
</file>

<file path=xl/calcChain.xml><?xml version="1.0" encoding="utf-8"?>
<calcChain xmlns="http://schemas.openxmlformats.org/spreadsheetml/2006/main">
  <c r="L33" i="1" l="1"/>
  <c r="V33" i="1" s="1"/>
  <c r="L23" i="1"/>
  <c r="V23" i="1" s="1"/>
  <c r="U33" i="1" l="1"/>
  <c r="W33" i="1" s="1"/>
  <c r="U23" i="1"/>
  <c r="W23" i="1" s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22" i="1"/>
  <c r="L24" i="1"/>
  <c r="L25" i="1"/>
  <c r="L26" i="1"/>
  <c r="L27" i="1"/>
  <c r="L28" i="1"/>
  <c r="L29" i="1"/>
  <c r="L30" i="1"/>
  <c r="L31" i="1"/>
  <c r="L32" i="1"/>
  <c r="U40" i="1" l="1"/>
  <c r="V40" i="1" l="1"/>
  <c r="W40" i="1" s="1"/>
  <c r="L19" i="1" l="1"/>
  <c r="U19" i="1" s="1"/>
  <c r="L18" i="1"/>
  <c r="V19" i="1" l="1"/>
  <c r="W19" i="1" s="1"/>
  <c r="U18" i="1" l="1"/>
  <c r="V18" i="1" l="1"/>
  <c r="W18" i="1" s="1"/>
  <c r="U30" i="1" l="1"/>
  <c r="V30" i="1" l="1"/>
  <c r="W30" i="1" s="1"/>
  <c r="H62" i="1"/>
  <c r="I62" i="1"/>
  <c r="J62" i="1"/>
  <c r="K62" i="1"/>
  <c r="L15" i="1" l="1"/>
  <c r="V15" i="1" s="1"/>
  <c r="L8" i="1"/>
  <c r="V8" i="1" s="1"/>
  <c r="U8" i="1" l="1"/>
  <c r="W8" i="1" s="1"/>
  <c r="L51" i="1" l="1"/>
  <c r="L52" i="1"/>
  <c r="L53" i="1"/>
  <c r="L54" i="1"/>
  <c r="L55" i="1"/>
  <c r="L56" i="1"/>
  <c r="L57" i="1"/>
  <c r="L58" i="1"/>
  <c r="L59" i="1"/>
  <c r="L9" i="1"/>
  <c r="L10" i="1"/>
  <c r="L11" i="1"/>
  <c r="L12" i="1"/>
  <c r="L13" i="1"/>
  <c r="L14" i="1"/>
  <c r="L16" i="1"/>
  <c r="L17" i="1"/>
  <c r="L20" i="1"/>
  <c r="L21" i="1"/>
  <c r="S62" i="1" l="1"/>
  <c r="G62" i="1"/>
  <c r="V56" i="1" l="1"/>
  <c r="V48" i="1" l="1"/>
  <c r="U26" i="1"/>
  <c r="U27" i="1"/>
  <c r="U28" i="1"/>
  <c r="U34" i="1"/>
  <c r="U42" i="1"/>
  <c r="U48" i="1" l="1"/>
  <c r="W48" i="1" s="1"/>
  <c r="V26" i="1"/>
  <c r="W26" i="1" s="1"/>
  <c r="U21" i="1"/>
  <c r="V21" i="1"/>
  <c r="V34" i="1"/>
  <c r="W34" i="1" s="1"/>
  <c r="V28" i="1"/>
  <c r="W28" i="1" s="1"/>
  <c r="V27" i="1"/>
  <c r="W27" i="1" s="1"/>
  <c r="V42" i="1"/>
  <c r="W42" i="1" s="1"/>
  <c r="U29" i="1" l="1"/>
  <c r="V29" i="1"/>
  <c r="V11" i="1"/>
  <c r="U11" i="1"/>
  <c r="V25" i="1"/>
  <c r="U25" i="1"/>
  <c r="U31" i="1"/>
  <c r="V31" i="1"/>
  <c r="U32" i="1"/>
  <c r="V32" i="1"/>
  <c r="V50" i="1"/>
  <c r="U50" i="1"/>
  <c r="W21" i="1"/>
  <c r="U49" i="1"/>
  <c r="V49" i="1"/>
  <c r="W50" i="1" l="1"/>
  <c r="W31" i="1"/>
  <c r="W11" i="1"/>
  <c r="W49" i="1"/>
  <c r="W32" i="1"/>
  <c r="W29" i="1"/>
  <c r="U22" i="1"/>
  <c r="V22" i="1"/>
  <c r="W25" i="1"/>
  <c r="V58" i="1"/>
  <c r="V59" i="1"/>
  <c r="V57" i="1" l="1"/>
  <c r="U57" i="1"/>
  <c r="W22" i="1"/>
  <c r="U59" i="1"/>
  <c r="W59" i="1" s="1"/>
  <c r="U58" i="1"/>
  <c r="W58" i="1" s="1"/>
  <c r="W57" i="1" l="1"/>
  <c r="V9" i="1"/>
  <c r="V10" i="1"/>
  <c r="U20" i="1" l="1"/>
  <c r="V20" i="1"/>
  <c r="U10" i="1"/>
  <c r="W10" i="1" s="1"/>
  <c r="U55" i="1" l="1"/>
  <c r="V55" i="1"/>
  <c r="V45" i="1"/>
  <c r="U45" i="1"/>
  <c r="V36" i="1"/>
  <c r="U36" i="1"/>
  <c r="U54" i="1"/>
  <c r="V54" i="1"/>
  <c r="V51" i="1"/>
  <c r="U51" i="1"/>
  <c r="U44" i="1"/>
  <c r="V44" i="1"/>
  <c r="U39" i="1"/>
  <c r="V39" i="1"/>
  <c r="U35" i="1"/>
  <c r="V35" i="1"/>
  <c r="U53" i="1"/>
  <c r="V53" i="1"/>
  <c r="U47" i="1"/>
  <c r="V47" i="1"/>
  <c r="U43" i="1"/>
  <c r="V43" i="1"/>
  <c r="V38" i="1"/>
  <c r="U38" i="1"/>
  <c r="U24" i="1"/>
  <c r="V24" i="1"/>
  <c r="U52" i="1"/>
  <c r="V52" i="1"/>
  <c r="U46" i="1"/>
  <c r="V46" i="1"/>
  <c r="U41" i="1"/>
  <c r="V41" i="1"/>
  <c r="U37" i="1"/>
  <c r="V37" i="1"/>
  <c r="W20" i="1"/>
  <c r="M62" i="1"/>
  <c r="P62" i="1"/>
  <c r="Q62" i="1"/>
  <c r="R62" i="1"/>
  <c r="W54" i="1" l="1"/>
  <c r="W46" i="1"/>
  <c r="W45" i="1"/>
  <c r="W36" i="1"/>
  <c r="W37" i="1"/>
  <c r="W24" i="1"/>
  <c r="W43" i="1"/>
  <c r="W53" i="1"/>
  <c r="W39" i="1"/>
  <c r="W51" i="1"/>
  <c r="W41" i="1"/>
  <c r="W52" i="1"/>
  <c r="W38" i="1"/>
  <c r="W47" i="1"/>
  <c r="W35" i="1"/>
  <c r="W44" i="1"/>
  <c r="W55" i="1"/>
  <c r="F39" i="1" l="1"/>
  <c r="F17" i="1"/>
  <c r="U9" i="1" l="1"/>
  <c r="V13" i="1" l="1"/>
  <c r="U13" i="1"/>
  <c r="N62" i="1"/>
  <c r="W13" i="1" l="1"/>
  <c r="W9" i="1"/>
  <c r="U17" i="1" l="1"/>
  <c r="V17" i="1"/>
  <c r="W17" i="1" l="1"/>
  <c r="O62" i="1" l="1"/>
  <c r="U14" i="1" l="1"/>
  <c r="V14" i="1"/>
  <c r="U12" i="1"/>
  <c r="V12" i="1"/>
  <c r="U16" i="1"/>
  <c r="V16" i="1"/>
  <c r="L62" i="1"/>
  <c r="W12" i="1" l="1"/>
  <c r="W16" i="1"/>
  <c r="W14" i="1"/>
  <c r="U62" i="1"/>
  <c r="V62" i="1"/>
  <c r="W62" i="1" l="1"/>
</calcChain>
</file>

<file path=xl/comments1.xml><?xml version="1.0" encoding="utf-8"?>
<comments xmlns="http://schemas.openxmlformats.org/spreadsheetml/2006/main">
  <authors>
    <author>usuario</author>
  </authors>
  <commentList>
    <comment ref="J1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5</t>
        </r>
      </text>
    </comment>
    <comment ref="J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1</t>
        </r>
      </text>
    </comment>
    <comment ref="K3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15 DIAS VAC NO DISFRUTADOS</t>
        </r>
      </text>
    </comment>
  </commentList>
</comments>
</file>

<file path=xl/sharedStrings.xml><?xml version="1.0" encoding="utf-8"?>
<sst xmlns="http://schemas.openxmlformats.org/spreadsheetml/2006/main" count="209" uniqueCount="141">
  <si>
    <t>Servicios Prestados a :  ALECSA CELAYA S DE RL DE CV</t>
  </si>
  <si>
    <t>Area</t>
  </si>
  <si>
    <t>Nombre</t>
  </si>
  <si>
    <t>Suc</t>
  </si>
  <si>
    <t>Puesto</t>
  </si>
  <si>
    <t>Prima Vacacional</t>
  </si>
  <si>
    <t>Dias de Vacaciones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</si>
  <si>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</si>
  <si>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</si>
  <si>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</si>
  <si>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</si>
  <si>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</si>
  <si>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</si>
  <si>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</si>
  <si>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</si>
  <si>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</si>
  <si>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</si>
  <si>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OBSERVACIONES</t>
  </si>
  <si>
    <t>Fecha de Ingreso</t>
  </si>
  <si>
    <t>FALTAS</t>
  </si>
  <si>
    <t>Cuenta</t>
  </si>
  <si>
    <t>SEMINUEVOS</t>
  </si>
  <si>
    <t>BAEZ MONROY ELIZABETH</t>
  </si>
  <si>
    <t>ADMINISTRACION</t>
  </si>
  <si>
    <t>BALTAZAR CRUZ DESIREE DE JESUS</t>
  </si>
  <si>
    <t>CAJERA</t>
  </si>
  <si>
    <t>CAMACHO RIVERA MARTHA SARAHI</t>
  </si>
  <si>
    <t>SERVICIO</t>
  </si>
  <si>
    <t>INTENDENCIA</t>
  </si>
  <si>
    <t>GUERRA AGUILAR ALEJANDRO</t>
  </si>
  <si>
    <t>VENTAS</t>
  </si>
  <si>
    <t>VALUADOR SEMINUEVOS</t>
  </si>
  <si>
    <t>HERRERA ALMARAZ BLANCA SOFIA</t>
  </si>
  <si>
    <t>VDQI</t>
  </si>
  <si>
    <t>MENSAJERO</t>
  </si>
  <si>
    <t>MANDUJANO ESTRADA ILSE GEORGINA</t>
  </si>
  <si>
    <t>GREETER</t>
  </si>
  <si>
    <t>MARTINEZ ORTIZ JOSUE ALEJANDRO</t>
  </si>
  <si>
    <t>CITAS</t>
  </si>
  <si>
    <t>MUÑOZ MACIAS MARCO ALFREDO</t>
  </si>
  <si>
    <t>TRASLADISTA</t>
  </si>
  <si>
    <t>NAVA AMBRIZ THANIA</t>
  </si>
  <si>
    <t>AUXILIAR ADMINISTRAT</t>
  </si>
  <si>
    <t>NAVARRETE RODRIGUEZ MARIA TERESA</t>
  </si>
  <si>
    <t>INTERCAMBIOS</t>
  </si>
  <si>
    <t>NAVARRETE RODRIGUEZ MIGUEL ANGEL</t>
  </si>
  <si>
    <t>F&amp;I</t>
  </si>
  <si>
    <t>PATIÑO MUÑOZ ANA LAURA</t>
  </si>
  <si>
    <t>REFACCIONES</t>
  </si>
  <si>
    <t>SALCEDO MORENO JANITZY XOCHITL</t>
  </si>
  <si>
    <t>ATENCION A CLIENTES</t>
  </si>
  <si>
    <t>SANCHEZ VEANA JAVIER</t>
  </si>
  <si>
    <t>GERENTE DE REFACCION</t>
  </si>
  <si>
    <t>TIERRABLANCA SANCHEZ VICTOR HUGO</t>
  </si>
  <si>
    <t>VEGA FERNANDEZ AMALIA</t>
  </si>
  <si>
    <t>YERENA MARTINEZ CINTHIA GUADALUPE</t>
  </si>
  <si>
    <t>TOTAL NOMINA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</si>
  <si>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</si>
  <si>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</si>
  <si>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</si>
  <si>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</si>
  <si>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</si>
  <si>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</si>
  <si>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CAMPOS SANCEN LUIS FELIPE</t>
  </si>
  <si>
    <t>AUX CONTABLE</t>
  </si>
  <si>
    <t>JIMENEZ SUAREZ LUDIVINA</t>
  </si>
  <si>
    <t>GERENTE ADMINISTRATIVO</t>
  </si>
  <si>
    <t>AUX ADMINISTRATIVO</t>
  </si>
  <si>
    <t>SANTANA ANAYA GILDARDO ENRIQUE</t>
  </si>
  <si>
    <t>GERENTE DE SISTEMAS</t>
  </si>
  <si>
    <t>JEFE DE SERVICIO</t>
  </si>
  <si>
    <t>ALMANZA MARTINEZ MARIBEL</t>
  </si>
  <si>
    <t>VENTURA SANTAMARIA EFRAIN ENRIQUE</t>
  </si>
  <si>
    <t>TRAINER</t>
  </si>
  <si>
    <t>BALBUENA SALAZAR PATRICIA</t>
  </si>
  <si>
    <t>ISR</t>
  </si>
  <si>
    <t>PACHECO LEON JUANA</t>
  </si>
  <si>
    <t>RUIZ LAGUNA ANABEL</t>
  </si>
  <si>
    <t>AUX REFACCIONES</t>
  </si>
  <si>
    <t>INGENIERIA FISCAL LABORAL SC</t>
  </si>
  <si>
    <t>ENCARGADO DE SISTEMAS</t>
  </si>
  <si>
    <t>RODRIGUEZ ANDRADE ERIKA YASMIN</t>
  </si>
  <si>
    <t>OLIVARES OLALDE MA.GUADALUPE</t>
  </si>
  <si>
    <t>FACTURACION</t>
  </si>
  <si>
    <t>HYP</t>
  </si>
  <si>
    <t>PICAZO BASTIDA GUSTAVO</t>
  </si>
  <si>
    <t>PESCADOR JURADO NANCY TERESA</t>
  </si>
  <si>
    <t>AUX SEMINUEVOS</t>
  </si>
  <si>
    <t>ANIMAS LEON MANUEL EMILIO</t>
  </si>
  <si>
    <t>ENTREGAS</t>
  </si>
  <si>
    <t>QRO</t>
  </si>
  <si>
    <t>LUCIO ESCUTIA VICTOR</t>
  </si>
  <si>
    <t>AUX SISTEMAS</t>
  </si>
  <si>
    <t>SINIESTROS</t>
  </si>
  <si>
    <t>GUEVARA ALEMAN NAYELY</t>
  </si>
  <si>
    <t>LEMUS ALVARADO SANDRA KARINA</t>
  </si>
  <si>
    <t>RANGEL GONZALEZ DIANA ENEYSIS</t>
  </si>
  <si>
    <t>ARAIZA LOPEZ JUAN</t>
  </si>
  <si>
    <t>GERENTE DE POSTVENTAS</t>
  </si>
  <si>
    <t>LOYOLA ACOSTA CARLOS ALBERTO</t>
  </si>
  <si>
    <t>QUINTERO ARROYO JAQUELIN</t>
  </si>
  <si>
    <t>OROZCO ORTEGA ENAIM</t>
  </si>
  <si>
    <t>GERENTE GENERAL</t>
  </si>
  <si>
    <t>LARA MARTINEZ MARIANA</t>
  </si>
  <si>
    <t>AUX FINANCIAMIENTO</t>
  </si>
  <si>
    <t>JEFE DE CITAS</t>
  </si>
  <si>
    <t>ASISTENTE ATENCION CLIENTES</t>
  </si>
  <si>
    <t>TORRES RAMIREZ JESUS</t>
  </si>
  <si>
    <t>MANTENIMIENTO GENERAL</t>
  </si>
  <si>
    <t>ENCARGADA DE GARANTIAS</t>
  </si>
  <si>
    <t>Comisiones</t>
  </si>
  <si>
    <t>Compensación</t>
  </si>
  <si>
    <t>Base</t>
  </si>
  <si>
    <t>ALMANZA HERNANDEZ KARLA BETZAI</t>
  </si>
  <si>
    <t>Dias Quin Ant</t>
  </si>
  <si>
    <t>CALDERON RAMIREZ CASANDRA FRINE</t>
  </si>
  <si>
    <t>AUX DE RH</t>
  </si>
  <si>
    <t>LUENGAS VELAZQUEZ MARIA FERNANDA</t>
  </si>
  <si>
    <t>GERENTE DE RRHH</t>
  </si>
  <si>
    <t>CONTRERAS ARRIAGA MARCO ANTONIO</t>
  </si>
  <si>
    <t>JEFE DE TALLER</t>
  </si>
  <si>
    <t>MOLINA MENDOZA RITA ANGELICA</t>
  </si>
  <si>
    <t>NAVARRO MACIAS JENNIFER</t>
  </si>
  <si>
    <t>PRIETO LOPEZ LEOBIGILDO</t>
  </si>
  <si>
    <t>NUÑEZ MARMOLEJO ALEJANDRO</t>
  </si>
  <si>
    <t>XXX</t>
  </si>
  <si>
    <t>CORTEZ GARCIA BLANCA ESTELA</t>
  </si>
  <si>
    <t>CAZARES PEGUERO YARAA ELISA</t>
  </si>
  <si>
    <t>Periodo 2da Quincena</t>
  </si>
  <si>
    <t>16/01/2018 AL 31/01/2018</t>
  </si>
  <si>
    <t>DESC CTA 254 4/4 CELULAR</t>
  </si>
  <si>
    <t>EFECTIVO</t>
  </si>
  <si>
    <t>LE ROBARON SU TARJETA</t>
  </si>
  <si>
    <t>GUTIERREZ BARRUETA GRACIELA</t>
  </si>
  <si>
    <t>PROMOTOR KAIZEN</t>
  </si>
  <si>
    <t>MARTINEZ RAMIREZ CLAUDIA CRISTINA</t>
  </si>
  <si>
    <t>BAJA, YA QUE CAMBIO DE PUESTO Y A NOMINA SEMANAL</t>
  </si>
  <si>
    <t>2 FALTAS + 5 DIAS INCAPACIDAD</t>
  </si>
  <si>
    <t>5 DIAS INCAPACIDAD (12-16 ENERO, SE REPORTO APENAS EN ESTA QUIN)</t>
  </si>
  <si>
    <t>4 DIAS INCAPACIDAD</t>
  </si>
  <si>
    <t>4 DIAS INCAPACIDAD (12-15 ENERO, SE REPORTO APENAS EN ESTA QUIN)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</si>
</sst>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1"/>
      <name val="Calibri  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0" fontId="4" fillId="0" borderId="5" xfId="0" applyFont="1" applyBorder="1"/>
    <xf numFmtId="164" fontId="8" fillId="0" borderId="5" xfId="0" applyNumberFormat="1" applyFont="1" applyBorder="1" applyAlignment="1">
      <alignment horizontal="left" vertical="center"/>
    </xf>
    <xf numFmtId="43" fontId="4" fillId="0" borderId="5" xfId="1" applyFont="1" applyBorder="1"/>
    <xf numFmtId="43" fontId="4" fillId="0" borderId="5" xfId="1" applyFont="1" applyFill="1" applyBorder="1"/>
    <xf numFmtId="43" fontId="4" fillId="6" borderId="5" xfId="1" applyFont="1" applyFill="1" applyBorder="1" applyAlignment="1">
      <alignment horizontal="center"/>
    </xf>
    <xf numFmtId="43" fontId="1" fillId="0" borderId="5" xfId="1" applyFont="1" applyBorder="1"/>
    <xf numFmtId="43" fontId="10" fillId="0" borderId="5" xfId="1" applyFont="1" applyBorder="1"/>
    <xf numFmtId="43" fontId="5" fillId="4" borderId="5" xfId="1" applyFont="1" applyFill="1" applyBorder="1"/>
    <xf numFmtId="43" fontId="4" fillId="0" borderId="5" xfId="1" applyFont="1" applyFill="1" applyBorder="1" applyAlignment="1">
      <alignment horizontal="center"/>
    </xf>
    <xf numFmtId="43" fontId="8" fillId="0" borderId="5" xfId="0" applyNumberFormat="1" applyFont="1" applyFill="1" applyBorder="1"/>
    <xf numFmtId="0" fontId="6" fillId="3" borderId="0" xfId="0" applyFont="1" applyFill="1"/>
    <xf numFmtId="43" fontId="4" fillId="5" borderId="5" xfId="1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/>
    <xf numFmtId="0" fontId="5" fillId="0" borderId="5" xfId="0" applyFont="1" applyFill="1" applyBorder="1"/>
    <xf numFmtId="12" fontId="4" fillId="0" borderId="5" xfId="1" applyNumberFormat="1" applyFont="1" applyFill="1" applyBorder="1"/>
    <xf numFmtId="164" fontId="8" fillId="0" borderId="5" xfId="0" applyNumberFormat="1" applyFont="1" applyFill="1" applyBorder="1" applyAlignment="1">
      <alignment horizontal="left" vertical="center"/>
    </xf>
    <xf numFmtId="43" fontId="10" fillId="0" borderId="5" xfId="1" applyFont="1" applyFill="1" applyBorder="1"/>
    <xf numFmtId="0" fontId="11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12" fillId="0" borderId="0" xfId="0" applyFont="1" applyFill="1"/>
    <xf numFmtId="0" fontId="5" fillId="0" borderId="6" xfId="0" applyFont="1" applyFill="1" applyBorder="1"/>
    <xf numFmtId="0" fontId="4" fillId="0" borderId="4" xfId="0" applyFont="1" applyFill="1" applyBorder="1"/>
    <xf numFmtId="43" fontId="4" fillId="0" borderId="4" xfId="1" applyFont="1" applyFill="1" applyBorder="1"/>
    <xf numFmtId="43" fontId="5" fillId="0" borderId="6" xfId="1" applyFont="1" applyFill="1" applyBorder="1"/>
    <xf numFmtId="43" fontId="4" fillId="0" borderId="6" xfId="1" applyFont="1" applyFill="1" applyBorder="1" applyAlignment="1">
      <alignment horizontal="center"/>
    </xf>
    <xf numFmtId="43" fontId="5" fillId="0" borderId="4" xfId="1" applyFont="1" applyFill="1" applyBorder="1"/>
    <xf numFmtId="0" fontId="5" fillId="0" borderId="7" xfId="0" applyFont="1" applyBorder="1"/>
    <xf numFmtId="43" fontId="5" fillId="0" borderId="7" xfId="1" applyFont="1" applyBorder="1"/>
    <xf numFmtId="43" fontId="4" fillId="0" borderId="0" xfId="1" applyFont="1" applyAlignment="1">
      <alignment horizontal="center"/>
    </xf>
    <xf numFmtId="0" fontId="4" fillId="5" borderId="5" xfId="1" applyNumberFormat="1" applyFont="1" applyFill="1" applyBorder="1" applyAlignment="1">
      <alignment horizontal="center"/>
    </xf>
    <xf numFmtId="0" fontId="5" fillId="5" borderId="5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7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4" xfId="4" applyFont="1" applyFill="1" applyBorder="1" applyAlignment="1">
      <alignment horizontal="center" wrapText="1"/>
    </xf>
    <xf numFmtId="44" fontId="4" fillId="0" borderId="5" xfId="4" applyFont="1" applyBorder="1"/>
    <xf numFmtId="44" fontId="5" fillId="0" borderId="7" xfId="4" applyFont="1" applyBorder="1"/>
    <xf numFmtId="0" fontId="8" fillId="0" borderId="5" xfId="0" applyNumberFormat="1" applyFont="1" applyFill="1" applyBorder="1"/>
    <xf numFmtId="0" fontId="5" fillId="0" borderId="5" xfId="0" applyFont="1" applyBorder="1"/>
    <xf numFmtId="164" fontId="13" fillId="0" borderId="5" xfId="0" applyNumberFormat="1" applyFont="1" applyBorder="1" applyAlignment="1">
      <alignment horizontal="left" vertical="center"/>
    </xf>
    <xf numFmtId="0" fontId="14" fillId="0" borderId="5" xfId="0" applyFont="1" applyBorder="1"/>
    <xf numFmtId="43" fontId="5" fillId="2" borderId="2" xfId="1" applyFont="1" applyFill="1" applyBorder="1" applyAlignment="1">
      <alignment horizontal="center" wrapText="1"/>
    </xf>
    <xf numFmtId="3" fontId="5" fillId="2" borderId="2" xfId="0" applyNumberFormat="1" applyFont="1" applyFill="1" applyBorder="1"/>
    <xf numFmtId="43" fontId="5" fillId="2" borderId="4" xfId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/>
    </xf>
    <xf numFmtId="44" fontId="15" fillId="0" borderId="4" xfId="4" applyFont="1" applyFill="1" applyBorder="1"/>
    <xf numFmtId="43" fontId="10" fillId="0" borderId="5" xfId="1" applyFont="1" applyBorder="1" applyAlignment="1">
      <alignment horizontal="center"/>
    </xf>
    <xf numFmtId="44" fontId="4" fillId="8" borderId="5" xfId="4" applyFont="1" applyFill="1" applyBorder="1"/>
    <xf numFmtId="43" fontId="4" fillId="0" borderId="5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5" fillId="2" borderId="2" xfId="4" applyFont="1" applyFill="1" applyBorder="1" applyAlignment="1">
      <alignment horizontal="center" wrapText="1"/>
    </xf>
    <xf numFmtId="44" fontId="4" fillId="0" borderId="5" xfId="4" applyFont="1" applyFill="1" applyBorder="1"/>
    <xf numFmtId="0" fontId="5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left" vertical="center"/>
    </xf>
    <xf numFmtId="44" fontId="4" fillId="7" borderId="5" xfId="4" applyFont="1" applyFill="1" applyBorder="1"/>
    <xf numFmtId="43" fontId="4" fillId="7" borderId="5" xfId="1" applyFont="1" applyFill="1" applyBorder="1"/>
    <xf numFmtId="0" fontId="8" fillId="7" borderId="5" xfId="0" applyNumberFormat="1" applyFont="1" applyFill="1" applyBorder="1"/>
    <xf numFmtId="0" fontId="5" fillId="7" borderId="5" xfId="0" applyFont="1" applyFill="1" applyBorder="1"/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left" vertical="center"/>
    </xf>
    <xf numFmtId="44" fontId="4" fillId="9" borderId="5" xfId="4" applyFont="1" applyFill="1" applyBorder="1"/>
    <xf numFmtId="12" fontId="4" fillId="9" borderId="5" xfId="1" applyNumberFormat="1" applyFont="1" applyFill="1" applyBorder="1"/>
    <xf numFmtId="43" fontId="4" fillId="9" borderId="5" xfId="1" applyFont="1" applyFill="1" applyBorder="1"/>
    <xf numFmtId="43" fontId="5" fillId="9" borderId="5" xfId="1" applyFont="1" applyFill="1" applyBorder="1"/>
    <xf numFmtId="0" fontId="4" fillId="9" borderId="5" xfId="1" applyNumberFormat="1" applyFont="1" applyFill="1" applyBorder="1" applyAlignment="1">
      <alignment horizontal="center"/>
    </xf>
    <xf numFmtId="43" fontId="4" fillId="9" borderId="5" xfId="1" applyFont="1" applyFill="1" applyBorder="1" applyAlignment="1">
      <alignment horizontal="center"/>
    </xf>
    <xf numFmtId="43" fontId="1" fillId="9" borderId="5" xfId="1" applyFont="1" applyFill="1" applyBorder="1"/>
    <xf numFmtId="43" fontId="10" fillId="9" borderId="5" xfId="1" applyFont="1" applyFill="1" applyBorder="1" applyAlignment="1">
      <alignment horizontal="center"/>
    </xf>
    <xf numFmtId="43" fontId="10" fillId="9" borderId="5" xfId="1" applyFont="1" applyFill="1" applyBorder="1"/>
    <xf numFmtId="0" fontId="8" fillId="9" borderId="5" xfId="0" applyNumberFormat="1" applyFont="1" applyFill="1" applyBorder="1"/>
    <xf numFmtId="0" fontId="5" fillId="9" borderId="5" xfId="0" applyFont="1" applyFill="1" applyBorder="1"/>
    <xf numFmtId="0" fontId="4" fillId="9" borderId="0" xfId="0" applyFont="1" applyFill="1"/>
    <xf numFmtId="0" fontId="6" fillId="9" borderId="0" xfId="0" applyFont="1" applyFill="1"/>
    <xf numFmtId="0" fontId="5" fillId="5" borderId="5" xfId="1" applyNumberFormat="1" applyFont="1" applyFill="1" applyBorder="1" applyAlignment="1">
      <alignment horizontal="left"/>
    </xf>
    <xf numFmtId="43" fontId="5" fillId="2" borderId="2" xfId="1" applyFont="1" applyFill="1" applyBorder="1" applyAlignment="1">
      <alignment horizontal="center" wrapText="1"/>
    </xf>
    <xf numFmtId="43" fontId="5" fillId="2" borderId="4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B289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RowHeight="15.75"/>
  <cols>
    <col min="1" max="1" width="18" style="14" customWidth="1"/>
    <col min="2" max="2" width="43.5703125" style="14" customWidth="1"/>
    <col min="3" max="3" width="7" style="60" bestFit="1" customWidth="1"/>
    <col min="4" max="4" width="17.42578125" style="14" bestFit="1" customWidth="1"/>
    <col min="5" max="5" width="27.140625" style="14" bestFit="1" customWidth="1"/>
    <col min="6" max="6" width="14.42578125" style="14" customWidth="1"/>
    <col min="7" max="7" width="16.7109375" style="63" bestFit="1" customWidth="1"/>
    <col min="8" max="9" width="16.7109375" style="63" customWidth="1"/>
    <col min="10" max="10" width="14.5703125" style="12" customWidth="1"/>
    <col min="11" max="11" width="15" style="12" customWidth="1"/>
    <col min="12" max="12" width="17" style="13" customWidth="1"/>
    <col min="13" max="13" width="13.5703125" style="12" customWidth="1"/>
    <col min="14" max="14" width="13.5703125" style="54" customWidth="1"/>
    <col min="15" max="20" width="13.5703125" style="12" customWidth="1"/>
    <col min="21" max="21" width="16.7109375" style="13" customWidth="1"/>
    <col min="22" max="22" width="16.7109375" style="12" customWidth="1"/>
    <col min="23" max="23" width="15.42578125" style="13" customWidth="1"/>
    <col min="24" max="24" width="15.42578125" style="14" bestFit="1" customWidth="1"/>
    <col min="25" max="25" width="58.85546875" style="14" bestFit="1" customWidth="1"/>
    <col min="26" max="76" width="11.42578125" style="14"/>
    <col min="77" max="233" width="11.42578125" style="6"/>
    <col min="234" max="234" width="28.7109375" style="6" customWidth="1"/>
    <col min="235" max="235" width="50.42578125" style="6" bestFit="1" customWidth="1"/>
    <col min="236" max="236" width="8.85546875" style="6" customWidth="1"/>
    <col min="237" max="237" width="19.85546875" style="6" customWidth="1"/>
    <col min="238" max="238" width="36" style="6" bestFit="1" customWidth="1"/>
    <col min="239" max="239" width="13.42578125" style="6" bestFit="1" customWidth="1"/>
    <col min="240" max="240" width="23" style="6" bestFit="1" customWidth="1"/>
    <col min="241" max="241" width="24.5703125" style="6" bestFit="1" customWidth="1"/>
    <col min="242" max="242" width="25.42578125" style="6" bestFit="1" customWidth="1"/>
    <col min="243" max="243" width="17" style="6" customWidth="1"/>
    <col min="244" max="250" width="13.5703125" style="6" customWidth="1"/>
    <col min="251" max="252" width="16.7109375" style="6" customWidth="1"/>
    <col min="253" max="253" width="15.42578125" style="6" customWidth="1"/>
    <col min="254" max="255" width="13.5703125" style="6" customWidth="1"/>
    <col min="256" max="256" width="15.42578125" style="6" customWidth="1"/>
    <col min="257" max="259" width="0" style="6" hidden="1" customWidth="1"/>
    <col min="260" max="260" width="19.7109375" style="6" customWidth="1"/>
    <col min="261" max="261" width="63.85546875" style="6" bestFit="1" customWidth="1"/>
    <col min="262" max="489" width="11.42578125" style="6"/>
    <col min="490" max="490" width="28.7109375" style="6" customWidth="1"/>
    <col min="491" max="491" width="50.42578125" style="6" bestFit="1" customWidth="1"/>
    <col min="492" max="492" width="8.85546875" style="6" customWidth="1"/>
    <col min="493" max="493" width="19.85546875" style="6" customWidth="1"/>
    <col min="494" max="494" width="36" style="6" bestFit="1" customWidth="1"/>
    <col min="495" max="495" width="13.42578125" style="6" bestFit="1" customWidth="1"/>
    <col min="496" max="496" width="23" style="6" bestFit="1" customWidth="1"/>
    <col min="497" max="497" width="24.5703125" style="6" bestFit="1" customWidth="1"/>
    <col min="498" max="498" width="25.42578125" style="6" bestFit="1" customWidth="1"/>
    <col min="499" max="499" width="17" style="6" customWidth="1"/>
    <col min="500" max="506" width="13.5703125" style="6" customWidth="1"/>
    <col min="507" max="508" width="16.7109375" style="6" customWidth="1"/>
    <col min="509" max="509" width="15.42578125" style="6" customWidth="1"/>
    <col min="510" max="511" width="13.5703125" style="6" customWidth="1"/>
    <col min="512" max="512" width="15.42578125" style="6" customWidth="1"/>
    <col min="513" max="515" width="0" style="6" hidden="1" customWidth="1"/>
    <col min="516" max="516" width="19.7109375" style="6" customWidth="1"/>
    <col min="517" max="517" width="63.85546875" style="6" bestFit="1" customWidth="1"/>
    <col min="518" max="745" width="11.42578125" style="6"/>
    <col min="746" max="746" width="28.7109375" style="6" customWidth="1"/>
    <col min="747" max="747" width="50.42578125" style="6" bestFit="1" customWidth="1"/>
    <col min="748" max="748" width="8.85546875" style="6" customWidth="1"/>
    <col min="749" max="749" width="19.85546875" style="6" customWidth="1"/>
    <col min="750" max="750" width="36" style="6" bestFit="1" customWidth="1"/>
    <col min="751" max="751" width="13.42578125" style="6" bestFit="1" customWidth="1"/>
    <col min="752" max="752" width="23" style="6" bestFit="1" customWidth="1"/>
    <col min="753" max="753" width="24.5703125" style="6" bestFit="1" customWidth="1"/>
    <col min="754" max="754" width="25.42578125" style="6" bestFit="1" customWidth="1"/>
    <col min="755" max="755" width="17" style="6" customWidth="1"/>
    <col min="756" max="762" width="13.5703125" style="6" customWidth="1"/>
    <col min="763" max="764" width="16.7109375" style="6" customWidth="1"/>
    <col min="765" max="765" width="15.42578125" style="6" customWidth="1"/>
    <col min="766" max="767" width="13.5703125" style="6" customWidth="1"/>
    <col min="768" max="768" width="15.42578125" style="6" customWidth="1"/>
    <col min="769" max="771" width="0" style="6" hidden="1" customWidth="1"/>
    <col min="772" max="772" width="19.7109375" style="6" customWidth="1"/>
    <col min="773" max="773" width="63.85546875" style="6" bestFit="1" customWidth="1"/>
    <col min="774" max="1001" width="11.42578125" style="6"/>
    <col min="1002" max="1002" width="28.7109375" style="6" customWidth="1"/>
    <col min="1003" max="1003" width="50.42578125" style="6" bestFit="1" customWidth="1"/>
    <col min="1004" max="1004" width="8.85546875" style="6" customWidth="1"/>
    <col min="1005" max="1005" width="19.85546875" style="6" customWidth="1"/>
    <col min="1006" max="1006" width="36" style="6" bestFit="1" customWidth="1"/>
    <col min="1007" max="1007" width="13.42578125" style="6" bestFit="1" customWidth="1"/>
    <col min="1008" max="1008" width="23" style="6" bestFit="1" customWidth="1"/>
    <col min="1009" max="1009" width="24.5703125" style="6" bestFit="1" customWidth="1"/>
    <col min="1010" max="1010" width="25.42578125" style="6" bestFit="1" customWidth="1"/>
    <col min="1011" max="1011" width="17" style="6" customWidth="1"/>
    <col min="1012" max="1018" width="13.5703125" style="6" customWidth="1"/>
    <col min="1019" max="1020" width="16.7109375" style="6" customWidth="1"/>
    <col min="1021" max="1021" width="15.42578125" style="6" customWidth="1"/>
    <col min="1022" max="1023" width="13.5703125" style="6" customWidth="1"/>
    <col min="1024" max="1024" width="15.42578125" style="6" customWidth="1"/>
    <col min="1025" max="1027" width="0" style="6" hidden="1" customWidth="1"/>
    <col min="1028" max="1028" width="19.7109375" style="6" customWidth="1"/>
    <col min="1029" max="1029" width="63.85546875" style="6" bestFit="1" customWidth="1"/>
    <col min="1030" max="1257" width="11.42578125" style="6"/>
    <col min="1258" max="1258" width="28.7109375" style="6" customWidth="1"/>
    <col min="1259" max="1259" width="50.42578125" style="6" bestFit="1" customWidth="1"/>
    <col min="1260" max="1260" width="8.85546875" style="6" customWidth="1"/>
    <col min="1261" max="1261" width="19.85546875" style="6" customWidth="1"/>
    <col min="1262" max="1262" width="36" style="6" bestFit="1" customWidth="1"/>
    <col min="1263" max="1263" width="13.42578125" style="6" bestFit="1" customWidth="1"/>
    <col min="1264" max="1264" width="23" style="6" bestFit="1" customWidth="1"/>
    <col min="1265" max="1265" width="24.5703125" style="6" bestFit="1" customWidth="1"/>
    <col min="1266" max="1266" width="25.42578125" style="6" bestFit="1" customWidth="1"/>
    <col min="1267" max="1267" width="17" style="6" customWidth="1"/>
    <col min="1268" max="1274" width="13.5703125" style="6" customWidth="1"/>
    <col min="1275" max="1276" width="16.7109375" style="6" customWidth="1"/>
    <col min="1277" max="1277" width="15.42578125" style="6" customWidth="1"/>
    <col min="1278" max="1279" width="13.5703125" style="6" customWidth="1"/>
    <col min="1280" max="1280" width="15.42578125" style="6" customWidth="1"/>
    <col min="1281" max="1283" width="0" style="6" hidden="1" customWidth="1"/>
    <col min="1284" max="1284" width="19.7109375" style="6" customWidth="1"/>
    <col min="1285" max="1285" width="63.85546875" style="6" bestFit="1" customWidth="1"/>
    <col min="1286" max="1513" width="11.42578125" style="6"/>
    <col min="1514" max="1514" width="28.7109375" style="6" customWidth="1"/>
    <col min="1515" max="1515" width="50.42578125" style="6" bestFit="1" customWidth="1"/>
    <col min="1516" max="1516" width="8.85546875" style="6" customWidth="1"/>
    <col min="1517" max="1517" width="19.85546875" style="6" customWidth="1"/>
    <col min="1518" max="1518" width="36" style="6" bestFit="1" customWidth="1"/>
    <col min="1519" max="1519" width="13.42578125" style="6" bestFit="1" customWidth="1"/>
    <col min="1520" max="1520" width="23" style="6" bestFit="1" customWidth="1"/>
    <col min="1521" max="1521" width="24.5703125" style="6" bestFit="1" customWidth="1"/>
    <col min="1522" max="1522" width="25.42578125" style="6" bestFit="1" customWidth="1"/>
    <col min="1523" max="1523" width="17" style="6" customWidth="1"/>
    <col min="1524" max="1530" width="13.5703125" style="6" customWidth="1"/>
    <col min="1531" max="1532" width="16.7109375" style="6" customWidth="1"/>
    <col min="1533" max="1533" width="15.42578125" style="6" customWidth="1"/>
    <col min="1534" max="1535" width="13.5703125" style="6" customWidth="1"/>
    <col min="1536" max="1536" width="15.42578125" style="6" customWidth="1"/>
    <col min="1537" max="1539" width="0" style="6" hidden="1" customWidth="1"/>
    <col min="1540" max="1540" width="19.7109375" style="6" customWidth="1"/>
    <col min="1541" max="1541" width="63.85546875" style="6" bestFit="1" customWidth="1"/>
    <col min="1542" max="1769" width="11.42578125" style="6"/>
    <col min="1770" max="1770" width="28.7109375" style="6" customWidth="1"/>
    <col min="1771" max="1771" width="50.42578125" style="6" bestFit="1" customWidth="1"/>
    <col min="1772" max="1772" width="8.85546875" style="6" customWidth="1"/>
    <col min="1773" max="1773" width="19.85546875" style="6" customWidth="1"/>
    <col min="1774" max="1774" width="36" style="6" bestFit="1" customWidth="1"/>
    <col min="1775" max="1775" width="13.42578125" style="6" bestFit="1" customWidth="1"/>
    <col min="1776" max="1776" width="23" style="6" bestFit="1" customWidth="1"/>
    <col min="1777" max="1777" width="24.5703125" style="6" bestFit="1" customWidth="1"/>
    <col min="1778" max="1778" width="25.42578125" style="6" bestFit="1" customWidth="1"/>
    <col min="1779" max="1779" width="17" style="6" customWidth="1"/>
    <col min="1780" max="1786" width="13.5703125" style="6" customWidth="1"/>
    <col min="1787" max="1788" width="16.7109375" style="6" customWidth="1"/>
    <col min="1789" max="1789" width="15.42578125" style="6" customWidth="1"/>
    <col min="1790" max="1791" width="13.5703125" style="6" customWidth="1"/>
    <col min="1792" max="1792" width="15.42578125" style="6" customWidth="1"/>
    <col min="1793" max="1795" width="0" style="6" hidden="1" customWidth="1"/>
    <col min="1796" max="1796" width="19.7109375" style="6" customWidth="1"/>
    <col min="1797" max="1797" width="63.85546875" style="6" bestFit="1" customWidth="1"/>
    <col min="1798" max="2025" width="11.42578125" style="6"/>
    <col min="2026" max="2026" width="28.7109375" style="6" customWidth="1"/>
    <col min="2027" max="2027" width="50.42578125" style="6" bestFit="1" customWidth="1"/>
    <col min="2028" max="2028" width="8.85546875" style="6" customWidth="1"/>
    <col min="2029" max="2029" width="19.85546875" style="6" customWidth="1"/>
    <col min="2030" max="2030" width="36" style="6" bestFit="1" customWidth="1"/>
    <col min="2031" max="2031" width="13.42578125" style="6" bestFit="1" customWidth="1"/>
    <col min="2032" max="2032" width="23" style="6" bestFit="1" customWidth="1"/>
    <col min="2033" max="2033" width="24.5703125" style="6" bestFit="1" customWidth="1"/>
    <col min="2034" max="2034" width="25.42578125" style="6" bestFit="1" customWidth="1"/>
    <col min="2035" max="2035" width="17" style="6" customWidth="1"/>
    <col min="2036" max="2042" width="13.5703125" style="6" customWidth="1"/>
    <col min="2043" max="2044" width="16.7109375" style="6" customWidth="1"/>
    <col min="2045" max="2045" width="15.42578125" style="6" customWidth="1"/>
    <col min="2046" max="2047" width="13.5703125" style="6" customWidth="1"/>
    <col min="2048" max="2048" width="15.42578125" style="6" customWidth="1"/>
    <col min="2049" max="2051" width="0" style="6" hidden="1" customWidth="1"/>
    <col min="2052" max="2052" width="19.7109375" style="6" customWidth="1"/>
    <col min="2053" max="2053" width="63.85546875" style="6" bestFit="1" customWidth="1"/>
    <col min="2054" max="2281" width="11.42578125" style="6"/>
    <col min="2282" max="2282" width="28.7109375" style="6" customWidth="1"/>
    <col min="2283" max="2283" width="50.42578125" style="6" bestFit="1" customWidth="1"/>
    <col min="2284" max="2284" width="8.85546875" style="6" customWidth="1"/>
    <col min="2285" max="2285" width="19.85546875" style="6" customWidth="1"/>
    <col min="2286" max="2286" width="36" style="6" bestFit="1" customWidth="1"/>
    <col min="2287" max="2287" width="13.42578125" style="6" bestFit="1" customWidth="1"/>
    <col min="2288" max="2288" width="23" style="6" bestFit="1" customWidth="1"/>
    <col min="2289" max="2289" width="24.5703125" style="6" bestFit="1" customWidth="1"/>
    <col min="2290" max="2290" width="25.42578125" style="6" bestFit="1" customWidth="1"/>
    <col min="2291" max="2291" width="17" style="6" customWidth="1"/>
    <col min="2292" max="2298" width="13.5703125" style="6" customWidth="1"/>
    <col min="2299" max="2300" width="16.7109375" style="6" customWidth="1"/>
    <col min="2301" max="2301" width="15.42578125" style="6" customWidth="1"/>
    <col min="2302" max="2303" width="13.5703125" style="6" customWidth="1"/>
    <col min="2304" max="2304" width="15.42578125" style="6" customWidth="1"/>
    <col min="2305" max="2307" width="0" style="6" hidden="1" customWidth="1"/>
    <col min="2308" max="2308" width="19.7109375" style="6" customWidth="1"/>
    <col min="2309" max="2309" width="63.85546875" style="6" bestFit="1" customWidth="1"/>
    <col min="2310" max="2537" width="11.42578125" style="6"/>
    <col min="2538" max="2538" width="28.7109375" style="6" customWidth="1"/>
    <col min="2539" max="2539" width="50.42578125" style="6" bestFit="1" customWidth="1"/>
    <col min="2540" max="2540" width="8.85546875" style="6" customWidth="1"/>
    <col min="2541" max="2541" width="19.85546875" style="6" customWidth="1"/>
    <col min="2542" max="2542" width="36" style="6" bestFit="1" customWidth="1"/>
    <col min="2543" max="2543" width="13.42578125" style="6" bestFit="1" customWidth="1"/>
    <col min="2544" max="2544" width="23" style="6" bestFit="1" customWidth="1"/>
    <col min="2545" max="2545" width="24.5703125" style="6" bestFit="1" customWidth="1"/>
    <col min="2546" max="2546" width="25.42578125" style="6" bestFit="1" customWidth="1"/>
    <col min="2547" max="2547" width="17" style="6" customWidth="1"/>
    <col min="2548" max="2554" width="13.5703125" style="6" customWidth="1"/>
    <col min="2555" max="2556" width="16.7109375" style="6" customWidth="1"/>
    <col min="2557" max="2557" width="15.42578125" style="6" customWidth="1"/>
    <col min="2558" max="2559" width="13.5703125" style="6" customWidth="1"/>
    <col min="2560" max="2560" width="15.42578125" style="6" customWidth="1"/>
    <col min="2561" max="2563" width="0" style="6" hidden="1" customWidth="1"/>
    <col min="2564" max="2564" width="19.7109375" style="6" customWidth="1"/>
    <col min="2565" max="2565" width="63.85546875" style="6" bestFit="1" customWidth="1"/>
    <col min="2566" max="2793" width="11.42578125" style="6"/>
    <col min="2794" max="2794" width="28.7109375" style="6" customWidth="1"/>
    <col min="2795" max="2795" width="50.42578125" style="6" bestFit="1" customWidth="1"/>
    <col min="2796" max="2796" width="8.85546875" style="6" customWidth="1"/>
    <col min="2797" max="2797" width="19.85546875" style="6" customWidth="1"/>
    <col min="2798" max="2798" width="36" style="6" bestFit="1" customWidth="1"/>
    <col min="2799" max="2799" width="13.42578125" style="6" bestFit="1" customWidth="1"/>
    <col min="2800" max="2800" width="23" style="6" bestFit="1" customWidth="1"/>
    <col min="2801" max="2801" width="24.5703125" style="6" bestFit="1" customWidth="1"/>
    <col min="2802" max="2802" width="25.42578125" style="6" bestFit="1" customWidth="1"/>
    <col min="2803" max="2803" width="17" style="6" customWidth="1"/>
    <col min="2804" max="2810" width="13.5703125" style="6" customWidth="1"/>
    <col min="2811" max="2812" width="16.7109375" style="6" customWidth="1"/>
    <col min="2813" max="2813" width="15.42578125" style="6" customWidth="1"/>
    <col min="2814" max="2815" width="13.5703125" style="6" customWidth="1"/>
    <col min="2816" max="2816" width="15.42578125" style="6" customWidth="1"/>
    <col min="2817" max="2819" width="0" style="6" hidden="1" customWidth="1"/>
    <col min="2820" max="2820" width="19.7109375" style="6" customWidth="1"/>
    <col min="2821" max="2821" width="63.85546875" style="6" bestFit="1" customWidth="1"/>
    <col min="2822" max="3049" width="11.42578125" style="6"/>
    <col min="3050" max="3050" width="28.7109375" style="6" customWidth="1"/>
    <col min="3051" max="3051" width="50.42578125" style="6" bestFit="1" customWidth="1"/>
    <col min="3052" max="3052" width="8.85546875" style="6" customWidth="1"/>
    <col min="3053" max="3053" width="19.85546875" style="6" customWidth="1"/>
    <col min="3054" max="3054" width="36" style="6" bestFit="1" customWidth="1"/>
    <col min="3055" max="3055" width="13.42578125" style="6" bestFit="1" customWidth="1"/>
    <col min="3056" max="3056" width="23" style="6" bestFit="1" customWidth="1"/>
    <col min="3057" max="3057" width="24.5703125" style="6" bestFit="1" customWidth="1"/>
    <col min="3058" max="3058" width="25.42578125" style="6" bestFit="1" customWidth="1"/>
    <col min="3059" max="3059" width="17" style="6" customWidth="1"/>
    <col min="3060" max="3066" width="13.5703125" style="6" customWidth="1"/>
    <col min="3067" max="3068" width="16.7109375" style="6" customWidth="1"/>
    <col min="3069" max="3069" width="15.42578125" style="6" customWidth="1"/>
    <col min="3070" max="3071" width="13.5703125" style="6" customWidth="1"/>
    <col min="3072" max="3072" width="15.42578125" style="6" customWidth="1"/>
    <col min="3073" max="3075" width="0" style="6" hidden="1" customWidth="1"/>
    <col min="3076" max="3076" width="19.7109375" style="6" customWidth="1"/>
    <col min="3077" max="3077" width="63.85546875" style="6" bestFit="1" customWidth="1"/>
    <col min="3078" max="3305" width="11.42578125" style="6"/>
    <col min="3306" max="3306" width="28.7109375" style="6" customWidth="1"/>
    <col min="3307" max="3307" width="50.42578125" style="6" bestFit="1" customWidth="1"/>
    <col min="3308" max="3308" width="8.85546875" style="6" customWidth="1"/>
    <col min="3309" max="3309" width="19.85546875" style="6" customWidth="1"/>
    <col min="3310" max="3310" width="36" style="6" bestFit="1" customWidth="1"/>
    <col min="3311" max="3311" width="13.42578125" style="6" bestFit="1" customWidth="1"/>
    <col min="3312" max="3312" width="23" style="6" bestFit="1" customWidth="1"/>
    <col min="3313" max="3313" width="24.5703125" style="6" bestFit="1" customWidth="1"/>
    <col min="3314" max="3314" width="25.42578125" style="6" bestFit="1" customWidth="1"/>
    <col min="3315" max="3315" width="17" style="6" customWidth="1"/>
    <col min="3316" max="3322" width="13.5703125" style="6" customWidth="1"/>
    <col min="3323" max="3324" width="16.7109375" style="6" customWidth="1"/>
    <col min="3325" max="3325" width="15.42578125" style="6" customWidth="1"/>
    <col min="3326" max="3327" width="13.5703125" style="6" customWidth="1"/>
    <col min="3328" max="3328" width="15.42578125" style="6" customWidth="1"/>
    <col min="3329" max="3331" width="0" style="6" hidden="1" customWidth="1"/>
    <col min="3332" max="3332" width="19.7109375" style="6" customWidth="1"/>
    <col min="3333" max="3333" width="63.85546875" style="6" bestFit="1" customWidth="1"/>
    <col min="3334" max="3561" width="11.42578125" style="6"/>
    <col min="3562" max="3562" width="28.7109375" style="6" customWidth="1"/>
    <col min="3563" max="3563" width="50.42578125" style="6" bestFit="1" customWidth="1"/>
    <col min="3564" max="3564" width="8.85546875" style="6" customWidth="1"/>
    <col min="3565" max="3565" width="19.85546875" style="6" customWidth="1"/>
    <col min="3566" max="3566" width="36" style="6" bestFit="1" customWidth="1"/>
    <col min="3567" max="3567" width="13.42578125" style="6" bestFit="1" customWidth="1"/>
    <col min="3568" max="3568" width="23" style="6" bestFit="1" customWidth="1"/>
    <col min="3569" max="3569" width="24.5703125" style="6" bestFit="1" customWidth="1"/>
    <col min="3570" max="3570" width="25.42578125" style="6" bestFit="1" customWidth="1"/>
    <col min="3571" max="3571" width="17" style="6" customWidth="1"/>
    <col min="3572" max="3578" width="13.5703125" style="6" customWidth="1"/>
    <col min="3579" max="3580" width="16.7109375" style="6" customWidth="1"/>
    <col min="3581" max="3581" width="15.42578125" style="6" customWidth="1"/>
    <col min="3582" max="3583" width="13.5703125" style="6" customWidth="1"/>
    <col min="3584" max="3584" width="15.42578125" style="6" customWidth="1"/>
    <col min="3585" max="3587" width="0" style="6" hidden="1" customWidth="1"/>
    <col min="3588" max="3588" width="19.7109375" style="6" customWidth="1"/>
    <col min="3589" max="3589" width="63.85546875" style="6" bestFit="1" customWidth="1"/>
    <col min="3590" max="3817" width="11.42578125" style="6"/>
    <col min="3818" max="3818" width="28.7109375" style="6" customWidth="1"/>
    <col min="3819" max="3819" width="50.42578125" style="6" bestFit="1" customWidth="1"/>
    <col min="3820" max="3820" width="8.85546875" style="6" customWidth="1"/>
    <col min="3821" max="3821" width="19.85546875" style="6" customWidth="1"/>
    <col min="3822" max="3822" width="36" style="6" bestFit="1" customWidth="1"/>
    <col min="3823" max="3823" width="13.42578125" style="6" bestFit="1" customWidth="1"/>
    <col min="3824" max="3824" width="23" style="6" bestFit="1" customWidth="1"/>
    <col min="3825" max="3825" width="24.5703125" style="6" bestFit="1" customWidth="1"/>
    <col min="3826" max="3826" width="25.42578125" style="6" bestFit="1" customWidth="1"/>
    <col min="3827" max="3827" width="17" style="6" customWidth="1"/>
    <col min="3828" max="3834" width="13.5703125" style="6" customWidth="1"/>
    <col min="3835" max="3836" width="16.7109375" style="6" customWidth="1"/>
    <col min="3837" max="3837" width="15.42578125" style="6" customWidth="1"/>
    <col min="3838" max="3839" width="13.5703125" style="6" customWidth="1"/>
    <col min="3840" max="3840" width="15.42578125" style="6" customWidth="1"/>
    <col min="3841" max="3843" width="0" style="6" hidden="1" customWidth="1"/>
    <col min="3844" max="3844" width="19.7109375" style="6" customWidth="1"/>
    <col min="3845" max="3845" width="63.85546875" style="6" bestFit="1" customWidth="1"/>
    <col min="3846" max="4073" width="11.42578125" style="6"/>
    <col min="4074" max="4074" width="28.7109375" style="6" customWidth="1"/>
    <col min="4075" max="4075" width="50.42578125" style="6" bestFit="1" customWidth="1"/>
    <col min="4076" max="4076" width="8.85546875" style="6" customWidth="1"/>
    <col min="4077" max="4077" width="19.85546875" style="6" customWidth="1"/>
    <col min="4078" max="4078" width="36" style="6" bestFit="1" customWidth="1"/>
    <col min="4079" max="4079" width="13.42578125" style="6" bestFit="1" customWidth="1"/>
    <col min="4080" max="4080" width="23" style="6" bestFit="1" customWidth="1"/>
    <col min="4081" max="4081" width="24.5703125" style="6" bestFit="1" customWidth="1"/>
    <col min="4082" max="4082" width="25.42578125" style="6" bestFit="1" customWidth="1"/>
    <col min="4083" max="4083" width="17" style="6" customWidth="1"/>
    <col min="4084" max="4090" width="13.5703125" style="6" customWidth="1"/>
    <col min="4091" max="4092" width="16.7109375" style="6" customWidth="1"/>
    <col min="4093" max="4093" width="15.42578125" style="6" customWidth="1"/>
    <col min="4094" max="4095" width="13.5703125" style="6" customWidth="1"/>
    <col min="4096" max="4096" width="15.42578125" style="6" customWidth="1"/>
    <col min="4097" max="4099" width="0" style="6" hidden="1" customWidth="1"/>
    <col min="4100" max="4100" width="19.7109375" style="6" customWidth="1"/>
    <col min="4101" max="4101" width="63.85546875" style="6" bestFit="1" customWidth="1"/>
    <col min="4102" max="4329" width="11.42578125" style="6"/>
    <col min="4330" max="4330" width="28.7109375" style="6" customWidth="1"/>
    <col min="4331" max="4331" width="50.42578125" style="6" bestFit="1" customWidth="1"/>
    <col min="4332" max="4332" width="8.85546875" style="6" customWidth="1"/>
    <col min="4333" max="4333" width="19.85546875" style="6" customWidth="1"/>
    <col min="4334" max="4334" width="36" style="6" bestFit="1" customWidth="1"/>
    <col min="4335" max="4335" width="13.42578125" style="6" bestFit="1" customWidth="1"/>
    <col min="4336" max="4336" width="23" style="6" bestFit="1" customWidth="1"/>
    <col min="4337" max="4337" width="24.5703125" style="6" bestFit="1" customWidth="1"/>
    <col min="4338" max="4338" width="25.42578125" style="6" bestFit="1" customWidth="1"/>
    <col min="4339" max="4339" width="17" style="6" customWidth="1"/>
    <col min="4340" max="4346" width="13.5703125" style="6" customWidth="1"/>
    <col min="4347" max="4348" width="16.7109375" style="6" customWidth="1"/>
    <col min="4349" max="4349" width="15.42578125" style="6" customWidth="1"/>
    <col min="4350" max="4351" width="13.5703125" style="6" customWidth="1"/>
    <col min="4352" max="4352" width="15.42578125" style="6" customWidth="1"/>
    <col min="4353" max="4355" width="0" style="6" hidden="1" customWidth="1"/>
    <col min="4356" max="4356" width="19.7109375" style="6" customWidth="1"/>
    <col min="4357" max="4357" width="63.85546875" style="6" bestFit="1" customWidth="1"/>
    <col min="4358" max="4585" width="11.42578125" style="6"/>
    <col min="4586" max="4586" width="28.7109375" style="6" customWidth="1"/>
    <col min="4587" max="4587" width="50.42578125" style="6" bestFit="1" customWidth="1"/>
    <col min="4588" max="4588" width="8.85546875" style="6" customWidth="1"/>
    <col min="4589" max="4589" width="19.85546875" style="6" customWidth="1"/>
    <col min="4590" max="4590" width="36" style="6" bestFit="1" customWidth="1"/>
    <col min="4591" max="4591" width="13.42578125" style="6" bestFit="1" customWidth="1"/>
    <col min="4592" max="4592" width="23" style="6" bestFit="1" customWidth="1"/>
    <col min="4593" max="4593" width="24.5703125" style="6" bestFit="1" customWidth="1"/>
    <col min="4594" max="4594" width="25.42578125" style="6" bestFit="1" customWidth="1"/>
    <col min="4595" max="4595" width="17" style="6" customWidth="1"/>
    <col min="4596" max="4602" width="13.5703125" style="6" customWidth="1"/>
    <col min="4603" max="4604" width="16.7109375" style="6" customWidth="1"/>
    <col min="4605" max="4605" width="15.42578125" style="6" customWidth="1"/>
    <col min="4606" max="4607" width="13.5703125" style="6" customWidth="1"/>
    <col min="4608" max="4608" width="15.42578125" style="6" customWidth="1"/>
    <col min="4609" max="4611" width="0" style="6" hidden="1" customWidth="1"/>
    <col min="4612" max="4612" width="19.7109375" style="6" customWidth="1"/>
    <col min="4613" max="4613" width="63.85546875" style="6" bestFit="1" customWidth="1"/>
    <col min="4614" max="4841" width="11.42578125" style="6"/>
    <col min="4842" max="4842" width="28.7109375" style="6" customWidth="1"/>
    <col min="4843" max="4843" width="50.42578125" style="6" bestFit="1" customWidth="1"/>
    <col min="4844" max="4844" width="8.85546875" style="6" customWidth="1"/>
    <col min="4845" max="4845" width="19.85546875" style="6" customWidth="1"/>
    <col min="4846" max="4846" width="36" style="6" bestFit="1" customWidth="1"/>
    <col min="4847" max="4847" width="13.42578125" style="6" bestFit="1" customWidth="1"/>
    <col min="4848" max="4848" width="23" style="6" bestFit="1" customWidth="1"/>
    <col min="4849" max="4849" width="24.5703125" style="6" bestFit="1" customWidth="1"/>
    <col min="4850" max="4850" width="25.42578125" style="6" bestFit="1" customWidth="1"/>
    <col min="4851" max="4851" width="17" style="6" customWidth="1"/>
    <col min="4852" max="4858" width="13.5703125" style="6" customWidth="1"/>
    <col min="4859" max="4860" width="16.7109375" style="6" customWidth="1"/>
    <col min="4861" max="4861" width="15.42578125" style="6" customWidth="1"/>
    <col min="4862" max="4863" width="13.5703125" style="6" customWidth="1"/>
    <col min="4864" max="4864" width="15.42578125" style="6" customWidth="1"/>
    <col min="4865" max="4867" width="0" style="6" hidden="1" customWidth="1"/>
    <col min="4868" max="4868" width="19.7109375" style="6" customWidth="1"/>
    <col min="4869" max="4869" width="63.85546875" style="6" bestFit="1" customWidth="1"/>
    <col min="4870" max="5097" width="11.42578125" style="6"/>
    <col min="5098" max="5098" width="28.7109375" style="6" customWidth="1"/>
    <col min="5099" max="5099" width="50.42578125" style="6" bestFit="1" customWidth="1"/>
    <col min="5100" max="5100" width="8.85546875" style="6" customWidth="1"/>
    <col min="5101" max="5101" width="19.85546875" style="6" customWidth="1"/>
    <col min="5102" max="5102" width="36" style="6" bestFit="1" customWidth="1"/>
    <col min="5103" max="5103" width="13.42578125" style="6" bestFit="1" customWidth="1"/>
    <col min="5104" max="5104" width="23" style="6" bestFit="1" customWidth="1"/>
    <col min="5105" max="5105" width="24.5703125" style="6" bestFit="1" customWidth="1"/>
    <col min="5106" max="5106" width="25.42578125" style="6" bestFit="1" customWidth="1"/>
    <col min="5107" max="5107" width="17" style="6" customWidth="1"/>
    <col min="5108" max="5114" width="13.5703125" style="6" customWidth="1"/>
    <col min="5115" max="5116" width="16.7109375" style="6" customWidth="1"/>
    <col min="5117" max="5117" width="15.42578125" style="6" customWidth="1"/>
    <col min="5118" max="5119" width="13.5703125" style="6" customWidth="1"/>
    <col min="5120" max="5120" width="15.42578125" style="6" customWidth="1"/>
    <col min="5121" max="5123" width="0" style="6" hidden="1" customWidth="1"/>
    <col min="5124" max="5124" width="19.7109375" style="6" customWidth="1"/>
    <col min="5125" max="5125" width="63.85546875" style="6" bestFit="1" customWidth="1"/>
    <col min="5126" max="5353" width="11.42578125" style="6"/>
    <col min="5354" max="5354" width="28.7109375" style="6" customWidth="1"/>
    <col min="5355" max="5355" width="50.42578125" style="6" bestFit="1" customWidth="1"/>
    <col min="5356" max="5356" width="8.85546875" style="6" customWidth="1"/>
    <col min="5357" max="5357" width="19.85546875" style="6" customWidth="1"/>
    <col min="5358" max="5358" width="36" style="6" bestFit="1" customWidth="1"/>
    <col min="5359" max="5359" width="13.42578125" style="6" bestFit="1" customWidth="1"/>
    <col min="5360" max="5360" width="23" style="6" bestFit="1" customWidth="1"/>
    <col min="5361" max="5361" width="24.5703125" style="6" bestFit="1" customWidth="1"/>
    <col min="5362" max="5362" width="25.42578125" style="6" bestFit="1" customWidth="1"/>
    <col min="5363" max="5363" width="17" style="6" customWidth="1"/>
    <col min="5364" max="5370" width="13.5703125" style="6" customWidth="1"/>
    <col min="5371" max="5372" width="16.7109375" style="6" customWidth="1"/>
    <col min="5373" max="5373" width="15.42578125" style="6" customWidth="1"/>
    <col min="5374" max="5375" width="13.5703125" style="6" customWidth="1"/>
    <col min="5376" max="5376" width="15.42578125" style="6" customWidth="1"/>
    <col min="5377" max="5379" width="0" style="6" hidden="1" customWidth="1"/>
    <col min="5380" max="5380" width="19.7109375" style="6" customWidth="1"/>
    <col min="5381" max="5381" width="63.85546875" style="6" bestFit="1" customWidth="1"/>
    <col min="5382" max="5609" width="11.42578125" style="6"/>
    <col min="5610" max="5610" width="28.7109375" style="6" customWidth="1"/>
    <col min="5611" max="5611" width="50.42578125" style="6" bestFit="1" customWidth="1"/>
    <col min="5612" max="5612" width="8.85546875" style="6" customWidth="1"/>
    <col min="5613" max="5613" width="19.85546875" style="6" customWidth="1"/>
    <col min="5614" max="5614" width="36" style="6" bestFit="1" customWidth="1"/>
    <col min="5615" max="5615" width="13.42578125" style="6" bestFit="1" customWidth="1"/>
    <col min="5616" max="5616" width="23" style="6" bestFit="1" customWidth="1"/>
    <col min="5617" max="5617" width="24.5703125" style="6" bestFit="1" customWidth="1"/>
    <col min="5618" max="5618" width="25.42578125" style="6" bestFit="1" customWidth="1"/>
    <col min="5619" max="5619" width="17" style="6" customWidth="1"/>
    <col min="5620" max="5626" width="13.5703125" style="6" customWidth="1"/>
    <col min="5627" max="5628" width="16.7109375" style="6" customWidth="1"/>
    <col min="5629" max="5629" width="15.42578125" style="6" customWidth="1"/>
    <col min="5630" max="5631" width="13.5703125" style="6" customWidth="1"/>
    <col min="5632" max="5632" width="15.42578125" style="6" customWidth="1"/>
    <col min="5633" max="5635" width="0" style="6" hidden="1" customWidth="1"/>
    <col min="5636" max="5636" width="19.7109375" style="6" customWidth="1"/>
    <col min="5637" max="5637" width="63.85546875" style="6" bestFit="1" customWidth="1"/>
    <col min="5638" max="5865" width="11.42578125" style="6"/>
    <col min="5866" max="5866" width="28.7109375" style="6" customWidth="1"/>
    <col min="5867" max="5867" width="50.42578125" style="6" bestFit="1" customWidth="1"/>
    <col min="5868" max="5868" width="8.85546875" style="6" customWidth="1"/>
    <col min="5869" max="5869" width="19.85546875" style="6" customWidth="1"/>
    <col min="5870" max="5870" width="36" style="6" bestFit="1" customWidth="1"/>
    <col min="5871" max="5871" width="13.42578125" style="6" bestFit="1" customWidth="1"/>
    <col min="5872" max="5872" width="23" style="6" bestFit="1" customWidth="1"/>
    <col min="5873" max="5873" width="24.5703125" style="6" bestFit="1" customWidth="1"/>
    <col min="5874" max="5874" width="25.42578125" style="6" bestFit="1" customWidth="1"/>
    <col min="5875" max="5875" width="17" style="6" customWidth="1"/>
    <col min="5876" max="5882" width="13.5703125" style="6" customWidth="1"/>
    <col min="5883" max="5884" width="16.7109375" style="6" customWidth="1"/>
    <col min="5885" max="5885" width="15.42578125" style="6" customWidth="1"/>
    <col min="5886" max="5887" width="13.5703125" style="6" customWidth="1"/>
    <col min="5888" max="5888" width="15.42578125" style="6" customWidth="1"/>
    <col min="5889" max="5891" width="0" style="6" hidden="1" customWidth="1"/>
    <col min="5892" max="5892" width="19.7109375" style="6" customWidth="1"/>
    <col min="5893" max="5893" width="63.85546875" style="6" bestFit="1" customWidth="1"/>
    <col min="5894" max="6121" width="11.42578125" style="6"/>
    <col min="6122" max="6122" width="28.7109375" style="6" customWidth="1"/>
    <col min="6123" max="6123" width="50.42578125" style="6" bestFit="1" customWidth="1"/>
    <col min="6124" max="6124" width="8.85546875" style="6" customWidth="1"/>
    <col min="6125" max="6125" width="19.85546875" style="6" customWidth="1"/>
    <col min="6126" max="6126" width="36" style="6" bestFit="1" customWidth="1"/>
    <col min="6127" max="6127" width="13.42578125" style="6" bestFit="1" customWidth="1"/>
    <col min="6128" max="6128" width="23" style="6" bestFit="1" customWidth="1"/>
    <col min="6129" max="6129" width="24.5703125" style="6" bestFit="1" customWidth="1"/>
    <col min="6130" max="6130" width="25.42578125" style="6" bestFit="1" customWidth="1"/>
    <col min="6131" max="6131" width="17" style="6" customWidth="1"/>
    <col min="6132" max="6138" width="13.5703125" style="6" customWidth="1"/>
    <col min="6139" max="6140" width="16.7109375" style="6" customWidth="1"/>
    <col min="6141" max="6141" width="15.42578125" style="6" customWidth="1"/>
    <col min="6142" max="6143" width="13.5703125" style="6" customWidth="1"/>
    <col min="6144" max="6144" width="15.42578125" style="6" customWidth="1"/>
    <col min="6145" max="6147" width="0" style="6" hidden="1" customWidth="1"/>
    <col min="6148" max="6148" width="19.7109375" style="6" customWidth="1"/>
    <col min="6149" max="6149" width="63.85546875" style="6" bestFit="1" customWidth="1"/>
    <col min="6150" max="6377" width="11.42578125" style="6"/>
    <col min="6378" max="6378" width="28.7109375" style="6" customWidth="1"/>
    <col min="6379" max="6379" width="50.42578125" style="6" bestFit="1" customWidth="1"/>
    <col min="6380" max="6380" width="8.85546875" style="6" customWidth="1"/>
    <col min="6381" max="6381" width="19.85546875" style="6" customWidth="1"/>
    <col min="6382" max="6382" width="36" style="6" bestFit="1" customWidth="1"/>
    <col min="6383" max="6383" width="13.42578125" style="6" bestFit="1" customWidth="1"/>
    <col min="6384" max="6384" width="23" style="6" bestFit="1" customWidth="1"/>
    <col min="6385" max="6385" width="24.5703125" style="6" bestFit="1" customWidth="1"/>
    <col min="6386" max="6386" width="25.42578125" style="6" bestFit="1" customWidth="1"/>
    <col min="6387" max="6387" width="17" style="6" customWidth="1"/>
    <col min="6388" max="6394" width="13.5703125" style="6" customWidth="1"/>
    <col min="6395" max="6396" width="16.7109375" style="6" customWidth="1"/>
    <col min="6397" max="6397" width="15.42578125" style="6" customWidth="1"/>
    <col min="6398" max="6399" width="13.5703125" style="6" customWidth="1"/>
    <col min="6400" max="6400" width="15.42578125" style="6" customWidth="1"/>
    <col min="6401" max="6403" width="0" style="6" hidden="1" customWidth="1"/>
    <col min="6404" max="6404" width="19.7109375" style="6" customWidth="1"/>
    <col min="6405" max="6405" width="63.85546875" style="6" bestFit="1" customWidth="1"/>
    <col min="6406" max="6633" width="11.42578125" style="6"/>
    <col min="6634" max="6634" width="28.7109375" style="6" customWidth="1"/>
    <col min="6635" max="6635" width="50.42578125" style="6" bestFit="1" customWidth="1"/>
    <col min="6636" max="6636" width="8.85546875" style="6" customWidth="1"/>
    <col min="6637" max="6637" width="19.85546875" style="6" customWidth="1"/>
    <col min="6638" max="6638" width="36" style="6" bestFit="1" customWidth="1"/>
    <col min="6639" max="6639" width="13.42578125" style="6" bestFit="1" customWidth="1"/>
    <col min="6640" max="6640" width="23" style="6" bestFit="1" customWidth="1"/>
    <col min="6641" max="6641" width="24.5703125" style="6" bestFit="1" customWidth="1"/>
    <col min="6642" max="6642" width="25.42578125" style="6" bestFit="1" customWidth="1"/>
    <col min="6643" max="6643" width="17" style="6" customWidth="1"/>
    <col min="6644" max="6650" width="13.5703125" style="6" customWidth="1"/>
    <col min="6651" max="6652" width="16.7109375" style="6" customWidth="1"/>
    <col min="6653" max="6653" width="15.42578125" style="6" customWidth="1"/>
    <col min="6654" max="6655" width="13.5703125" style="6" customWidth="1"/>
    <col min="6656" max="6656" width="15.42578125" style="6" customWidth="1"/>
    <col min="6657" max="6659" width="0" style="6" hidden="1" customWidth="1"/>
    <col min="6660" max="6660" width="19.7109375" style="6" customWidth="1"/>
    <col min="6661" max="6661" width="63.85546875" style="6" bestFit="1" customWidth="1"/>
    <col min="6662" max="6889" width="11.42578125" style="6"/>
    <col min="6890" max="6890" width="28.7109375" style="6" customWidth="1"/>
    <col min="6891" max="6891" width="50.42578125" style="6" bestFit="1" customWidth="1"/>
    <col min="6892" max="6892" width="8.85546875" style="6" customWidth="1"/>
    <col min="6893" max="6893" width="19.85546875" style="6" customWidth="1"/>
    <col min="6894" max="6894" width="36" style="6" bestFit="1" customWidth="1"/>
    <col min="6895" max="6895" width="13.42578125" style="6" bestFit="1" customWidth="1"/>
    <col min="6896" max="6896" width="23" style="6" bestFit="1" customWidth="1"/>
    <col min="6897" max="6897" width="24.5703125" style="6" bestFit="1" customWidth="1"/>
    <col min="6898" max="6898" width="25.42578125" style="6" bestFit="1" customWidth="1"/>
    <col min="6899" max="6899" width="17" style="6" customWidth="1"/>
    <col min="6900" max="6906" width="13.5703125" style="6" customWidth="1"/>
    <col min="6907" max="6908" width="16.7109375" style="6" customWidth="1"/>
    <col min="6909" max="6909" width="15.42578125" style="6" customWidth="1"/>
    <col min="6910" max="6911" width="13.5703125" style="6" customWidth="1"/>
    <col min="6912" max="6912" width="15.42578125" style="6" customWidth="1"/>
    <col min="6913" max="6915" width="0" style="6" hidden="1" customWidth="1"/>
    <col min="6916" max="6916" width="19.7109375" style="6" customWidth="1"/>
    <col min="6917" max="6917" width="63.85546875" style="6" bestFit="1" customWidth="1"/>
    <col min="6918" max="7145" width="11.42578125" style="6"/>
    <col min="7146" max="7146" width="28.7109375" style="6" customWidth="1"/>
    <col min="7147" max="7147" width="50.42578125" style="6" bestFit="1" customWidth="1"/>
    <col min="7148" max="7148" width="8.85546875" style="6" customWidth="1"/>
    <col min="7149" max="7149" width="19.85546875" style="6" customWidth="1"/>
    <col min="7150" max="7150" width="36" style="6" bestFit="1" customWidth="1"/>
    <col min="7151" max="7151" width="13.42578125" style="6" bestFit="1" customWidth="1"/>
    <col min="7152" max="7152" width="23" style="6" bestFit="1" customWidth="1"/>
    <col min="7153" max="7153" width="24.5703125" style="6" bestFit="1" customWidth="1"/>
    <col min="7154" max="7154" width="25.42578125" style="6" bestFit="1" customWidth="1"/>
    <col min="7155" max="7155" width="17" style="6" customWidth="1"/>
    <col min="7156" max="7162" width="13.5703125" style="6" customWidth="1"/>
    <col min="7163" max="7164" width="16.7109375" style="6" customWidth="1"/>
    <col min="7165" max="7165" width="15.42578125" style="6" customWidth="1"/>
    <col min="7166" max="7167" width="13.5703125" style="6" customWidth="1"/>
    <col min="7168" max="7168" width="15.42578125" style="6" customWidth="1"/>
    <col min="7169" max="7171" width="0" style="6" hidden="1" customWidth="1"/>
    <col min="7172" max="7172" width="19.7109375" style="6" customWidth="1"/>
    <col min="7173" max="7173" width="63.85546875" style="6" bestFit="1" customWidth="1"/>
    <col min="7174" max="7401" width="11.42578125" style="6"/>
    <col min="7402" max="7402" width="28.7109375" style="6" customWidth="1"/>
    <col min="7403" max="7403" width="50.42578125" style="6" bestFit="1" customWidth="1"/>
    <col min="7404" max="7404" width="8.85546875" style="6" customWidth="1"/>
    <col min="7405" max="7405" width="19.85546875" style="6" customWidth="1"/>
    <col min="7406" max="7406" width="36" style="6" bestFit="1" customWidth="1"/>
    <col min="7407" max="7407" width="13.42578125" style="6" bestFit="1" customWidth="1"/>
    <col min="7408" max="7408" width="23" style="6" bestFit="1" customWidth="1"/>
    <col min="7409" max="7409" width="24.5703125" style="6" bestFit="1" customWidth="1"/>
    <col min="7410" max="7410" width="25.42578125" style="6" bestFit="1" customWidth="1"/>
    <col min="7411" max="7411" width="17" style="6" customWidth="1"/>
    <col min="7412" max="7418" width="13.5703125" style="6" customWidth="1"/>
    <col min="7419" max="7420" width="16.7109375" style="6" customWidth="1"/>
    <col min="7421" max="7421" width="15.42578125" style="6" customWidth="1"/>
    <col min="7422" max="7423" width="13.5703125" style="6" customWidth="1"/>
    <col min="7424" max="7424" width="15.42578125" style="6" customWidth="1"/>
    <col min="7425" max="7427" width="0" style="6" hidden="1" customWidth="1"/>
    <col min="7428" max="7428" width="19.7109375" style="6" customWidth="1"/>
    <col min="7429" max="7429" width="63.85546875" style="6" bestFit="1" customWidth="1"/>
    <col min="7430" max="7657" width="11.42578125" style="6"/>
    <col min="7658" max="7658" width="28.7109375" style="6" customWidth="1"/>
    <col min="7659" max="7659" width="50.42578125" style="6" bestFit="1" customWidth="1"/>
    <col min="7660" max="7660" width="8.85546875" style="6" customWidth="1"/>
    <col min="7661" max="7661" width="19.85546875" style="6" customWidth="1"/>
    <col min="7662" max="7662" width="36" style="6" bestFit="1" customWidth="1"/>
    <col min="7663" max="7663" width="13.42578125" style="6" bestFit="1" customWidth="1"/>
    <col min="7664" max="7664" width="23" style="6" bestFit="1" customWidth="1"/>
    <col min="7665" max="7665" width="24.5703125" style="6" bestFit="1" customWidth="1"/>
    <col min="7666" max="7666" width="25.42578125" style="6" bestFit="1" customWidth="1"/>
    <col min="7667" max="7667" width="17" style="6" customWidth="1"/>
    <col min="7668" max="7674" width="13.5703125" style="6" customWidth="1"/>
    <col min="7675" max="7676" width="16.7109375" style="6" customWidth="1"/>
    <col min="7677" max="7677" width="15.42578125" style="6" customWidth="1"/>
    <col min="7678" max="7679" width="13.5703125" style="6" customWidth="1"/>
    <col min="7680" max="7680" width="15.42578125" style="6" customWidth="1"/>
    <col min="7681" max="7683" width="0" style="6" hidden="1" customWidth="1"/>
    <col min="7684" max="7684" width="19.7109375" style="6" customWidth="1"/>
    <col min="7685" max="7685" width="63.85546875" style="6" bestFit="1" customWidth="1"/>
    <col min="7686" max="7913" width="11.42578125" style="6"/>
    <col min="7914" max="7914" width="28.7109375" style="6" customWidth="1"/>
    <col min="7915" max="7915" width="50.42578125" style="6" bestFit="1" customWidth="1"/>
    <col min="7916" max="7916" width="8.85546875" style="6" customWidth="1"/>
    <col min="7917" max="7917" width="19.85546875" style="6" customWidth="1"/>
    <col min="7918" max="7918" width="36" style="6" bestFit="1" customWidth="1"/>
    <col min="7919" max="7919" width="13.42578125" style="6" bestFit="1" customWidth="1"/>
    <col min="7920" max="7920" width="23" style="6" bestFit="1" customWidth="1"/>
    <col min="7921" max="7921" width="24.5703125" style="6" bestFit="1" customWidth="1"/>
    <col min="7922" max="7922" width="25.42578125" style="6" bestFit="1" customWidth="1"/>
    <col min="7923" max="7923" width="17" style="6" customWidth="1"/>
    <col min="7924" max="7930" width="13.5703125" style="6" customWidth="1"/>
    <col min="7931" max="7932" width="16.7109375" style="6" customWidth="1"/>
    <col min="7933" max="7933" width="15.42578125" style="6" customWidth="1"/>
    <col min="7934" max="7935" width="13.5703125" style="6" customWidth="1"/>
    <col min="7936" max="7936" width="15.42578125" style="6" customWidth="1"/>
    <col min="7937" max="7939" width="0" style="6" hidden="1" customWidth="1"/>
    <col min="7940" max="7940" width="19.7109375" style="6" customWidth="1"/>
    <col min="7941" max="7941" width="63.85546875" style="6" bestFit="1" customWidth="1"/>
    <col min="7942" max="8169" width="11.42578125" style="6"/>
    <col min="8170" max="8170" width="28.7109375" style="6" customWidth="1"/>
    <col min="8171" max="8171" width="50.42578125" style="6" bestFit="1" customWidth="1"/>
    <col min="8172" max="8172" width="8.85546875" style="6" customWidth="1"/>
    <col min="8173" max="8173" width="19.85546875" style="6" customWidth="1"/>
    <col min="8174" max="8174" width="36" style="6" bestFit="1" customWidth="1"/>
    <col min="8175" max="8175" width="13.42578125" style="6" bestFit="1" customWidth="1"/>
    <col min="8176" max="8176" width="23" style="6" bestFit="1" customWidth="1"/>
    <col min="8177" max="8177" width="24.5703125" style="6" bestFit="1" customWidth="1"/>
    <col min="8178" max="8178" width="25.42578125" style="6" bestFit="1" customWidth="1"/>
    <col min="8179" max="8179" width="17" style="6" customWidth="1"/>
    <col min="8180" max="8186" width="13.5703125" style="6" customWidth="1"/>
    <col min="8187" max="8188" width="16.7109375" style="6" customWidth="1"/>
    <col min="8189" max="8189" width="15.42578125" style="6" customWidth="1"/>
    <col min="8190" max="8191" width="13.5703125" style="6" customWidth="1"/>
    <col min="8192" max="8192" width="15.42578125" style="6" customWidth="1"/>
    <col min="8193" max="8195" width="0" style="6" hidden="1" customWidth="1"/>
    <col min="8196" max="8196" width="19.7109375" style="6" customWidth="1"/>
    <col min="8197" max="8197" width="63.85546875" style="6" bestFit="1" customWidth="1"/>
    <col min="8198" max="8425" width="11.42578125" style="6"/>
    <col min="8426" max="8426" width="28.7109375" style="6" customWidth="1"/>
    <col min="8427" max="8427" width="50.42578125" style="6" bestFit="1" customWidth="1"/>
    <col min="8428" max="8428" width="8.85546875" style="6" customWidth="1"/>
    <col min="8429" max="8429" width="19.85546875" style="6" customWidth="1"/>
    <col min="8430" max="8430" width="36" style="6" bestFit="1" customWidth="1"/>
    <col min="8431" max="8431" width="13.42578125" style="6" bestFit="1" customWidth="1"/>
    <col min="8432" max="8432" width="23" style="6" bestFit="1" customWidth="1"/>
    <col min="8433" max="8433" width="24.5703125" style="6" bestFit="1" customWidth="1"/>
    <col min="8434" max="8434" width="25.42578125" style="6" bestFit="1" customWidth="1"/>
    <col min="8435" max="8435" width="17" style="6" customWidth="1"/>
    <col min="8436" max="8442" width="13.5703125" style="6" customWidth="1"/>
    <col min="8443" max="8444" width="16.7109375" style="6" customWidth="1"/>
    <col min="8445" max="8445" width="15.42578125" style="6" customWidth="1"/>
    <col min="8446" max="8447" width="13.5703125" style="6" customWidth="1"/>
    <col min="8448" max="8448" width="15.42578125" style="6" customWidth="1"/>
    <col min="8449" max="8451" width="0" style="6" hidden="1" customWidth="1"/>
    <col min="8452" max="8452" width="19.7109375" style="6" customWidth="1"/>
    <col min="8453" max="8453" width="63.85546875" style="6" bestFit="1" customWidth="1"/>
    <col min="8454" max="8681" width="11.42578125" style="6"/>
    <col min="8682" max="8682" width="28.7109375" style="6" customWidth="1"/>
    <col min="8683" max="8683" width="50.42578125" style="6" bestFit="1" customWidth="1"/>
    <col min="8684" max="8684" width="8.85546875" style="6" customWidth="1"/>
    <col min="8685" max="8685" width="19.85546875" style="6" customWidth="1"/>
    <col min="8686" max="8686" width="36" style="6" bestFit="1" customWidth="1"/>
    <col min="8687" max="8687" width="13.42578125" style="6" bestFit="1" customWidth="1"/>
    <col min="8688" max="8688" width="23" style="6" bestFit="1" customWidth="1"/>
    <col min="8689" max="8689" width="24.5703125" style="6" bestFit="1" customWidth="1"/>
    <col min="8690" max="8690" width="25.42578125" style="6" bestFit="1" customWidth="1"/>
    <col min="8691" max="8691" width="17" style="6" customWidth="1"/>
    <col min="8692" max="8698" width="13.5703125" style="6" customWidth="1"/>
    <col min="8699" max="8700" width="16.7109375" style="6" customWidth="1"/>
    <col min="8701" max="8701" width="15.42578125" style="6" customWidth="1"/>
    <col min="8702" max="8703" width="13.5703125" style="6" customWidth="1"/>
    <col min="8704" max="8704" width="15.42578125" style="6" customWidth="1"/>
    <col min="8705" max="8707" width="0" style="6" hidden="1" customWidth="1"/>
    <col min="8708" max="8708" width="19.7109375" style="6" customWidth="1"/>
    <col min="8709" max="8709" width="63.85546875" style="6" bestFit="1" customWidth="1"/>
    <col min="8710" max="8937" width="11.42578125" style="6"/>
    <col min="8938" max="8938" width="28.7109375" style="6" customWidth="1"/>
    <col min="8939" max="8939" width="50.42578125" style="6" bestFit="1" customWidth="1"/>
    <col min="8940" max="8940" width="8.85546875" style="6" customWidth="1"/>
    <col min="8941" max="8941" width="19.85546875" style="6" customWidth="1"/>
    <col min="8942" max="8942" width="36" style="6" bestFit="1" customWidth="1"/>
    <col min="8943" max="8943" width="13.42578125" style="6" bestFit="1" customWidth="1"/>
    <col min="8944" max="8944" width="23" style="6" bestFit="1" customWidth="1"/>
    <col min="8945" max="8945" width="24.5703125" style="6" bestFit="1" customWidth="1"/>
    <col min="8946" max="8946" width="25.42578125" style="6" bestFit="1" customWidth="1"/>
    <col min="8947" max="8947" width="17" style="6" customWidth="1"/>
    <col min="8948" max="8954" width="13.5703125" style="6" customWidth="1"/>
    <col min="8955" max="8956" width="16.7109375" style="6" customWidth="1"/>
    <col min="8957" max="8957" width="15.42578125" style="6" customWidth="1"/>
    <col min="8958" max="8959" width="13.5703125" style="6" customWidth="1"/>
    <col min="8960" max="8960" width="15.42578125" style="6" customWidth="1"/>
    <col min="8961" max="8963" width="0" style="6" hidden="1" customWidth="1"/>
    <col min="8964" max="8964" width="19.7109375" style="6" customWidth="1"/>
    <col min="8965" max="8965" width="63.85546875" style="6" bestFit="1" customWidth="1"/>
    <col min="8966" max="9193" width="11.42578125" style="6"/>
    <col min="9194" max="9194" width="28.7109375" style="6" customWidth="1"/>
    <col min="9195" max="9195" width="50.42578125" style="6" bestFit="1" customWidth="1"/>
    <col min="9196" max="9196" width="8.85546875" style="6" customWidth="1"/>
    <col min="9197" max="9197" width="19.85546875" style="6" customWidth="1"/>
    <col min="9198" max="9198" width="36" style="6" bestFit="1" customWidth="1"/>
    <col min="9199" max="9199" width="13.42578125" style="6" bestFit="1" customWidth="1"/>
    <col min="9200" max="9200" width="23" style="6" bestFit="1" customWidth="1"/>
    <col min="9201" max="9201" width="24.5703125" style="6" bestFit="1" customWidth="1"/>
    <col min="9202" max="9202" width="25.42578125" style="6" bestFit="1" customWidth="1"/>
    <col min="9203" max="9203" width="17" style="6" customWidth="1"/>
    <col min="9204" max="9210" width="13.5703125" style="6" customWidth="1"/>
    <col min="9211" max="9212" width="16.7109375" style="6" customWidth="1"/>
    <col min="9213" max="9213" width="15.42578125" style="6" customWidth="1"/>
    <col min="9214" max="9215" width="13.5703125" style="6" customWidth="1"/>
    <col min="9216" max="9216" width="15.42578125" style="6" customWidth="1"/>
    <col min="9217" max="9219" width="0" style="6" hidden="1" customWidth="1"/>
    <col min="9220" max="9220" width="19.7109375" style="6" customWidth="1"/>
    <col min="9221" max="9221" width="63.85546875" style="6" bestFit="1" customWidth="1"/>
    <col min="9222" max="9449" width="11.42578125" style="6"/>
    <col min="9450" max="9450" width="28.7109375" style="6" customWidth="1"/>
    <col min="9451" max="9451" width="50.42578125" style="6" bestFit="1" customWidth="1"/>
    <col min="9452" max="9452" width="8.85546875" style="6" customWidth="1"/>
    <col min="9453" max="9453" width="19.85546875" style="6" customWidth="1"/>
    <col min="9454" max="9454" width="36" style="6" bestFit="1" customWidth="1"/>
    <col min="9455" max="9455" width="13.42578125" style="6" bestFit="1" customWidth="1"/>
    <col min="9456" max="9456" width="23" style="6" bestFit="1" customWidth="1"/>
    <col min="9457" max="9457" width="24.5703125" style="6" bestFit="1" customWidth="1"/>
    <col min="9458" max="9458" width="25.42578125" style="6" bestFit="1" customWidth="1"/>
    <col min="9459" max="9459" width="17" style="6" customWidth="1"/>
    <col min="9460" max="9466" width="13.5703125" style="6" customWidth="1"/>
    <col min="9467" max="9468" width="16.7109375" style="6" customWidth="1"/>
    <col min="9469" max="9469" width="15.42578125" style="6" customWidth="1"/>
    <col min="9470" max="9471" width="13.5703125" style="6" customWidth="1"/>
    <col min="9472" max="9472" width="15.42578125" style="6" customWidth="1"/>
    <col min="9473" max="9475" width="0" style="6" hidden="1" customWidth="1"/>
    <col min="9476" max="9476" width="19.7109375" style="6" customWidth="1"/>
    <col min="9477" max="9477" width="63.85546875" style="6" bestFit="1" customWidth="1"/>
    <col min="9478" max="9705" width="11.42578125" style="6"/>
    <col min="9706" max="9706" width="28.7109375" style="6" customWidth="1"/>
    <col min="9707" max="9707" width="50.42578125" style="6" bestFit="1" customWidth="1"/>
    <col min="9708" max="9708" width="8.85546875" style="6" customWidth="1"/>
    <col min="9709" max="9709" width="19.85546875" style="6" customWidth="1"/>
    <col min="9710" max="9710" width="36" style="6" bestFit="1" customWidth="1"/>
    <col min="9711" max="9711" width="13.42578125" style="6" bestFit="1" customWidth="1"/>
    <col min="9712" max="9712" width="23" style="6" bestFit="1" customWidth="1"/>
    <col min="9713" max="9713" width="24.5703125" style="6" bestFit="1" customWidth="1"/>
    <col min="9714" max="9714" width="25.42578125" style="6" bestFit="1" customWidth="1"/>
    <col min="9715" max="9715" width="17" style="6" customWidth="1"/>
    <col min="9716" max="9722" width="13.5703125" style="6" customWidth="1"/>
    <col min="9723" max="9724" width="16.7109375" style="6" customWidth="1"/>
    <col min="9725" max="9725" width="15.42578125" style="6" customWidth="1"/>
    <col min="9726" max="9727" width="13.5703125" style="6" customWidth="1"/>
    <col min="9728" max="9728" width="15.42578125" style="6" customWidth="1"/>
    <col min="9729" max="9731" width="0" style="6" hidden="1" customWidth="1"/>
    <col min="9732" max="9732" width="19.7109375" style="6" customWidth="1"/>
    <col min="9733" max="9733" width="63.85546875" style="6" bestFit="1" customWidth="1"/>
    <col min="9734" max="9961" width="11.42578125" style="6"/>
    <col min="9962" max="9962" width="28.7109375" style="6" customWidth="1"/>
    <col min="9963" max="9963" width="50.42578125" style="6" bestFit="1" customWidth="1"/>
    <col min="9964" max="9964" width="8.85546875" style="6" customWidth="1"/>
    <col min="9965" max="9965" width="19.85546875" style="6" customWidth="1"/>
    <col min="9966" max="9966" width="36" style="6" bestFit="1" customWidth="1"/>
    <col min="9967" max="9967" width="13.42578125" style="6" bestFit="1" customWidth="1"/>
    <col min="9968" max="9968" width="23" style="6" bestFit="1" customWidth="1"/>
    <col min="9969" max="9969" width="24.5703125" style="6" bestFit="1" customWidth="1"/>
    <col min="9970" max="9970" width="25.42578125" style="6" bestFit="1" customWidth="1"/>
    <col min="9971" max="9971" width="17" style="6" customWidth="1"/>
    <col min="9972" max="9978" width="13.5703125" style="6" customWidth="1"/>
    <col min="9979" max="9980" width="16.7109375" style="6" customWidth="1"/>
    <col min="9981" max="9981" width="15.42578125" style="6" customWidth="1"/>
    <col min="9982" max="9983" width="13.5703125" style="6" customWidth="1"/>
    <col min="9984" max="9984" width="15.42578125" style="6" customWidth="1"/>
    <col min="9985" max="9987" width="0" style="6" hidden="1" customWidth="1"/>
    <col min="9988" max="9988" width="19.7109375" style="6" customWidth="1"/>
    <col min="9989" max="9989" width="63.85546875" style="6" bestFit="1" customWidth="1"/>
    <col min="9990" max="10217" width="11.42578125" style="6"/>
    <col min="10218" max="10218" width="28.7109375" style="6" customWidth="1"/>
    <col min="10219" max="10219" width="50.42578125" style="6" bestFit="1" customWidth="1"/>
    <col min="10220" max="10220" width="8.85546875" style="6" customWidth="1"/>
    <col min="10221" max="10221" width="19.85546875" style="6" customWidth="1"/>
    <col min="10222" max="10222" width="36" style="6" bestFit="1" customWidth="1"/>
    <col min="10223" max="10223" width="13.42578125" style="6" bestFit="1" customWidth="1"/>
    <col min="10224" max="10224" width="23" style="6" bestFit="1" customWidth="1"/>
    <col min="10225" max="10225" width="24.5703125" style="6" bestFit="1" customWidth="1"/>
    <col min="10226" max="10226" width="25.42578125" style="6" bestFit="1" customWidth="1"/>
    <col min="10227" max="10227" width="17" style="6" customWidth="1"/>
    <col min="10228" max="10234" width="13.5703125" style="6" customWidth="1"/>
    <col min="10235" max="10236" width="16.7109375" style="6" customWidth="1"/>
    <col min="10237" max="10237" width="15.42578125" style="6" customWidth="1"/>
    <col min="10238" max="10239" width="13.5703125" style="6" customWidth="1"/>
    <col min="10240" max="10240" width="15.42578125" style="6" customWidth="1"/>
    <col min="10241" max="10243" width="0" style="6" hidden="1" customWidth="1"/>
    <col min="10244" max="10244" width="19.7109375" style="6" customWidth="1"/>
    <col min="10245" max="10245" width="63.85546875" style="6" bestFit="1" customWidth="1"/>
    <col min="10246" max="10473" width="11.42578125" style="6"/>
    <col min="10474" max="10474" width="28.7109375" style="6" customWidth="1"/>
    <col min="10475" max="10475" width="50.42578125" style="6" bestFit="1" customWidth="1"/>
    <col min="10476" max="10476" width="8.85546875" style="6" customWidth="1"/>
    <col min="10477" max="10477" width="19.85546875" style="6" customWidth="1"/>
    <col min="10478" max="10478" width="36" style="6" bestFit="1" customWidth="1"/>
    <col min="10479" max="10479" width="13.42578125" style="6" bestFit="1" customWidth="1"/>
    <col min="10480" max="10480" width="23" style="6" bestFit="1" customWidth="1"/>
    <col min="10481" max="10481" width="24.5703125" style="6" bestFit="1" customWidth="1"/>
    <col min="10482" max="10482" width="25.42578125" style="6" bestFit="1" customWidth="1"/>
    <col min="10483" max="10483" width="17" style="6" customWidth="1"/>
    <col min="10484" max="10490" width="13.5703125" style="6" customWidth="1"/>
    <col min="10491" max="10492" width="16.7109375" style="6" customWidth="1"/>
    <col min="10493" max="10493" width="15.42578125" style="6" customWidth="1"/>
    <col min="10494" max="10495" width="13.5703125" style="6" customWidth="1"/>
    <col min="10496" max="10496" width="15.42578125" style="6" customWidth="1"/>
    <col min="10497" max="10499" width="0" style="6" hidden="1" customWidth="1"/>
    <col min="10500" max="10500" width="19.7109375" style="6" customWidth="1"/>
    <col min="10501" max="10501" width="63.85546875" style="6" bestFit="1" customWidth="1"/>
    <col min="10502" max="10729" width="11.42578125" style="6"/>
    <col min="10730" max="10730" width="28.7109375" style="6" customWidth="1"/>
    <col min="10731" max="10731" width="50.42578125" style="6" bestFit="1" customWidth="1"/>
    <col min="10732" max="10732" width="8.85546875" style="6" customWidth="1"/>
    <col min="10733" max="10733" width="19.85546875" style="6" customWidth="1"/>
    <col min="10734" max="10734" width="36" style="6" bestFit="1" customWidth="1"/>
    <col min="10735" max="10735" width="13.42578125" style="6" bestFit="1" customWidth="1"/>
    <col min="10736" max="10736" width="23" style="6" bestFit="1" customWidth="1"/>
    <col min="10737" max="10737" width="24.5703125" style="6" bestFit="1" customWidth="1"/>
    <col min="10738" max="10738" width="25.42578125" style="6" bestFit="1" customWidth="1"/>
    <col min="10739" max="10739" width="17" style="6" customWidth="1"/>
    <col min="10740" max="10746" width="13.5703125" style="6" customWidth="1"/>
    <col min="10747" max="10748" width="16.7109375" style="6" customWidth="1"/>
    <col min="10749" max="10749" width="15.42578125" style="6" customWidth="1"/>
    <col min="10750" max="10751" width="13.5703125" style="6" customWidth="1"/>
    <col min="10752" max="10752" width="15.42578125" style="6" customWidth="1"/>
    <col min="10753" max="10755" width="0" style="6" hidden="1" customWidth="1"/>
    <col min="10756" max="10756" width="19.7109375" style="6" customWidth="1"/>
    <col min="10757" max="10757" width="63.85546875" style="6" bestFit="1" customWidth="1"/>
    <col min="10758" max="10985" width="11.42578125" style="6"/>
    <col min="10986" max="10986" width="28.7109375" style="6" customWidth="1"/>
    <col min="10987" max="10987" width="50.42578125" style="6" bestFit="1" customWidth="1"/>
    <col min="10988" max="10988" width="8.85546875" style="6" customWidth="1"/>
    <col min="10989" max="10989" width="19.85546875" style="6" customWidth="1"/>
    <col min="10990" max="10990" width="36" style="6" bestFit="1" customWidth="1"/>
    <col min="10991" max="10991" width="13.42578125" style="6" bestFit="1" customWidth="1"/>
    <col min="10992" max="10992" width="23" style="6" bestFit="1" customWidth="1"/>
    <col min="10993" max="10993" width="24.5703125" style="6" bestFit="1" customWidth="1"/>
    <col min="10994" max="10994" width="25.42578125" style="6" bestFit="1" customWidth="1"/>
    <col min="10995" max="10995" width="17" style="6" customWidth="1"/>
    <col min="10996" max="11002" width="13.5703125" style="6" customWidth="1"/>
    <col min="11003" max="11004" width="16.7109375" style="6" customWidth="1"/>
    <col min="11005" max="11005" width="15.42578125" style="6" customWidth="1"/>
    <col min="11006" max="11007" width="13.5703125" style="6" customWidth="1"/>
    <col min="11008" max="11008" width="15.42578125" style="6" customWidth="1"/>
    <col min="11009" max="11011" width="0" style="6" hidden="1" customWidth="1"/>
    <col min="11012" max="11012" width="19.7109375" style="6" customWidth="1"/>
    <col min="11013" max="11013" width="63.85546875" style="6" bestFit="1" customWidth="1"/>
    <col min="11014" max="11241" width="11.42578125" style="6"/>
    <col min="11242" max="11242" width="28.7109375" style="6" customWidth="1"/>
    <col min="11243" max="11243" width="50.42578125" style="6" bestFit="1" customWidth="1"/>
    <col min="11244" max="11244" width="8.85546875" style="6" customWidth="1"/>
    <col min="11245" max="11245" width="19.85546875" style="6" customWidth="1"/>
    <col min="11246" max="11246" width="36" style="6" bestFit="1" customWidth="1"/>
    <col min="11247" max="11247" width="13.42578125" style="6" bestFit="1" customWidth="1"/>
    <col min="11248" max="11248" width="23" style="6" bestFit="1" customWidth="1"/>
    <col min="11249" max="11249" width="24.5703125" style="6" bestFit="1" customWidth="1"/>
    <col min="11250" max="11250" width="25.42578125" style="6" bestFit="1" customWidth="1"/>
    <col min="11251" max="11251" width="17" style="6" customWidth="1"/>
    <col min="11252" max="11258" width="13.5703125" style="6" customWidth="1"/>
    <col min="11259" max="11260" width="16.7109375" style="6" customWidth="1"/>
    <col min="11261" max="11261" width="15.42578125" style="6" customWidth="1"/>
    <col min="11262" max="11263" width="13.5703125" style="6" customWidth="1"/>
    <col min="11264" max="11264" width="15.42578125" style="6" customWidth="1"/>
    <col min="11265" max="11267" width="0" style="6" hidden="1" customWidth="1"/>
    <col min="11268" max="11268" width="19.7109375" style="6" customWidth="1"/>
    <col min="11269" max="11269" width="63.85546875" style="6" bestFit="1" customWidth="1"/>
    <col min="11270" max="11497" width="11.42578125" style="6"/>
    <col min="11498" max="11498" width="28.7109375" style="6" customWidth="1"/>
    <col min="11499" max="11499" width="50.42578125" style="6" bestFit="1" customWidth="1"/>
    <col min="11500" max="11500" width="8.85546875" style="6" customWidth="1"/>
    <col min="11501" max="11501" width="19.85546875" style="6" customWidth="1"/>
    <col min="11502" max="11502" width="36" style="6" bestFit="1" customWidth="1"/>
    <col min="11503" max="11503" width="13.42578125" style="6" bestFit="1" customWidth="1"/>
    <col min="11504" max="11504" width="23" style="6" bestFit="1" customWidth="1"/>
    <col min="11505" max="11505" width="24.5703125" style="6" bestFit="1" customWidth="1"/>
    <col min="11506" max="11506" width="25.42578125" style="6" bestFit="1" customWidth="1"/>
    <col min="11507" max="11507" width="17" style="6" customWidth="1"/>
    <col min="11508" max="11514" width="13.5703125" style="6" customWidth="1"/>
    <col min="11515" max="11516" width="16.7109375" style="6" customWidth="1"/>
    <col min="11517" max="11517" width="15.42578125" style="6" customWidth="1"/>
    <col min="11518" max="11519" width="13.5703125" style="6" customWidth="1"/>
    <col min="11520" max="11520" width="15.42578125" style="6" customWidth="1"/>
    <col min="11521" max="11523" width="0" style="6" hidden="1" customWidth="1"/>
    <col min="11524" max="11524" width="19.7109375" style="6" customWidth="1"/>
    <col min="11525" max="11525" width="63.85546875" style="6" bestFit="1" customWidth="1"/>
    <col min="11526" max="11753" width="11.42578125" style="6"/>
    <col min="11754" max="11754" width="28.7109375" style="6" customWidth="1"/>
    <col min="11755" max="11755" width="50.42578125" style="6" bestFit="1" customWidth="1"/>
    <col min="11756" max="11756" width="8.85546875" style="6" customWidth="1"/>
    <col min="11757" max="11757" width="19.85546875" style="6" customWidth="1"/>
    <col min="11758" max="11758" width="36" style="6" bestFit="1" customWidth="1"/>
    <col min="11759" max="11759" width="13.42578125" style="6" bestFit="1" customWidth="1"/>
    <col min="11760" max="11760" width="23" style="6" bestFit="1" customWidth="1"/>
    <col min="11761" max="11761" width="24.5703125" style="6" bestFit="1" customWidth="1"/>
    <col min="11762" max="11762" width="25.42578125" style="6" bestFit="1" customWidth="1"/>
    <col min="11763" max="11763" width="17" style="6" customWidth="1"/>
    <col min="11764" max="11770" width="13.5703125" style="6" customWidth="1"/>
    <col min="11771" max="11772" width="16.7109375" style="6" customWidth="1"/>
    <col min="11773" max="11773" width="15.42578125" style="6" customWidth="1"/>
    <col min="11774" max="11775" width="13.5703125" style="6" customWidth="1"/>
    <col min="11776" max="11776" width="15.42578125" style="6" customWidth="1"/>
    <col min="11777" max="11779" width="0" style="6" hidden="1" customWidth="1"/>
    <col min="11780" max="11780" width="19.7109375" style="6" customWidth="1"/>
    <col min="11781" max="11781" width="63.85546875" style="6" bestFit="1" customWidth="1"/>
    <col min="11782" max="12009" width="11.42578125" style="6"/>
    <col min="12010" max="12010" width="28.7109375" style="6" customWidth="1"/>
    <col min="12011" max="12011" width="50.42578125" style="6" bestFit="1" customWidth="1"/>
    <col min="12012" max="12012" width="8.85546875" style="6" customWidth="1"/>
    <col min="12013" max="12013" width="19.85546875" style="6" customWidth="1"/>
    <col min="12014" max="12014" width="36" style="6" bestFit="1" customWidth="1"/>
    <col min="12015" max="12015" width="13.42578125" style="6" bestFit="1" customWidth="1"/>
    <col min="12016" max="12016" width="23" style="6" bestFit="1" customWidth="1"/>
    <col min="12017" max="12017" width="24.5703125" style="6" bestFit="1" customWidth="1"/>
    <col min="12018" max="12018" width="25.42578125" style="6" bestFit="1" customWidth="1"/>
    <col min="12019" max="12019" width="17" style="6" customWidth="1"/>
    <col min="12020" max="12026" width="13.5703125" style="6" customWidth="1"/>
    <col min="12027" max="12028" width="16.7109375" style="6" customWidth="1"/>
    <col min="12029" max="12029" width="15.42578125" style="6" customWidth="1"/>
    <col min="12030" max="12031" width="13.5703125" style="6" customWidth="1"/>
    <col min="12032" max="12032" width="15.42578125" style="6" customWidth="1"/>
    <col min="12033" max="12035" width="0" style="6" hidden="1" customWidth="1"/>
    <col min="12036" max="12036" width="19.7109375" style="6" customWidth="1"/>
    <col min="12037" max="12037" width="63.85546875" style="6" bestFit="1" customWidth="1"/>
    <col min="12038" max="12265" width="11.42578125" style="6"/>
    <col min="12266" max="12266" width="28.7109375" style="6" customWidth="1"/>
    <col min="12267" max="12267" width="50.42578125" style="6" bestFit="1" customWidth="1"/>
    <col min="12268" max="12268" width="8.85546875" style="6" customWidth="1"/>
    <col min="12269" max="12269" width="19.85546875" style="6" customWidth="1"/>
    <col min="12270" max="12270" width="36" style="6" bestFit="1" customWidth="1"/>
    <col min="12271" max="12271" width="13.42578125" style="6" bestFit="1" customWidth="1"/>
    <col min="12272" max="12272" width="23" style="6" bestFit="1" customWidth="1"/>
    <col min="12273" max="12273" width="24.5703125" style="6" bestFit="1" customWidth="1"/>
    <col min="12274" max="12274" width="25.42578125" style="6" bestFit="1" customWidth="1"/>
    <col min="12275" max="12275" width="17" style="6" customWidth="1"/>
    <col min="12276" max="12282" width="13.5703125" style="6" customWidth="1"/>
    <col min="12283" max="12284" width="16.7109375" style="6" customWidth="1"/>
    <col min="12285" max="12285" width="15.42578125" style="6" customWidth="1"/>
    <col min="12286" max="12287" width="13.5703125" style="6" customWidth="1"/>
    <col min="12288" max="12288" width="15.42578125" style="6" customWidth="1"/>
    <col min="12289" max="12291" width="0" style="6" hidden="1" customWidth="1"/>
    <col min="12292" max="12292" width="19.7109375" style="6" customWidth="1"/>
    <col min="12293" max="12293" width="63.85546875" style="6" bestFit="1" customWidth="1"/>
    <col min="12294" max="12521" width="11.42578125" style="6"/>
    <col min="12522" max="12522" width="28.7109375" style="6" customWidth="1"/>
    <col min="12523" max="12523" width="50.42578125" style="6" bestFit="1" customWidth="1"/>
    <col min="12524" max="12524" width="8.85546875" style="6" customWidth="1"/>
    <col min="12525" max="12525" width="19.85546875" style="6" customWidth="1"/>
    <col min="12526" max="12526" width="36" style="6" bestFit="1" customWidth="1"/>
    <col min="12527" max="12527" width="13.42578125" style="6" bestFit="1" customWidth="1"/>
    <col min="12528" max="12528" width="23" style="6" bestFit="1" customWidth="1"/>
    <col min="12529" max="12529" width="24.5703125" style="6" bestFit="1" customWidth="1"/>
    <col min="12530" max="12530" width="25.42578125" style="6" bestFit="1" customWidth="1"/>
    <col min="12531" max="12531" width="17" style="6" customWidth="1"/>
    <col min="12532" max="12538" width="13.5703125" style="6" customWidth="1"/>
    <col min="12539" max="12540" width="16.7109375" style="6" customWidth="1"/>
    <col min="12541" max="12541" width="15.42578125" style="6" customWidth="1"/>
    <col min="12542" max="12543" width="13.5703125" style="6" customWidth="1"/>
    <col min="12544" max="12544" width="15.42578125" style="6" customWidth="1"/>
    <col min="12545" max="12547" width="0" style="6" hidden="1" customWidth="1"/>
    <col min="12548" max="12548" width="19.7109375" style="6" customWidth="1"/>
    <col min="12549" max="12549" width="63.85546875" style="6" bestFit="1" customWidth="1"/>
    <col min="12550" max="12777" width="11.42578125" style="6"/>
    <col min="12778" max="12778" width="28.7109375" style="6" customWidth="1"/>
    <col min="12779" max="12779" width="50.42578125" style="6" bestFit="1" customWidth="1"/>
    <col min="12780" max="12780" width="8.85546875" style="6" customWidth="1"/>
    <col min="12781" max="12781" width="19.85546875" style="6" customWidth="1"/>
    <col min="12782" max="12782" width="36" style="6" bestFit="1" customWidth="1"/>
    <col min="12783" max="12783" width="13.42578125" style="6" bestFit="1" customWidth="1"/>
    <col min="12784" max="12784" width="23" style="6" bestFit="1" customWidth="1"/>
    <col min="12785" max="12785" width="24.5703125" style="6" bestFit="1" customWidth="1"/>
    <col min="12786" max="12786" width="25.42578125" style="6" bestFit="1" customWidth="1"/>
    <col min="12787" max="12787" width="17" style="6" customWidth="1"/>
    <col min="12788" max="12794" width="13.5703125" style="6" customWidth="1"/>
    <col min="12795" max="12796" width="16.7109375" style="6" customWidth="1"/>
    <col min="12797" max="12797" width="15.42578125" style="6" customWidth="1"/>
    <col min="12798" max="12799" width="13.5703125" style="6" customWidth="1"/>
    <col min="12800" max="12800" width="15.42578125" style="6" customWidth="1"/>
    <col min="12801" max="12803" width="0" style="6" hidden="1" customWidth="1"/>
    <col min="12804" max="12804" width="19.7109375" style="6" customWidth="1"/>
    <col min="12805" max="12805" width="63.85546875" style="6" bestFit="1" customWidth="1"/>
    <col min="12806" max="13033" width="11.42578125" style="6"/>
    <col min="13034" max="13034" width="28.7109375" style="6" customWidth="1"/>
    <col min="13035" max="13035" width="50.42578125" style="6" bestFit="1" customWidth="1"/>
    <col min="13036" max="13036" width="8.85546875" style="6" customWidth="1"/>
    <col min="13037" max="13037" width="19.85546875" style="6" customWidth="1"/>
    <col min="13038" max="13038" width="36" style="6" bestFit="1" customWidth="1"/>
    <col min="13039" max="13039" width="13.42578125" style="6" bestFit="1" customWidth="1"/>
    <col min="13040" max="13040" width="23" style="6" bestFit="1" customWidth="1"/>
    <col min="13041" max="13041" width="24.5703125" style="6" bestFit="1" customWidth="1"/>
    <col min="13042" max="13042" width="25.42578125" style="6" bestFit="1" customWidth="1"/>
    <col min="13043" max="13043" width="17" style="6" customWidth="1"/>
    <col min="13044" max="13050" width="13.5703125" style="6" customWidth="1"/>
    <col min="13051" max="13052" width="16.7109375" style="6" customWidth="1"/>
    <col min="13053" max="13053" width="15.42578125" style="6" customWidth="1"/>
    <col min="13054" max="13055" width="13.5703125" style="6" customWidth="1"/>
    <col min="13056" max="13056" width="15.42578125" style="6" customWidth="1"/>
    <col min="13057" max="13059" width="0" style="6" hidden="1" customWidth="1"/>
    <col min="13060" max="13060" width="19.7109375" style="6" customWidth="1"/>
    <col min="13061" max="13061" width="63.85546875" style="6" bestFit="1" customWidth="1"/>
    <col min="13062" max="13289" width="11.42578125" style="6"/>
    <col min="13290" max="13290" width="28.7109375" style="6" customWidth="1"/>
    <col min="13291" max="13291" width="50.42578125" style="6" bestFit="1" customWidth="1"/>
    <col min="13292" max="13292" width="8.85546875" style="6" customWidth="1"/>
    <col min="13293" max="13293" width="19.85546875" style="6" customWidth="1"/>
    <col min="13294" max="13294" width="36" style="6" bestFit="1" customWidth="1"/>
    <col min="13295" max="13295" width="13.42578125" style="6" bestFit="1" customWidth="1"/>
    <col min="13296" max="13296" width="23" style="6" bestFit="1" customWidth="1"/>
    <col min="13297" max="13297" width="24.5703125" style="6" bestFit="1" customWidth="1"/>
    <col min="13298" max="13298" width="25.42578125" style="6" bestFit="1" customWidth="1"/>
    <col min="13299" max="13299" width="17" style="6" customWidth="1"/>
    <col min="13300" max="13306" width="13.5703125" style="6" customWidth="1"/>
    <col min="13307" max="13308" width="16.7109375" style="6" customWidth="1"/>
    <col min="13309" max="13309" width="15.42578125" style="6" customWidth="1"/>
    <col min="13310" max="13311" width="13.5703125" style="6" customWidth="1"/>
    <col min="13312" max="13312" width="15.42578125" style="6" customWidth="1"/>
    <col min="13313" max="13315" width="0" style="6" hidden="1" customWidth="1"/>
    <col min="13316" max="13316" width="19.7109375" style="6" customWidth="1"/>
    <col min="13317" max="13317" width="63.85546875" style="6" bestFit="1" customWidth="1"/>
    <col min="13318" max="13545" width="11.42578125" style="6"/>
    <col min="13546" max="13546" width="28.7109375" style="6" customWidth="1"/>
    <col min="13547" max="13547" width="50.42578125" style="6" bestFit="1" customWidth="1"/>
    <col min="13548" max="13548" width="8.85546875" style="6" customWidth="1"/>
    <col min="13549" max="13549" width="19.85546875" style="6" customWidth="1"/>
    <col min="13550" max="13550" width="36" style="6" bestFit="1" customWidth="1"/>
    <col min="13551" max="13551" width="13.42578125" style="6" bestFit="1" customWidth="1"/>
    <col min="13552" max="13552" width="23" style="6" bestFit="1" customWidth="1"/>
    <col min="13553" max="13553" width="24.5703125" style="6" bestFit="1" customWidth="1"/>
    <col min="13554" max="13554" width="25.42578125" style="6" bestFit="1" customWidth="1"/>
    <col min="13555" max="13555" width="17" style="6" customWidth="1"/>
    <col min="13556" max="13562" width="13.5703125" style="6" customWidth="1"/>
    <col min="13563" max="13564" width="16.7109375" style="6" customWidth="1"/>
    <col min="13565" max="13565" width="15.42578125" style="6" customWidth="1"/>
    <col min="13566" max="13567" width="13.5703125" style="6" customWidth="1"/>
    <col min="13568" max="13568" width="15.42578125" style="6" customWidth="1"/>
    <col min="13569" max="13571" width="0" style="6" hidden="1" customWidth="1"/>
    <col min="13572" max="13572" width="19.7109375" style="6" customWidth="1"/>
    <col min="13573" max="13573" width="63.85546875" style="6" bestFit="1" customWidth="1"/>
    <col min="13574" max="13801" width="11.42578125" style="6"/>
    <col min="13802" max="13802" width="28.7109375" style="6" customWidth="1"/>
    <col min="13803" max="13803" width="50.42578125" style="6" bestFit="1" customWidth="1"/>
    <col min="13804" max="13804" width="8.85546875" style="6" customWidth="1"/>
    <col min="13805" max="13805" width="19.85546875" style="6" customWidth="1"/>
    <col min="13806" max="13806" width="36" style="6" bestFit="1" customWidth="1"/>
    <col min="13807" max="13807" width="13.42578125" style="6" bestFit="1" customWidth="1"/>
    <col min="13808" max="13808" width="23" style="6" bestFit="1" customWidth="1"/>
    <col min="13809" max="13809" width="24.5703125" style="6" bestFit="1" customWidth="1"/>
    <col min="13810" max="13810" width="25.42578125" style="6" bestFit="1" customWidth="1"/>
    <col min="13811" max="13811" width="17" style="6" customWidth="1"/>
    <col min="13812" max="13818" width="13.5703125" style="6" customWidth="1"/>
    <col min="13819" max="13820" width="16.7109375" style="6" customWidth="1"/>
    <col min="13821" max="13821" width="15.42578125" style="6" customWidth="1"/>
    <col min="13822" max="13823" width="13.5703125" style="6" customWidth="1"/>
    <col min="13824" max="13824" width="15.42578125" style="6" customWidth="1"/>
    <col min="13825" max="13827" width="0" style="6" hidden="1" customWidth="1"/>
    <col min="13828" max="13828" width="19.7109375" style="6" customWidth="1"/>
    <col min="13829" max="13829" width="63.85546875" style="6" bestFit="1" customWidth="1"/>
    <col min="13830" max="14057" width="11.42578125" style="6"/>
    <col min="14058" max="14058" width="28.7109375" style="6" customWidth="1"/>
    <col min="14059" max="14059" width="50.42578125" style="6" bestFit="1" customWidth="1"/>
    <col min="14060" max="14060" width="8.85546875" style="6" customWidth="1"/>
    <col min="14061" max="14061" width="19.85546875" style="6" customWidth="1"/>
    <col min="14062" max="14062" width="36" style="6" bestFit="1" customWidth="1"/>
    <col min="14063" max="14063" width="13.42578125" style="6" bestFit="1" customWidth="1"/>
    <col min="14064" max="14064" width="23" style="6" bestFit="1" customWidth="1"/>
    <col min="14065" max="14065" width="24.5703125" style="6" bestFit="1" customWidth="1"/>
    <col min="14066" max="14066" width="25.42578125" style="6" bestFit="1" customWidth="1"/>
    <col min="14067" max="14067" width="17" style="6" customWidth="1"/>
    <col min="14068" max="14074" width="13.5703125" style="6" customWidth="1"/>
    <col min="14075" max="14076" width="16.7109375" style="6" customWidth="1"/>
    <col min="14077" max="14077" width="15.42578125" style="6" customWidth="1"/>
    <col min="14078" max="14079" width="13.5703125" style="6" customWidth="1"/>
    <col min="14080" max="14080" width="15.42578125" style="6" customWidth="1"/>
    <col min="14081" max="14083" width="0" style="6" hidden="1" customWidth="1"/>
    <col min="14084" max="14084" width="19.7109375" style="6" customWidth="1"/>
    <col min="14085" max="14085" width="63.85546875" style="6" bestFit="1" customWidth="1"/>
    <col min="14086" max="14313" width="11.42578125" style="6"/>
    <col min="14314" max="14314" width="28.7109375" style="6" customWidth="1"/>
    <col min="14315" max="14315" width="50.42578125" style="6" bestFit="1" customWidth="1"/>
    <col min="14316" max="14316" width="8.85546875" style="6" customWidth="1"/>
    <col min="14317" max="14317" width="19.85546875" style="6" customWidth="1"/>
    <col min="14318" max="14318" width="36" style="6" bestFit="1" customWidth="1"/>
    <col min="14319" max="14319" width="13.42578125" style="6" bestFit="1" customWidth="1"/>
    <col min="14320" max="14320" width="23" style="6" bestFit="1" customWidth="1"/>
    <col min="14321" max="14321" width="24.5703125" style="6" bestFit="1" customWidth="1"/>
    <col min="14322" max="14322" width="25.42578125" style="6" bestFit="1" customWidth="1"/>
    <col min="14323" max="14323" width="17" style="6" customWidth="1"/>
    <col min="14324" max="14330" width="13.5703125" style="6" customWidth="1"/>
    <col min="14331" max="14332" width="16.7109375" style="6" customWidth="1"/>
    <col min="14333" max="14333" width="15.42578125" style="6" customWidth="1"/>
    <col min="14334" max="14335" width="13.5703125" style="6" customWidth="1"/>
    <col min="14336" max="14336" width="15.42578125" style="6" customWidth="1"/>
    <col min="14337" max="14339" width="0" style="6" hidden="1" customWidth="1"/>
    <col min="14340" max="14340" width="19.7109375" style="6" customWidth="1"/>
    <col min="14341" max="14341" width="63.85546875" style="6" bestFit="1" customWidth="1"/>
    <col min="14342" max="14569" width="11.42578125" style="6"/>
    <col min="14570" max="14570" width="28.7109375" style="6" customWidth="1"/>
    <col min="14571" max="14571" width="50.42578125" style="6" bestFit="1" customWidth="1"/>
    <col min="14572" max="14572" width="8.85546875" style="6" customWidth="1"/>
    <col min="14573" max="14573" width="19.85546875" style="6" customWidth="1"/>
    <col min="14574" max="14574" width="36" style="6" bestFit="1" customWidth="1"/>
    <col min="14575" max="14575" width="13.42578125" style="6" bestFit="1" customWidth="1"/>
    <col min="14576" max="14576" width="23" style="6" bestFit="1" customWidth="1"/>
    <col min="14577" max="14577" width="24.5703125" style="6" bestFit="1" customWidth="1"/>
    <col min="14578" max="14578" width="25.42578125" style="6" bestFit="1" customWidth="1"/>
    <col min="14579" max="14579" width="17" style="6" customWidth="1"/>
    <col min="14580" max="14586" width="13.5703125" style="6" customWidth="1"/>
    <col min="14587" max="14588" width="16.7109375" style="6" customWidth="1"/>
    <col min="14589" max="14589" width="15.42578125" style="6" customWidth="1"/>
    <col min="14590" max="14591" width="13.5703125" style="6" customWidth="1"/>
    <col min="14592" max="14592" width="15.42578125" style="6" customWidth="1"/>
    <col min="14593" max="14595" width="0" style="6" hidden="1" customWidth="1"/>
    <col min="14596" max="14596" width="19.7109375" style="6" customWidth="1"/>
    <col min="14597" max="14597" width="63.85546875" style="6" bestFit="1" customWidth="1"/>
    <col min="14598" max="14825" width="11.42578125" style="6"/>
    <col min="14826" max="14826" width="28.7109375" style="6" customWidth="1"/>
    <col min="14827" max="14827" width="50.42578125" style="6" bestFit="1" customWidth="1"/>
    <col min="14828" max="14828" width="8.85546875" style="6" customWidth="1"/>
    <col min="14829" max="14829" width="19.85546875" style="6" customWidth="1"/>
    <col min="14830" max="14830" width="36" style="6" bestFit="1" customWidth="1"/>
    <col min="14831" max="14831" width="13.42578125" style="6" bestFit="1" customWidth="1"/>
    <col min="14832" max="14832" width="23" style="6" bestFit="1" customWidth="1"/>
    <col min="14833" max="14833" width="24.5703125" style="6" bestFit="1" customWidth="1"/>
    <col min="14834" max="14834" width="25.42578125" style="6" bestFit="1" customWidth="1"/>
    <col min="14835" max="14835" width="17" style="6" customWidth="1"/>
    <col min="14836" max="14842" width="13.5703125" style="6" customWidth="1"/>
    <col min="14843" max="14844" width="16.7109375" style="6" customWidth="1"/>
    <col min="14845" max="14845" width="15.42578125" style="6" customWidth="1"/>
    <col min="14846" max="14847" width="13.5703125" style="6" customWidth="1"/>
    <col min="14848" max="14848" width="15.42578125" style="6" customWidth="1"/>
    <col min="14849" max="14851" width="0" style="6" hidden="1" customWidth="1"/>
    <col min="14852" max="14852" width="19.7109375" style="6" customWidth="1"/>
    <col min="14853" max="14853" width="63.85546875" style="6" bestFit="1" customWidth="1"/>
    <col min="14854" max="15081" width="11.42578125" style="6"/>
    <col min="15082" max="15082" width="28.7109375" style="6" customWidth="1"/>
    <col min="15083" max="15083" width="50.42578125" style="6" bestFit="1" customWidth="1"/>
    <col min="15084" max="15084" width="8.85546875" style="6" customWidth="1"/>
    <col min="15085" max="15085" width="19.85546875" style="6" customWidth="1"/>
    <col min="15086" max="15086" width="36" style="6" bestFit="1" customWidth="1"/>
    <col min="15087" max="15087" width="13.42578125" style="6" bestFit="1" customWidth="1"/>
    <col min="15088" max="15088" width="23" style="6" bestFit="1" customWidth="1"/>
    <col min="15089" max="15089" width="24.5703125" style="6" bestFit="1" customWidth="1"/>
    <col min="15090" max="15090" width="25.42578125" style="6" bestFit="1" customWidth="1"/>
    <col min="15091" max="15091" width="17" style="6" customWidth="1"/>
    <col min="15092" max="15098" width="13.5703125" style="6" customWidth="1"/>
    <col min="15099" max="15100" width="16.7109375" style="6" customWidth="1"/>
    <col min="15101" max="15101" width="15.42578125" style="6" customWidth="1"/>
    <col min="15102" max="15103" width="13.5703125" style="6" customWidth="1"/>
    <col min="15104" max="15104" width="15.42578125" style="6" customWidth="1"/>
    <col min="15105" max="15107" width="0" style="6" hidden="1" customWidth="1"/>
    <col min="15108" max="15108" width="19.7109375" style="6" customWidth="1"/>
    <col min="15109" max="15109" width="63.85546875" style="6" bestFit="1" customWidth="1"/>
    <col min="15110" max="15337" width="11.42578125" style="6"/>
    <col min="15338" max="15338" width="28.7109375" style="6" customWidth="1"/>
    <col min="15339" max="15339" width="50.42578125" style="6" bestFit="1" customWidth="1"/>
    <col min="15340" max="15340" width="8.85546875" style="6" customWidth="1"/>
    <col min="15341" max="15341" width="19.85546875" style="6" customWidth="1"/>
    <col min="15342" max="15342" width="36" style="6" bestFit="1" customWidth="1"/>
    <col min="15343" max="15343" width="13.42578125" style="6" bestFit="1" customWidth="1"/>
    <col min="15344" max="15344" width="23" style="6" bestFit="1" customWidth="1"/>
    <col min="15345" max="15345" width="24.5703125" style="6" bestFit="1" customWidth="1"/>
    <col min="15346" max="15346" width="25.42578125" style="6" bestFit="1" customWidth="1"/>
    <col min="15347" max="15347" width="17" style="6" customWidth="1"/>
    <col min="15348" max="15354" width="13.5703125" style="6" customWidth="1"/>
    <col min="15355" max="15356" width="16.7109375" style="6" customWidth="1"/>
    <col min="15357" max="15357" width="15.42578125" style="6" customWidth="1"/>
    <col min="15358" max="15359" width="13.5703125" style="6" customWidth="1"/>
    <col min="15360" max="15360" width="15.42578125" style="6" customWidth="1"/>
    <col min="15361" max="15363" width="0" style="6" hidden="1" customWidth="1"/>
    <col min="15364" max="15364" width="19.7109375" style="6" customWidth="1"/>
    <col min="15365" max="15365" width="63.85546875" style="6" bestFit="1" customWidth="1"/>
    <col min="15366" max="15593" width="11.42578125" style="6"/>
    <col min="15594" max="15594" width="28.7109375" style="6" customWidth="1"/>
    <col min="15595" max="15595" width="50.42578125" style="6" bestFit="1" customWidth="1"/>
    <col min="15596" max="15596" width="8.85546875" style="6" customWidth="1"/>
    <col min="15597" max="15597" width="19.85546875" style="6" customWidth="1"/>
    <col min="15598" max="15598" width="36" style="6" bestFit="1" customWidth="1"/>
    <col min="15599" max="15599" width="13.42578125" style="6" bestFit="1" customWidth="1"/>
    <col min="15600" max="15600" width="23" style="6" bestFit="1" customWidth="1"/>
    <col min="15601" max="15601" width="24.5703125" style="6" bestFit="1" customWidth="1"/>
    <col min="15602" max="15602" width="25.42578125" style="6" bestFit="1" customWidth="1"/>
    <col min="15603" max="15603" width="17" style="6" customWidth="1"/>
    <col min="15604" max="15610" width="13.5703125" style="6" customWidth="1"/>
    <col min="15611" max="15612" width="16.7109375" style="6" customWidth="1"/>
    <col min="15613" max="15613" width="15.42578125" style="6" customWidth="1"/>
    <col min="15614" max="15615" width="13.5703125" style="6" customWidth="1"/>
    <col min="15616" max="15616" width="15.42578125" style="6" customWidth="1"/>
    <col min="15617" max="15619" width="0" style="6" hidden="1" customWidth="1"/>
    <col min="15620" max="15620" width="19.7109375" style="6" customWidth="1"/>
    <col min="15621" max="15621" width="63.85546875" style="6" bestFit="1" customWidth="1"/>
    <col min="15622" max="15849" width="11.42578125" style="6"/>
    <col min="15850" max="15850" width="28.7109375" style="6" customWidth="1"/>
    <col min="15851" max="15851" width="50.42578125" style="6" bestFit="1" customWidth="1"/>
    <col min="15852" max="15852" width="8.85546875" style="6" customWidth="1"/>
    <col min="15853" max="15853" width="19.85546875" style="6" customWidth="1"/>
    <col min="15854" max="15854" width="36" style="6" bestFit="1" customWidth="1"/>
    <col min="15855" max="15855" width="13.42578125" style="6" bestFit="1" customWidth="1"/>
    <col min="15856" max="15856" width="23" style="6" bestFit="1" customWidth="1"/>
    <col min="15857" max="15857" width="24.5703125" style="6" bestFit="1" customWidth="1"/>
    <col min="15858" max="15858" width="25.42578125" style="6" bestFit="1" customWidth="1"/>
    <col min="15859" max="15859" width="17" style="6" customWidth="1"/>
    <col min="15860" max="15866" width="13.5703125" style="6" customWidth="1"/>
    <col min="15867" max="15868" width="16.7109375" style="6" customWidth="1"/>
    <col min="15869" max="15869" width="15.42578125" style="6" customWidth="1"/>
    <col min="15870" max="15871" width="13.5703125" style="6" customWidth="1"/>
    <col min="15872" max="15872" width="15.42578125" style="6" customWidth="1"/>
    <col min="15873" max="15875" width="0" style="6" hidden="1" customWidth="1"/>
    <col min="15876" max="15876" width="19.7109375" style="6" customWidth="1"/>
    <col min="15877" max="15877" width="63.85546875" style="6" bestFit="1" customWidth="1"/>
    <col min="15878" max="16105" width="11.42578125" style="6"/>
    <col min="16106" max="16106" width="28.7109375" style="6" customWidth="1"/>
    <col min="16107" max="16107" width="50.42578125" style="6" bestFit="1" customWidth="1"/>
    <col min="16108" max="16108" width="8.85546875" style="6" customWidth="1"/>
    <col min="16109" max="16109" width="19.85546875" style="6" customWidth="1"/>
    <col min="16110" max="16110" width="36" style="6" bestFit="1" customWidth="1"/>
    <col min="16111" max="16111" width="13.42578125" style="6" bestFit="1" customWidth="1"/>
    <col min="16112" max="16112" width="23" style="6" bestFit="1" customWidth="1"/>
    <col min="16113" max="16113" width="24.5703125" style="6" bestFit="1" customWidth="1"/>
    <col min="16114" max="16114" width="25.42578125" style="6" bestFit="1" customWidth="1"/>
    <col min="16115" max="16115" width="17" style="6" customWidth="1"/>
    <col min="16116" max="16122" width="13.5703125" style="6" customWidth="1"/>
    <col min="16123" max="16124" width="16.7109375" style="6" customWidth="1"/>
    <col min="16125" max="16125" width="15.42578125" style="6" customWidth="1"/>
    <col min="16126" max="16127" width="13.5703125" style="6" customWidth="1"/>
    <col min="16128" max="16128" width="15.42578125" style="6" customWidth="1"/>
    <col min="16129" max="16131" width="0" style="6" hidden="1" customWidth="1"/>
    <col min="16132" max="16132" width="19.7109375" style="6" customWidth="1"/>
    <col min="16133" max="16133" width="63.85546875" style="6" bestFit="1" customWidth="1"/>
    <col min="16134" max="16384" width="11.42578125" style="6"/>
  </cols>
  <sheetData>
    <row r="1" spans="1:76" ht="18" customHeight="1">
      <c r="A1" s="1" t="s">
        <v>79</v>
      </c>
      <c r="B1" s="1"/>
      <c r="C1" s="2"/>
      <c r="D1" s="1"/>
      <c r="E1" s="2"/>
      <c r="F1" s="2"/>
      <c r="G1" s="62"/>
      <c r="H1" s="62"/>
      <c r="I1" s="62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4"/>
      <c r="V1" s="3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>
      <c r="A2" s="7" t="s">
        <v>0</v>
      </c>
      <c r="B2" s="7"/>
      <c r="C2" s="8"/>
      <c r="D2" s="7"/>
      <c r="E2" s="8"/>
      <c r="F2" s="8"/>
      <c r="G2" s="62"/>
      <c r="H2" s="62"/>
      <c r="I2" s="62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4"/>
      <c r="V2" s="3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>
      <c r="A3" s="9" t="s">
        <v>128</v>
      </c>
      <c r="B3" s="9"/>
      <c r="C3" s="10"/>
      <c r="D3" s="9"/>
      <c r="E3" s="10"/>
      <c r="F3" s="10"/>
      <c r="G3" s="62"/>
      <c r="H3" s="62"/>
      <c r="I3" s="62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4"/>
      <c r="V3" s="3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>
      <c r="A4" s="9" t="s">
        <v>129</v>
      </c>
      <c r="B4" s="9"/>
      <c r="C4" s="10"/>
      <c r="D4" s="9"/>
      <c r="E4" s="10"/>
      <c r="F4" s="10"/>
      <c r="G4" s="62"/>
      <c r="H4" s="62"/>
      <c r="I4" s="62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4"/>
      <c r="V4" s="3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s="16" customFormat="1" ht="23.25" customHeight="1">
      <c r="A5" s="11"/>
      <c r="B5" s="11"/>
      <c r="C5" s="83"/>
      <c r="D5" s="11"/>
      <c r="E5" s="11"/>
      <c r="F5" s="11"/>
      <c r="G5" s="63"/>
      <c r="H5" s="63"/>
      <c r="I5" s="63"/>
      <c r="J5" s="12"/>
      <c r="K5" s="12"/>
      <c r="L5" s="13"/>
      <c r="M5" s="12"/>
      <c r="N5" s="54"/>
      <c r="O5" s="12"/>
      <c r="P5" s="12"/>
      <c r="Q5" s="12"/>
      <c r="R5" s="12"/>
      <c r="S5" s="12"/>
      <c r="T5" s="12"/>
      <c r="U5" s="13"/>
      <c r="V5" s="12"/>
      <c r="W5" s="13"/>
      <c r="X5" s="1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76" s="21" customFormat="1" ht="15.75" customHeight="1">
      <c r="A6" s="112" t="s">
        <v>1</v>
      </c>
      <c r="B6" s="112" t="s">
        <v>2</v>
      </c>
      <c r="C6" s="114" t="s">
        <v>3</v>
      </c>
      <c r="D6" s="17"/>
      <c r="E6" s="112" t="s">
        <v>4</v>
      </c>
      <c r="F6" s="73"/>
      <c r="G6" s="64"/>
      <c r="H6" s="81"/>
      <c r="I6" s="81"/>
      <c r="J6" s="110" t="s">
        <v>5</v>
      </c>
      <c r="K6" s="110" t="s">
        <v>6</v>
      </c>
      <c r="L6" s="110" t="s">
        <v>7</v>
      </c>
      <c r="M6" s="110" t="s">
        <v>8</v>
      </c>
      <c r="N6" s="18"/>
      <c r="O6" s="110" t="s">
        <v>9</v>
      </c>
      <c r="P6" s="110" t="s">
        <v>10</v>
      </c>
      <c r="Q6" s="110" t="s">
        <v>11</v>
      </c>
      <c r="R6" s="110" t="s">
        <v>12</v>
      </c>
      <c r="S6" s="110" t="s">
        <v>13</v>
      </c>
      <c r="T6" s="72"/>
      <c r="U6" s="110" t="s">
        <v>14</v>
      </c>
      <c r="V6" s="110" t="s">
        <v>15</v>
      </c>
      <c r="W6" s="110" t="s">
        <v>16</v>
      </c>
      <c r="X6" s="19"/>
      <c r="Y6" s="19" t="s">
        <v>17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</row>
    <row r="7" spans="1:76">
      <c r="A7" s="113"/>
      <c r="B7" s="113"/>
      <c r="C7" s="115"/>
      <c r="D7" s="22" t="s">
        <v>18</v>
      </c>
      <c r="E7" s="113"/>
      <c r="F7" s="75" t="s">
        <v>112</v>
      </c>
      <c r="G7" s="65" t="s">
        <v>110</v>
      </c>
      <c r="H7" s="65" t="s">
        <v>114</v>
      </c>
      <c r="I7" s="65" t="s">
        <v>111</v>
      </c>
      <c r="J7" s="111"/>
      <c r="K7" s="111"/>
      <c r="L7" s="111"/>
      <c r="M7" s="111"/>
      <c r="N7" s="23" t="s">
        <v>19</v>
      </c>
      <c r="O7" s="111"/>
      <c r="P7" s="111"/>
      <c r="Q7" s="111"/>
      <c r="R7" s="111"/>
      <c r="S7" s="111"/>
      <c r="T7" s="74" t="s">
        <v>75</v>
      </c>
      <c r="U7" s="111"/>
      <c r="V7" s="111"/>
      <c r="W7" s="111"/>
      <c r="X7" s="19" t="s">
        <v>20</v>
      </c>
      <c r="Y7" s="19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</row>
    <row r="8" spans="1:76" s="34" customFormat="1">
      <c r="A8" s="24" t="s">
        <v>30</v>
      </c>
      <c r="B8" s="24" t="s">
        <v>113</v>
      </c>
      <c r="C8" s="80"/>
      <c r="D8" s="25">
        <v>43005</v>
      </c>
      <c r="E8" s="24" t="s">
        <v>36</v>
      </c>
      <c r="F8" s="66">
        <v>2500.0500000000002</v>
      </c>
      <c r="G8" s="82"/>
      <c r="H8" s="82"/>
      <c r="I8" s="66"/>
      <c r="J8" s="39"/>
      <c r="K8" s="27"/>
      <c r="L8" s="31">
        <f>SUM(G8:K8)</f>
        <v>0</v>
      </c>
      <c r="M8" s="35"/>
      <c r="N8" s="55"/>
      <c r="O8" s="28"/>
      <c r="P8" s="28"/>
      <c r="Q8" s="28"/>
      <c r="R8" s="29"/>
      <c r="S8" s="77"/>
      <c r="T8" s="30"/>
      <c r="U8" s="31">
        <f>+L8-SUM(M8:T8)</f>
        <v>0</v>
      </c>
      <c r="V8" s="32">
        <f t="shared" ref="V8" si="0">IF(L8&gt;4500,L8*0.1,0)</f>
        <v>0</v>
      </c>
      <c r="W8" s="31">
        <f t="shared" ref="W8" si="1">+U8-V8</f>
        <v>0</v>
      </c>
      <c r="X8" s="68">
        <v>60595638158</v>
      </c>
      <c r="Y8" s="38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1:76" s="34" customFormat="1">
      <c r="A9" s="24" t="s">
        <v>84</v>
      </c>
      <c r="B9" s="24" t="s">
        <v>71</v>
      </c>
      <c r="C9" s="80"/>
      <c r="D9" s="25">
        <v>42632</v>
      </c>
      <c r="E9" s="24" t="s">
        <v>84</v>
      </c>
      <c r="F9" s="66">
        <v>2750</v>
      </c>
      <c r="G9" s="66"/>
      <c r="H9" s="66"/>
      <c r="I9" s="66"/>
      <c r="J9" s="39"/>
      <c r="K9" s="27"/>
      <c r="L9" s="31">
        <f t="shared" ref="L9:L58" si="2">SUM(G9:K9)</f>
        <v>0</v>
      </c>
      <c r="M9" s="35"/>
      <c r="N9" s="55"/>
      <c r="O9" s="28"/>
      <c r="P9" s="28"/>
      <c r="Q9" s="28"/>
      <c r="R9" s="29"/>
      <c r="S9" s="77" t="s">
        <v>125</v>
      </c>
      <c r="T9" s="30"/>
      <c r="U9" s="31">
        <f>+L9-SUM(M9:T9)</f>
        <v>0</v>
      </c>
      <c r="V9" s="32">
        <f t="shared" ref="V9:V10" si="3">IF(L9&gt;4500,L9*0.1,0)</f>
        <v>0</v>
      </c>
      <c r="W9" s="31">
        <f t="shared" ref="W9:W10" si="4">+U9-V9</f>
        <v>0</v>
      </c>
      <c r="X9" s="68">
        <v>56708883873</v>
      </c>
      <c r="Y9" s="38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s="34" customFormat="1">
      <c r="A10" s="24" t="s">
        <v>27</v>
      </c>
      <c r="B10" s="24" t="s">
        <v>88</v>
      </c>
      <c r="C10" s="80"/>
      <c r="D10" s="25">
        <v>42884</v>
      </c>
      <c r="E10" s="24" t="s">
        <v>93</v>
      </c>
      <c r="F10" s="66">
        <v>2500</v>
      </c>
      <c r="G10" s="66"/>
      <c r="H10" s="66"/>
      <c r="I10" s="66"/>
      <c r="J10" s="39"/>
      <c r="K10" s="27"/>
      <c r="L10" s="31">
        <f t="shared" si="2"/>
        <v>0</v>
      </c>
      <c r="M10" s="35"/>
      <c r="N10" s="55"/>
      <c r="O10" s="28"/>
      <c r="P10" s="28"/>
      <c r="Q10" s="28"/>
      <c r="R10" s="29"/>
      <c r="S10" s="77">
        <v>400</v>
      </c>
      <c r="T10" s="30"/>
      <c r="U10" s="31">
        <f>+L10-SUM(M10:T10)</f>
        <v>-400</v>
      </c>
      <c r="V10" s="32">
        <f t="shared" si="3"/>
        <v>0</v>
      </c>
      <c r="W10" s="31">
        <f t="shared" si="4"/>
        <v>-400</v>
      </c>
      <c r="X10" s="68">
        <v>60575841258</v>
      </c>
      <c r="Y10" s="38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76" s="34" customFormat="1">
      <c r="A11" s="24" t="s">
        <v>30</v>
      </c>
      <c r="B11" s="24" t="s">
        <v>97</v>
      </c>
      <c r="C11" s="80"/>
      <c r="D11" s="25">
        <v>42954</v>
      </c>
      <c r="E11" s="24" t="s">
        <v>98</v>
      </c>
      <c r="F11" s="66">
        <v>8000</v>
      </c>
      <c r="G11" s="66"/>
      <c r="H11" s="66"/>
      <c r="I11" s="66"/>
      <c r="J11" s="27"/>
      <c r="K11" s="27"/>
      <c r="L11" s="31">
        <f t="shared" si="2"/>
        <v>0</v>
      </c>
      <c r="M11" s="35"/>
      <c r="N11" s="56"/>
      <c r="O11" s="28"/>
      <c r="P11" s="28"/>
      <c r="Q11" s="28"/>
      <c r="R11" s="29"/>
      <c r="S11" s="30">
        <v>1450.06</v>
      </c>
      <c r="T11" s="30"/>
      <c r="U11" s="31">
        <f t="shared" ref="U11:U27" si="5">+L11-SUM(M11:T11)</f>
        <v>-1450.06</v>
      </c>
      <c r="V11" s="32">
        <f t="shared" ref="V11:V28" si="6">IF(L11&gt;4500,L11*0.1,0)</f>
        <v>0</v>
      </c>
      <c r="W11" s="31">
        <f t="shared" ref="W11:W28" si="7">+U11-V11</f>
        <v>-1450.06</v>
      </c>
      <c r="X11" s="68">
        <v>56685689408</v>
      </c>
      <c r="Y11" s="38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6" s="34" customFormat="1">
      <c r="A12" s="24" t="s">
        <v>21</v>
      </c>
      <c r="B12" s="24" t="s">
        <v>22</v>
      </c>
      <c r="C12" s="80"/>
      <c r="D12" s="25">
        <v>42409</v>
      </c>
      <c r="E12" s="24" t="s">
        <v>87</v>
      </c>
      <c r="F12" s="66">
        <v>2500</v>
      </c>
      <c r="G12" s="66"/>
      <c r="H12" s="66"/>
      <c r="I12" s="66"/>
      <c r="J12" s="66"/>
      <c r="K12" s="27"/>
      <c r="L12" s="31">
        <f t="shared" si="2"/>
        <v>0</v>
      </c>
      <c r="M12" s="35"/>
      <c r="N12" s="109" t="s">
        <v>137</v>
      </c>
      <c r="O12" s="28"/>
      <c r="P12" s="28"/>
      <c r="Q12" s="28"/>
      <c r="R12" s="29"/>
      <c r="S12" s="30"/>
      <c r="T12" s="30"/>
      <c r="U12" s="31">
        <f t="shared" si="5"/>
        <v>0</v>
      </c>
      <c r="V12" s="32">
        <f t="shared" si="6"/>
        <v>0</v>
      </c>
      <c r="W12" s="31">
        <f t="shared" si="7"/>
        <v>0</v>
      </c>
      <c r="X12" s="68">
        <v>56708883890</v>
      </c>
      <c r="Y12" s="38" t="s">
        <v>138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1:76" s="34" customFormat="1">
      <c r="A13" s="24" t="s">
        <v>23</v>
      </c>
      <c r="B13" s="24" t="s">
        <v>74</v>
      </c>
      <c r="C13" s="80"/>
      <c r="D13" s="70">
        <v>40701</v>
      </c>
      <c r="E13" s="71" t="s">
        <v>67</v>
      </c>
      <c r="F13" s="66">
        <v>5000</v>
      </c>
      <c r="G13" s="66"/>
      <c r="H13" s="66"/>
      <c r="I13" s="66"/>
      <c r="J13" s="66">
        <v>2712.95</v>
      </c>
      <c r="K13" s="27"/>
      <c r="L13" s="31">
        <f t="shared" si="2"/>
        <v>2712.95</v>
      </c>
      <c r="M13" s="35"/>
      <c r="N13" s="56"/>
      <c r="O13" s="28"/>
      <c r="P13" s="28"/>
      <c r="Q13" s="28"/>
      <c r="R13" s="29"/>
      <c r="S13" s="30">
        <v>2437.09</v>
      </c>
      <c r="T13" s="30"/>
      <c r="U13" s="31">
        <f t="shared" si="5"/>
        <v>275.85999999999967</v>
      </c>
      <c r="V13" s="32">
        <f t="shared" si="6"/>
        <v>0</v>
      </c>
      <c r="W13" s="31">
        <f t="shared" si="7"/>
        <v>275.85999999999967</v>
      </c>
      <c r="X13" s="68">
        <v>56708881869</v>
      </c>
      <c r="Y13" s="38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76" s="34" customFormat="1">
      <c r="A14" s="24" t="s">
        <v>23</v>
      </c>
      <c r="B14" s="24" t="s">
        <v>24</v>
      </c>
      <c r="C14" s="80"/>
      <c r="D14" s="25">
        <v>42072</v>
      </c>
      <c r="E14" s="24" t="s">
        <v>89</v>
      </c>
      <c r="F14" s="66">
        <v>3000</v>
      </c>
      <c r="G14" s="66"/>
      <c r="H14" s="66"/>
      <c r="I14" s="66"/>
      <c r="J14" s="27"/>
      <c r="K14" s="27"/>
      <c r="L14" s="31">
        <f t="shared" si="2"/>
        <v>0</v>
      </c>
      <c r="M14" s="35"/>
      <c r="N14" s="56"/>
      <c r="O14" s="28"/>
      <c r="P14" s="28"/>
      <c r="Q14" s="28"/>
      <c r="R14" s="29"/>
      <c r="S14" s="30">
        <v>1003.12</v>
      </c>
      <c r="T14" s="30"/>
      <c r="U14" s="31">
        <f t="shared" si="5"/>
        <v>-1003.12</v>
      </c>
      <c r="V14" s="32">
        <f t="shared" si="6"/>
        <v>0</v>
      </c>
      <c r="W14" s="31">
        <f t="shared" si="7"/>
        <v>-1003.12</v>
      </c>
      <c r="X14" s="68">
        <v>56708848813</v>
      </c>
      <c r="Y14" s="38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1:76" s="34" customFormat="1">
      <c r="A15" s="24" t="s">
        <v>23</v>
      </c>
      <c r="B15" s="24" t="s">
        <v>115</v>
      </c>
      <c r="C15" s="80"/>
      <c r="D15" s="25">
        <v>43011</v>
      </c>
      <c r="E15" s="24" t="s">
        <v>116</v>
      </c>
      <c r="F15" s="66">
        <v>3000</v>
      </c>
      <c r="G15" s="82">
        <v>0</v>
      </c>
      <c r="H15" s="82"/>
      <c r="I15" s="66">
        <v>1000</v>
      </c>
      <c r="J15" s="39"/>
      <c r="K15" s="27"/>
      <c r="L15" s="31">
        <f t="shared" si="2"/>
        <v>1000</v>
      </c>
      <c r="M15" s="35"/>
      <c r="N15" s="55"/>
      <c r="O15" s="28"/>
      <c r="P15" s="28"/>
      <c r="Q15" s="28"/>
      <c r="R15" s="29"/>
      <c r="S15" s="77"/>
      <c r="T15" s="30"/>
      <c r="U15" s="31"/>
      <c r="V15" s="32">
        <f t="shared" si="6"/>
        <v>0</v>
      </c>
      <c r="W15" s="31"/>
      <c r="X15" s="68" t="s">
        <v>131</v>
      </c>
      <c r="Y15" s="38" t="s">
        <v>132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1:76" s="34" customFormat="1">
      <c r="A16" s="24" t="s">
        <v>30</v>
      </c>
      <c r="B16" s="24" t="s">
        <v>26</v>
      </c>
      <c r="C16" s="80"/>
      <c r="D16" s="25">
        <v>42298</v>
      </c>
      <c r="E16" s="24" t="s">
        <v>105</v>
      </c>
      <c r="F16" s="66">
        <v>2500</v>
      </c>
      <c r="G16" s="82"/>
      <c r="H16" s="66"/>
      <c r="I16" s="66"/>
      <c r="J16" s="27"/>
      <c r="K16" s="27"/>
      <c r="L16" s="31">
        <f t="shared" si="2"/>
        <v>0</v>
      </c>
      <c r="M16" s="35"/>
      <c r="N16" s="56"/>
      <c r="O16" s="28"/>
      <c r="P16" s="28"/>
      <c r="Q16" s="28"/>
      <c r="R16" s="29"/>
      <c r="S16" s="30"/>
      <c r="T16" s="30"/>
      <c r="U16" s="31">
        <f t="shared" si="5"/>
        <v>0</v>
      </c>
      <c r="V16" s="32">
        <f t="shared" si="6"/>
        <v>0</v>
      </c>
      <c r="W16" s="31">
        <f t="shared" si="7"/>
        <v>0</v>
      </c>
      <c r="X16" s="68">
        <v>56708883902</v>
      </c>
      <c r="Y16" s="36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1:76" s="34" customFormat="1">
      <c r="A17" s="24" t="s">
        <v>23</v>
      </c>
      <c r="B17" s="24" t="s">
        <v>63</v>
      </c>
      <c r="C17" s="80" t="s">
        <v>90</v>
      </c>
      <c r="D17" s="25">
        <v>41939</v>
      </c>
      <c r="E17" s="24" t="s">
        <v>64</v>
      </c>
      <c r="F17" s="66">
        <f>6500+1000</f>
        <v>7500</v>
      </c>
      <c r="G17" s="66">
        <v>0</v>
      </c>
      <c r="H17" s="66"/>
      <c r="I17" s="66"/>
      <c r="J17" s="27"/>
      <c r="K17" s="27"/>
      <c r="L17" s="31">
        <f t="shared" si="2"/>
        <v>0</v>
      </c>
      <c r="M17" s="35"/>
      <c r="N17" s="56"/>
      <c r="O17" s="28"/>
      <c r="P17" s="28"/>
      <c r="Q17" s="28"/>
      <c r="R17" s="29"/>
      <c r="S17" s="30"/>
      <c r="T17" s="30"/>
      <c r="U17" s="31">
        <f t="shared" si="5"/>
        <v>0</v>
      </c>
      <c r="V17" s="32">
        <f t="shared" si="6"/>
        <v>0</v>
      </c>
      <c r="W17" s="31">
        <f t="shared" si="7"/>
        <v>0</v>
      </c>
      <c r="X17" s="68">
        <v>56708848827</v>
      </c>
      <c r="Y17" s="3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1:76" s="34" customFormat="1">
      <c r="A18" s="24" t="s">
        <v>30</v>
      </c>
      <c r="B18" s="24" t="s">
        <v>127</v>
      </c>
      <c r="C18" s="80"/>
      <c r="D18" s="25">
        <v>43033</v>
      </c>
      <c r="E18" s="24" t="s">
        <v>36</v>
      </c>
      <c r="F18" s="66">
        <v>2500.0500000000002</v>
      </c>
      <c r="G18" s="66"/>
      <c r="H18" s="66"/>
      <c r="I18" s="66"/>
      <c r="J18" s="27"/>
      <c r="K18" s="27"/>
      <c r="L18" s="31">
        <f>SUM(G18:K18)</f>
        <v>0</v>
      </c>
      <c r="M18" s="35"/>
      <c r="N18" s="56"/>
      <c r="O18" s="28"/>
      <c r="P18" s="28"/>
      <c r="Q18" s="28"/>
      <c r="R18" s="29"/>
      <c r="S18" s="30"/>
      <c r="T18" s="30"/>
      <c r="U18" s="31">
        <f t="shared" ref="U18" si="8">+L18-SUM(M18:T18)</f>
        <v>0</v>
      </c>
      <c r="V18" s="32">
        <f t="shared" ref="V18" si="9">IF(L18&gt;4500,L18*0.1,0)</f>
        <v>0</v>
      </c>
      <c r="W18" s="31">
        <f t="shared" ref="W18" si="10">+U18-V18</f>
        <v>0</v>
      </c>
      <c r="X18" s="68">
        <v>60587012836</v>
      </c>
      <c r="Y18" s="36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1:76" s="34" customFormat="1">
      <c r="A19" s="24" t="s">
        <v>27</v>
      </c>
      <c r="B19" s="24" t="s">
        <v>119</v>
      </c>
      <c r="C19" s="80"/>
      <c r="D19" s="25">
        <v>43040</v>
      </c>
      <c r="E19" s="24" t="s">
        <v>120</v>
      </c>
      <c r="F19" s="66">
        <v>3750</v>
      </c>
      <c r="G19" s="66"/>
      <c r="H19" s="66"/>
      <c r="I19" s="66"/>
      <c r="J19" s="27"/>
      <c r="K19" s="27"/>
      <c r="L19" s="31">
        <f>SUM(G19:K19)</f>
        <v>0</v>
      </c>
      <c r="M19" s="35"/>
      <c r="N19" s="56"/>
      <c r="O19" s="28"/>
      <c r="P19" s="28"/>
      <c r="Q19" s="28"/>
      <c r="R19" s="29"/>
      <c r="S19" s="77" t="s">
        <v>125</v>
      </c>
      <c r="T19" s="30"/>
      <c r="U19" s="31">
        <f t="shared" ref="U19" si="11">+L19-SUM(M19:T19)</f>
        <v>0</v>
      </c>
      <c r="V19" s="32">
        <f t="shared" ref="V19" si="12">IF(L19&gt;4500,L19*0.1,0)</f>
        <v>0</v>
      </c>
      <c r="W19" s="31">
        <f t="shared" ref="W19" si="13">+U19-V19</f>
        <v>0</v>
      </c>
      <c r="X19" s="68">
        <v>60591044065</v>
      </c>
      <c r="Y19" s="36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1:76" s="34" customFormat="1">
      <c r="A20" s="24" t="s">
        <v>30</v>
      </c>
      <c r="B20" s="24" t="s">
        <v>126</v>
      </c>
      <c r="C20" s="80"/>
      <c r="D20" s="25">
        <v>42895</v>
      </c>
      <c r="E20" s="24" t="s">
        <v>36</v>
      </c>
      <c r="F20" s="66">
        <v>2500</v>
      </c>
      <c r="G20" s="66"/>
      <c r="H20" s="66"/>
      <c r="I20" s="66"/>
      <c r="J20" s="27"/>
      <c r="K20" s="27"/>
      <c r="L20" s="31">
        <f t="shared" si="2"/>
        <v>0</v>
      </c>
      <c r="M20" s="35"/>
      <c r="N20" s="56"/>
      <c r="O20" s="28"/>
      <c r="P20" s="28"/>
      <c r="Q20" s="28"/>
      <c r="R20" s="29"/>
      <c r="S20" s="30"/>
      <c r="T20" s="30"/>
      <c r="U20" s="31">
        <f t="shared" si="5"/>
        <v>0</v>
      </c>
      <c r="V20" s="32">
        <f t="shared" si="6"/>
        <v>0</v>
      </c>
      <c r="W20" s="31">
        <f t="shared" si="7"/>
        <v>0</v>
      </c>
      <c r="X20" s="68">
        <v>60591853519</v>
      </c>
      <c r="Y20" s="36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1:76" s="34" customFormat="1">
      <c r="A21" s="24" t="s">
        <v>84</v>
      </c>
      <c r="B21" s="24" t="s">
        <v>29</v>
      </c>
      <c r="C21" s="80"/>
      <c r="D21" s="25">
        <v>42298</v>
      </c>
      <c r="E21" s="24" t="s">
        <v>84</v>
      </c>
      <c r="F21" s="66">
        <v>2500</v>
      </c>
      <c r="G21" s="66"/>
      <c r="H21" s="66"/>
      <c r="I21" s="66"/>
      <c r="J21" s="27"/>
      <c r="K21" s="27"/>
      <c r="L21" s="31">
        <f t="shared" si="2"/>
        <v>0</v>
      </c>
      <c r="M21" s="35"/>
      <c r="N21" s="56"/>
      <c r="O21" s="28"/>
      <c r="P21" s="28"/>
      <c r="Q21" s="28"/>
      <c r="R21" s="29"/>
      <c r="S21" s="30"/>
      <c r="T21" s="30"/>
      <c r="U21" s="31">
        <f t="shared" si="5"/>
        <v>0</v>
      </c>
      <c r="V21" s="32">
        <f t="shared" si="6"/>
        <v>0</v>
      </c>
      <c r="W21" s="31">
        <f t="shared" si="7"/>
        <v>0</v>
      </c>
      <c r="X21" s="68">
        <v>56708843696</v>
      </c>
      <c r="Y21" s="38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1:76" s="34" customFormat="1">
      <c r="A22" s="24" t="s">
        <v>30</v>
      </c>
      <c r="B22" s="24" t="s">
        <v>94</v>
      </c>
      <c r="C22" s="80"/>
      <c r="D22" s="25">
        <v>42936</v>
      </c>
      <c r="E22" s="24" t="s">
        <v>36</v>
      </c>
      <c r="F22" s="66">
        <v>2500.0500000000002</v>
      </c>
      <c r="G22" s="66"/>
      <c r="H22" s="66"/>
      <c r="I22" s="66"/>
      <c r="J22" s="27"/>
      <c r="K22" s="27"/>
      <c r="L22" s="31">
        <f t="shared" si="2"/>
        <v>0</v>
      </c>
      <c r="M22" s="35"/>
      <c r="N22" s="56"/>
      <c r="O22" s="28"/>
      <c r="P22" s="28"/>
      <c r="Q22" s="28"/>
      <c r="R22" s="29"/>
      <c r="S22" s="30">
        <v>1164.76</v>
      </c>
      <c r="T22" s="30"/>
      <c r="U22" s="31">
        <f t="shared" si="5"/>
        <v>-1164.76</v>
      </c>
      <c r="V22" s="32">
        <f t="shared" si="6"/>
        <v>0</v>
      </c>
      <c r="W22" s="31">
        <f t="shared" si="7"/>
        <v>-1164.76</v>
      </c>
      <c r="X22" s="68">
        <v>60593016552</v>
      </c>
      <c r="Y22" s="38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1:76" s="34" customFormat="1">
      <c r="A23" s="86" t="s">
        <v>23</v>
      </c>
      <c r="B23" s="86" t="s">
        <v>133</v>
      </c>
      <c r="C23" s="87"/>
      <c r="D23" s="88">
        <v>43117</v>
      </c>
      <c r="E23" s="86" t="s">
        <v>134</v>
      </c>
      <c r="F23" s="89">
        <v>4995</v>
      </c>
      <c r="G23" s="89"/>
      <c r="H23" s="89"/>
      <c r="I23" s="89"/>
      <c r="J23" s="90"/>
      <c r="K23" s="90"/>
      <c r="L23" s="31">
        <f t="shared" si="2"/>
        <v>0</v>
      </c>
      <c r="M23" s="35"/>
      <c r="N23" s="56"/>
      <c r="O23" s="28"/>
      <c r="P23" s="28"/>
      <c r="Q23" s="28"/>
      <c r="R23" s="29"/>
      <c r="S23" s="30"/>
      <c r="T23" s="30"/>
      <c r="U23" s="31">
        <f t="shared" ref="U23" si="14">+L23-SUM(M23:T23)</f>
        <v>0</v>
      </c>
      <c r="V23" s="32">
        <f t="shared" ref="V23" si="15">IF(L23&gt;4500,L23*0.1,0)</f>
        <v>0</v>
      </c>
      <c r="W23" s="31">
        <f t="shared" si="7"/>
        <v>0</v>
      </c>
      <c r="X23" s="91">
        <v>60598615548</v>
      </c>
      <c r="Y23" s="92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1:76" s="34" customFormat="1">
      <c r="A24" s="24" t="s">
        <v>30</v>
      </c>
      <c r="B24" s="24" t="s">
        <v>32</v>
      </c>
      <c r="C24" s="80"/>
      <c r="D24" s="25">
        <v>42380</v>
      </c>
      <c r="E24" s="24" t="s">
        <v>33</v>
      </c>
      <c r="F24" s="66">
        <v>2500</v>
      </c>
      <c r="G24" s="66"/>
      <c r="H24" s="66"/>
      <c r="I24" s="66"/>
      <c r="J24" s="27"/>
      <c r="K24" s="27"/>
      <c r="L24" s="31">
        <f t="shared" si="2"/>
        <v>0</v>
      </c>
      <c r="M24" s="35"/>
      <c r="N24" s="56"/>
      <c r="O24" s="28"/>
      <c r="P24" s="28"/>
      <c r="Q24" s="28"/>
      <c r="R24" s="29"/>
      <c r="S24" s="30"/>
      <c r="T24" s="30"/>
      <c r="U24" s="31">
        <f t="shared" si="5"/>
        <v>0</v>
      </c>
      <c r="V24" s="32">
        <f t="shared" si="6"/>
        <v>0</v>
      </c>
      <c r="W24" s="31">
        <f t="shared" si="7"/>
        <v>0</v>
      </c>
      <c r="X24" s="68">
        <v>56708843711</v>
      </c>
      <c r="Y24" s="38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1:76" s="34" customFormat="1">
      <c r="A25" s="24" t="s">
        <v>23</v>
      </c>
      <c r="B25" s="24" t="s">
        <v>65</v>
      </c>
      <c r="C25" s="80" t="s">
        <v>90</v>
      </c>
      <c r="D25" s="25">
        <v>39465</v>
      </c>
      <c r="E25" s="24" t="s">
        <v>66</v>
      </c>
      <c r="F25" s="66">
        <v>38036.17</v>
      </c>
      <c r="G25" s="66">
        <v>0</v>
      </c>
      <c r="H25" s="66"/>
      <c r="I25" s="66"/>
      <c r="J25" s="27"/>
      <c r="K25" s="27"/>
      <c r="L25" s="31">
        <f t="shared" si="2"/>
        <v>0</v>
      </c>
      <c r="M25" s="35"/>
      <c r="N25" s="56"/>
      <c r="O25" s="28"/>
      <c r="P25" s="28"/>
      <c r="Q25" s="28"/>
      <c r="R25" s="29"/>
      <c r="S25" s="30">
        <v>342</v>
      </c>
      <c r="T25" s="30"/>
      <c r="U25" s="31">
        <f t="shared" si="5"/>
        <v>-342</v>
      </c>
      <c r="V25" s="32">
        <f t="shared" si="6"/>
        <v>0</v>
      </c>
      <c r="W25" s="31">
        <f t="shared" si="7"/>
        <v>-342</v>
      </c>
      <c r="X25" s="68">
        <v>56708880343</v>
      </c>
      <c r="Y25" s="38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1:76" s="34" customFormat="1">
      <c r="A26" s="24" t="s">
        <v>46</v>
      </c>
      <c r="B26" s="24" t="s">
        <v>103</v>
      </c>
      <c r="C26" s="80"/>
      <c r="D26" s="25">
        <v>42984</v>
      </c>
      <c r="E26" s="24" t="s">
        <v>104</v>
      </c>
      <c r="F26" s="66">
        <v>3500</v>
      </c>
      <c r="G26" s="66"/>
      <c r="H26" s="66"/>
      <c r="I26" s="66"/>
      <c r="J26" s="39"/>
      <c r="K26" s="27"/>
      <c r="L26" s="31">
        <f t="shared" si="2"/>
        <v>0</v>
      </c>
      <c r="M26" s="35"/>
      <c r="N26" s="55"/>
      <c r="O26" s="28"/>
      <c r="P26" s="28"/>
      <c r="Q26" s="28"/>
      <c r="R26" s="29"/>
      <c r="S26" s="77"/>
      <c r="T26" s="30"/>
      <c r="U26" s="31">
        <f t="shared" si="5"/>
        <v>0</v>
      </c>
      <c r="V26" s="32">
        <f t="shared" si="6"/>
        <v>0</v>
      </c>
      <c r="W26" s="31">
        <f t="shared" si="7"/>
        <v>0</v>
      </c>
      <c r="X26" s="68">
        <v>60595150744</v>
      </c>
      <c r="Y26" s="38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1:76" s="108" customFormat="1">
      <c r="A27" s="93" t="s">
        <v>23</v>
      </c>
      <c r="B27" s="93" t="s">
        <v>95</v>
      </c>
      <c r="C27" s="94"/>
      <c r="D27" s="95">
        <v>42940</v>
      </c>
      <c r="E27" s="93" t="s">
        <v>25</v>
      </c>
      <c r="F27" s="96">
        <v>3000</v>
      </c>
      <c r="G27" s="96">
        <v>0</v>
      </c>
      <c r="H27" s="96"/>
      <c r="I27" s="96"/>
      <c r="J27" s="97"/>
      <c r="K27" s="98"/>
      <c r="L27" s="99">
        <f t="shared" si="2"/>
        <v>0</v>
      </c>
      <c r="M27" s="98"/>
      <c r="N27" s="100"/>
      <c r="O27" s="101"/>
      <c r="P27" s="101"/>
      <c r="Q27" s="101"/>
      <c r="R27" s="102"/>
      <c r="S27" s="103"/>
      <c r="T27" s="104"/>
      <c r="U27" s="99">
        <f t="shared" si="5"/>
        <v>0</v>
      </c>
      <c r="V27" s="101">
        <f t="shared" si="6"/>
        <v>0</v>
      </c>
      <c r="W27" s="99">
        <f t="shared" si="7"/>
        <v>0</v>
      </c>
      <c r="X27" s="105">
        <v>60547411926</v>
      </c>
      <c r="Y27" s="106" t="s">
        <v>136</v>
      </c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</row>
    <row r="28" spans="1:76" s="34" customFormat="1">
      <c r="A28" s="24" t="s">
        <v>30</v>
      </c>
      <c r="B28" s="36" t="s">
        <v>99</v>
      </c>
      <c r="C28" s="80"/>
      <c r="D28" s="25">
        <v>42310</v>
      </c>
      <c r="E28" s="24" t="s">
        <v>34</v>
      </c>
      <c r="F28" s="66">
        <v>3750</v>
      </c>
      <c r="G28" s="66">
        <v>0</v>
      </c>
      <c r="H28" s="66"/>
      <c r="I28" s="66"/>
      <c r="J28" s="27"/>
      <c r="K28" s="27"/>
      <c r="L28" s="31">
        <f t="shared" si="2"/>
        <v>0</v>
      </c>
      <c r="M28" s="35">
        <v>249.88</v>
      </c>
      <c r="N28" s="56"/>
      <c r="O28" s="28"/>
      <c r="P28" s="28"/>
      <c r="Q28" s="28"/>
      <c r="R28" s="29"/>
      <c r="S28" s="30"/>
      <c r="T28" s="30"/>
      <c r="U28" s="31">
        <f>+L28-SUM(M28:T28)</f>
        <v>-249.88</v>
      </c>
      <c r="V28" s="32">
        <f t="shared" si="6"/>
        <v>0</v>
      </c>
      <c r="W28" s="31">
        <f t="shared" si="7"/>
        <v>-249.88</v>
      </c>
      <c r="X28" s="68">
        <v>56708880360</v>
      </c>
      <c r="Y28" s="38" t="s">
        <v>130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76" s="34" customFormat="1">
      <c r="A29" s="24" t="s">
        <v>23</v>
      </c>
      <c r="B29" s="36" t="s">
        <v>91</v>
      </c>
      <c r="C29" s="80" t="s">
        <v>90</v>
      </c>
      <c r="D29" s="25">
        <v>42915</v>
      </c>
      <c r="E29" s="24" t="s">
        <v>92</v>
      </c>
      <c r="F29" s="66">
        <v>3000</v>
      </c>
      <c r="G29" s="66">
        <v>1137.55</v>
      </c>
      <c r="H29" s="66"/>
      <c r="I29" s="66"/>
      <c r="J29" s="27"/>
      <c r="K29" s="27"/>
      <c r="L29" s="31">
        <f t="shared" si="2"/>
        <v>1137.55</v>
      </c>
      <c r="M29" s="35"/>
      <c r="N29" s="56"/>
      <c r="O29" s="28"/>
      <c r="P29" s="28"/>
      <c r="Q29" s="28"/>
      <c r="R29" s="29"/>
      <c r="S29" s="30"/>
      <c r="T29" s="30"/>
      <c r="U29" s="31">
        <f t="shared" ref="U29:U46" si="16">+L29-SUM(M29:T29)</f>
        <v>1137.55</v>
      </c>
      <c r="V29" s="32">
        <f t="shared" ref="V29:V57" si="17">IF(L29&gt;4500,L29*0.1,0)</f>
        <v>0</v>
      </c>
      <c r="W29" s="31">
        <f t="shared" ref="W29:W57" si="18">+U29-V29</f>
        <v>1137.55</v>
      </c>
      <c r="X29" s="68">
        <v>60592612312</v>
      </c>
      <c r="Y29" s="38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1:76" s="34" customFormat="1">
      <c r="A30" s="24" t="s">
        <v>23</v>
      </c>
      <c r="B30" s="36" t="s">
        <v>117</v>
      </c>
      <c r="C30" s="80"/>
      <c r="D30" s="25">
        <v>43027</v>
      </c>
      <c r="E30" s="24" t="s">
        <v>118</v>
      </c>
      <c r="F30" s="66">
        <v>24914.55</v>
      </c>
      <c r="G30" s="66">
        <v>0</v>
      </c>
      <c r="H30" s="66"/>
      <c r="I30" s="66"/>
      <c r="J30" s="27"/>
      <c r="K30" s="27"/>
      <c r="L30" s="31">
        <f t="shared" si="2"/>
        <v>0</v>
      </c>
      <c r="M30" s="35"/>
      <c r="N30" s="56"/>
      <c r="O30" s="28"/>
      <c r="P30" s="28"/>
      <c r="Q30" s="28"/>
      <c r="R30" s="29"/>
      <c r="S30" s="30">
        <v>1083.94</v>
      </c>
      <c r="T30" s="30"/>
      <c r="U30" s="31">
        <f t="shared" ref="U30" si="19">+L30-SUM(M30:T30)</f>
        <v>-1083.94</v>
      </c>
      <c r="V30" s="32">
        <f t="shared" ref="V30" si="20">IF(L30&gt;4500,L30*0.1,0)</f>
        <v>0</v>
      </c>
      <c r="W30" s="31">
        <f t="shared" ref="W30" si="21">+U30-V30</f>
        <v>-1083.94</v>
      </c>
      <c r="X30" s="68">
        <v>60577252235</v>
      </c>
      <c r="Y30" s="38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1:76" s="34" customFormat="1">
      <c r="A31" s="24" t="s">
        <v>30</v>
      </c>
      <c r="B31" s="36" t="s">
        <v>35</v>
      </c>
      <c r="C31" s="80"/>
      <c r="D31" s="25">
        <v>42374</v>
      </c>
      <c r="E31" s="24" t="s">
        <v>38</v>
      </c>
      <c r="F31" s="66">
        <v>2500</v>
      </c>
      <c r="G31" s="78">
        <v>4300</v>
      </c>
      <c r="H31" s="82"/>
      <c r="I31" s="66"/>
      <c r="J31" s="27"/>
      <c r="K31" s="27"/>
      <c r="L31" s="31">
        <f t="shared" si="2"/>
        <v>4300</v>
      </c>
      <c r="M31" s="35"/>
      <c r="N31" s="56"/>
      <c r="O31" s="28"/>
      <c r="P31" s="28"/>
      <c r="Q31" s="28"/>
      <c r="R31" s="29"/>
      <c r="S31" s="30"/>
      <c r="T31" s="30"/>
      <c r="U31" s="31">
        <f t="shared" si="16"/>
        <v>4300</v>
      </c>
      <c r="V31" s="32">
        <f t="shared" si="17"/>
        <v>0</v>
      </c>
      <c r="W31" s="31">
        <f t="shared" si="18"/>
        <v>4300</v>
      </c>
      <c r="X31" s="68">
        <v>56708843773</v>
      </c>
      <c r="Y31" s="38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1:76" s="34" customFormat="1">
      <c r="A32" s="36" t="s">
        <v>23</v>
      </c>
      <c r="B32" s="36" t="s">
        <v>37</v>
      </c>
      <c r="C32" s="84"/>
      <c r="D32" s="40">
        <v>42499</v>
      </c>
      <c r="E32" s="36" t="s">
        <v>80</v>
      </c>
      <c r="F32" s="66">
        <v>4000</v>
      </c>
      <c r="G32" s="66">
        <v>1277.99</v>
      </c>
      <c r="H32" s="66"/>
      <c r="I32" s="66"/>
      <c r="J32" s="66">
        <v>653.66999999999996</v>
      </c>
      <c r="K32" s="27"/>
      <c r="L32" s="31">
        <f t="shared" si="2"/>
        <v>1931.6599999999999</v>
      </c>
      <c r="M32" s="35"/>
      <c r="N32" s="56"/>
      <c r="O32" s="28"/>
      <c r="P32" s="28"/>
      <c r="Q32" s="28"/>
      <c r="R32" s="29"/>
      <c r="S32" s="30"/>
      <c r="T32" s="30"/>
      <c r="U32" s="31">
        <f t="shared" si="16"/>
        <v>1931.6599999999999</v>
      </c>
      <c r="V32" s="32">
        <f t="shared" si="17"/>
        <v>0</v>
      </c>
      <c r="W32" s="31">
        <f t="shared" si="18"/>
        <v>1931.6599999999999</v>
      </c>
      <c r="X32" s="68">
        <v>56708843790</v>
      </c>
      <c r="Y32" s="38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1:158" s="34" customFormat="1">
      <c r="A33" s="86" t="s">
        <v>23</v>
      </c>
      <c r="B33" s="86" t="s">
        <v>135</v>
      </c>
      <c r="C33" s="87"/>
      <c r="D33" s="88">
        <v>43115</v>
      </c>
      <c r="E33" s="86" t="s">
        <v>25</v>
      </c>
      <c r="F33" s="89">
        <v>3000</v>
      </c>
      <c r="G33" s="89"/>
      <c r="H33" s="89">
        <v>200</v>
      </c>
      <c r="I33" s="89"/>
      <c r="J33" s="90"/>
      <c r="K33" s="90"/>
      <c r="L33" s="31">
        <f t="shared" si="2"/>
        <v>200</v>
      </c>
      <c r="M33" s="35"/>
      <c r="N33" s="56"/>
      <c r="O33" s="28"/>
      <c r="P33" s="28"/>
      <c r="Q33" s="28"/>
      <c r="R33" s="29"/>
      <c r="S33" s="30"/>
      <c r="T33" s="30"/>
      <c r="U33" s="31">
        <f t="shared" ref="U33" si="22">+L33-SUM(M33:T33)</f>
        <v>200</v>
      </c>
      <c r="V33" s="32">
        <f t="shared" ref="V33" si="23">IF(L33&gt;4500,L33*0.1,0)</f>
        <v>0</v>
      </c>
      <c r="W33" s="31">
        <f t="shared" ref="W33" si="24">+U33-V33</f>
        <v>200</v>
      </c>
      <c r="X33" s="91">
        <v>60598601124</v>
      </c>
      <c r="Y33" s="92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1:158" s="34" customFormat="1">
      <c r="A34" s="36" t="s">
        <v>23</v>
      </c>
      <c r="B34" s="36" t="s">
        <v>121</v>
      </c>
      <c r="C34" s="84"/>
      <c r="D34" s="40">
        <v>42984</v>
      </c>
      <c r="E34" s="36" t="s">
        <v>28</v>
      </c>
      <c r="F34" s="66">
        <v>2800</v>
      </c>
      <c r="G34" s="66">
        <v>0</v>
      </c>
      <c r="H34" s="66"/>
      <c r="I34" s="66"/>
      <c r="J34" s="27"/>
      <c r="K34" s="27"/>
      <c r="L34" s="31">
        <f t="shared" si="2"/>
        <v>0</v>
      </c>
      <c r="M34" s="35"/>
      <c r="N34" s="56"/>
      <c r="O34" s="28"/>
      <c r="P34" s="28"/>
      <c r="Q34" s="28"/>
      <c r="R34" s="29"/>
      <c r="S34" s="30"/>
      <c r="T34" s="30"/>
      <c r="U34" s="31">
        <f t="shared" si="16"/>
        <v>0</v>
      </c>
      <c r="V34" s="32">
        <f t="shared" si="17"/>
        <v>0</v>
      </c>
      <c r="W34" s="31">
        <f t="shared" si="18"/>
        <v>0</v>
      </c>
      <c r="X34" s="68">
        <v>60594999337</v>
      </c>
      <c r="Y34" s="38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1:158" s="42" customFormat="1">
      <c r="A35" s="24" t="s">
        <v>30</v>
      </c>
      <c r="B35" s="24" t="s">
        <v>39</v>
      </c>
      <c r="C35" s="80"/>
      <c r="D35" s="25">
        <v>40033</v>
      </c>
      <c r="E35" s="24" t="s">
        <v>40</v>
      </c>
      <c r="F35" s="66">
        <v>1750</v>
      </c>
      <c r="G35" s="66"/>
      <c r="H35" s="66"/>
      <c r="I35" s="66"/>
      <c r="J35" s="27"/>
      <c r="K35" s="27"/>
      <c r="L35" s="31">
        <f t="shared" si="2"/>
        <v>0</v>
      </c>
      <c r="M35" s="35"/>
      <c r="N35" s="56"/>
      <c r="O35" s="28"/>
      <c r="P35" s="28"/>
      <c r="Q35" s="28"/>
      <c r="R35" s="29"/>
      <c r="S35" s="30"/>
      <c r="T35" s="30"/>
      <c r="U35" s="31">
        <f t="shared" si="16"/>
        <v>0</v>
      </c>
      <c r="V35" s="32">
        <f t="shared" si="17"/>
        <v>0</v>
      </c>
      <c r="W35" s="31">
        <f t="shared" si="18"/>
        <v>0</v>
      </c>
      <c r="X35" s="68">
        <v>56708843816</v>
      </c>
      <c r="Y35" s="3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1:158" s="34" customFormat="1">
      <c r="A36" s="24" t="s">
        <v>27</v>
      </c>
      <c r="B36" s="36" t="s">
        <v>41</v>
      </c>
      <c r="C36" s="80"/>
      <c r="D36" s="25">
        <v>42275</v>
      </c>
      <c r="E36" s="24" t="s">
        <v>42</v>
      </c>
      <c r="F36" s="66">
        <v>2750</v>
      </c>
      <c r="G36" s="66"/>
      <c r="H36" s="66"/>
      <c r="I36" s="66"/>
      <c r="J36" s="27"/>
      <c r="K36" s="27"/>
      <c r="L36" s="31">
        <f t="shared" si="2"/>
        <v>0</v>
      </c>
      <c r="M36" s="35"/>
      <c r="N36" s="56"/>
      <c r="O36" s="28"/>
      <c r="P36" s="28"/>
      <c r="Q36" s="28"/>
      <c r="R36" s="29"/>
      <c r="S36" s="30"/>
      <c r="T36" s="30"/>
      <c r="U36" s="31">
        <f t="shared" si="16"/>
        <v>0</v>
      </c>
      <c r="V36" s="32">
        <f t="shared" si="17"/>
        <v>0</v>
      </c>
      <c r="W36" s="31">
        <f t="shared" si="18"/>
        <v>0</v>
      </c>
      <c r="X36" s="68">
        <v>56708880434</v>
      </c>
      <c r="Y36" s="38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1:158" s="34" customFormat="1">
      <c r="A37" s="24" t="s">
        <v>30</v>
      </c>
      <c r="B37" s="24" t="s">
        <v>43</v>
      </c>
      <c r="C37" s="80"/>
      <c r="D37" s="25">
        <v>39114</v>
      </c>
      <c r="E37" s="24" t="s">
        <v>44</v>
      </c>
      <c r="F37" s="66">
        <v>3750</v>
      </c>
      <c r="G37" s="66"/>
      <c r="H37" s="66"/>
      <c r="I37" s="66"/>
      <c r="J37" s="27"/>
      <c r="K37" s="27"/>
      <c r="L37" s="31">
        <f t="shared" si="2"/>
        <v>0</v>
      </c>
      <c r="M37" s="35"/>
      <c r="N37" s="56"/>
      <c r="O37" s="28"/>
      <c r="P37" s="28"/>
      <c r="Q37" s="28"/>
      <c r="R37" s="29"/>
      <c r="S37" s="30">
        <v>392.24</v>
      </c>
      <c r="T37" s="30"/>
      <c r="U37" s="31">
        <f t="shared" si="16"/>
        <v>-392.24</v>
      </c>
      <c r="V37" s="32">
        <f t="shared" si="17"/>
        <v>0</v>
      </c>
      <c r="W37" s="31">
        <f t="shared" si="18"/>
        <v>-392.24</v>
      </c>
      <c r="X37" s="68">
        <v>56708843833</v>
      </c>
      <c r="Y37" s="38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1:158" s="34" customFormat="1">
      <c r="A38" s="24" t="s">
        <v>27</v>
      </c>
      <c r="B38" s="24" t="s">
        <v>45</v>
      </c>
      <c r="C38" s="80"/>
      <c r="D38" s="25">
        <v>39356</v>
      </c>
      <c r="E38" s="24" t="s">
        <v>38</v>
      </c>
      <c r="F38" s="66">
        <v>2000</v>
      </c>
      <c r="G38" s="78">
        <v>2740</v>
      </c>
      <c r="H38" s="66"/>
      <c r="I38" s="66"/>
      <c r="J38" s="27"/>
      <c r="K38" s="66">
        <v>3997.8</v>
      </c>
      <c r="L38" s="31">
        <f t="shared" si="2"/>
        <v>6737.8</v>
      </c>
      <c r="M38" s="35"/>
      <c r="N38" s="56">
        <v>1</v>
      </c>
      <c r="O38" s="28"/>
      <c r="P38" s="28"/>
      <c r="Q38" s="28"/>
      <c r="R38" s="29"/>
      <c r="S38" s="30"/>
      <c r="T38" s="30"/>
      <c r="U38" s="31">
        <f t="shared" si="16"/>
        <v>6736.8</v>
      </c>
      <c r="V38" s="32">
        <f t="shared" si="17"/>
        <v>673.78000000000009</v>
      </c>
      <c r="W38" s="31">
        <f t="shared" si="18"/>
        <v>6063.02</v>
      </c>
      <c r="X38" s="68">
        <v>56710784363</v>
      </c>
      <c r="Y38" s="36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1:158" s="34" customFormat="1">
      <c r="A39" s="36" t="s">
        <v>23</v>
      </c>
      <c r="B39" s="24" t="s">
        <v>122</v>
      </c>
      <c r="C39" s="80" t="s">
        <v>90</v>
      </c>
      <c r="D39" s="25">
        <v>42325</v>
      </c>
      <c r="E39" s="24" t="s">
        <v>67</v>
      </c>
      <c r="F39" s="66">
        <f>5500+1500</f>
        <v>7000</v>
      </c>
      <c r="G39" s="66">
        <v>0</v>
      </c>
      <c r="H39" s="66"/>
      <c r="I39" s="66"/>
      <c r="J39" s="36"/>
      <c r="K39" s="27"/>
      <c r="L39" s="31">
        <f t="shared" si="2"/>
        <v>0</v>
      </c>
      <c r="M39" s="35"/>
      <c r="N39" s="56"/>
      <c r="O39" s="28"/>
      <c r="P39" s="28"/>
      <c r="Q39" s="28"/>
      <c r="R39" s="41"/>
      <c r="S39" s="41"/>
      <c r="T39" s="41"/>
      <c r="U39" s="31">
        <f t="shared" si="16"/>
        <v>0</v>
      </c>
      <c r="V39" s="32">
        <f t="shared" si="17"/>
        <v>0</v>
      </c>
      <c r="W39" s="31">
        <f t="shared" si="18"/>
        <v>0</v>
      </c>
      <c r="X39" s="68">
        <v>56708880448</v>
      </c>
      <c r="Y39" s="36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1:158" s="34" customFormat="1">
      <c r="A40" s="24" t="s">
        <v>23</v>
      </c>
      <c r="B40" s="24" t="s">
        <v>124</v>
      </c>
      <c r="C40" s="80" t="s">
        <v>90</v>
      </c>
      <c r="D40" s="25">
        <v>43088</v>
      </c>
      <c r="E40" s="24" t="s">
        <v>64</v>
      </c>
      <c r="F40" s="66">
        <v>3999.9</v>
      </c>
      <c r="G40" s="82">
        <v>0</v>
      </c>
      <c r="H40" s="82"/>
      <c r="I40" s="66"/>
      <c r="J40" s="32"/>
      <c r="K40" s="27"/>
      <c r="L40" s="31">
        <f t="shared" si="2"/>
        <v>0</v>
      </c>
      <c r="M40" s="35"/>
      <c r="N40" s="56"/>
      <c r="O40" s="28"/>
      <c r="P40" s="28"/>
      <c r="Q40" s="28"/>
      <c r="R40" s="29"/>
      <c r="S40" s="30"/>
      <c r="T40" s="30"/>
      <c r="U40" s="31">
        <f t="shared" ref="U40" si="25">+L40-SUM(M40:T40)</f>
        <v>0</v>
      </c>
      <c r="V40" s="32">
        <f t="shared" ref="V40" si="26">IF(L40&gt;4500,L40*0.1,0)</f>
        <v>0</v>
      </c>
      <c r="W40" s="31">
        <f t="shared" ref="W40" si="27">+U40-V40</f>
        <v>0</v>
      </c>
      <c r="X40" s="68">
        <v>60598057705</v>
      </c>
      <c r="Y40" s="36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1:158" s="34" customFormat="1">
      <c r="A41" s="24" t="s">
        <v>23</v>
      </c>
      <c r="B41" s="24" t="s">
        <v>82</v>
      </c>
      <c r="C41" s="80"/>
      <c r="D41" s="25">
        <v>42831</v>
      </c>
      <c r="E41" s="24" t="s">
        <v>28</v>
      </c>
      <c r="F41" s="66">
        <v>2800</v>
      </c>
      <c r="G41" s="66">
        <v>0</v>
      </c>
      <c r="H41" s="66"/>
      <c r="I41" s="66"/>
      <c r="J41" s="27"/>
      <c r="K41" s="27"/>
      <c r="L41" s="31">
        <f t="shared" si="2"/>
        <v>0</v>
      </c>
      <c r="M41" s="35"/>
      <c r="N41" s="56"/>
      <c r="O41" s="28"/>
      <c r="P41" s="28"/>
      <c r="Q41" s="28"/>
      <c r="R41" s="29"/>
      <c r="S41" s="77">
        <v>780.4</v>
      </c>
      <c r="T41" s="30"/>
      <c r="U41" s="31">
        <f t="shared" si="16"/>
        <v>-780.4</v>
      </c>
      <c r="V41" s="32">
        <f t="shared" si="17"/>
        <v>0</v>
      </c>
      <c r="W41" s="31">
        <f t="shared" si="18"/>
        <v>-780.4</v>
      </c>
      <c r="X41" s="68">
        <v>60590139386</v>
      </c>
      <c r="Y41" s="38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1:158" s="34" customFormat="1">
      <c r="A42" s="36" t="s">
        <v>30</v>
      </c>
      <c r="B42" s="36" t="s">
        <v>101</v>
      </c>
      <c r="C42" s="84"/>
      <c r="D42" s="40">
        <v>42674</v>
      </c>
      <c r="E42" s="36" t="s">
        <v>102</v>
      </c>
      <c r="F42" s="66">
        <v>20000</v>
      </c>
      <c r="G42" s="66"/>
      <c r="H42" s="66"/>
      <c r="I42" s="66"/>
      <c r="J42" s="27"/>
      <c r="K42" s="27"/>
      <c r="L42" s="31">
        <f t="shared" si="2"/>
        <v>0</v>
      </c>
      <c r="M42" s="35"/>
      <c r="N42" s="56"/>
      <c r="O42" s="28"/>
      <c r="P42" s="28"/>
      <c r="Q42" s="28"/>
      <c r="R42" s="29"/>
      <c r="S42" s="30"/>
      <c r="T42" s="30"/>
      <c r="U42" s="31">
        <f t="shared" si="16"/>
        <v>0</v>
      </c>
      <c r="V42" s="32">
        <f t="shared" si="17"/>
        <v>0</v>
      </c>
      <c r="W42" s="31">
        <f t="shared" si="18"/>
        <v>0</v>
      </c>
      <c r="X42" s="68">
        <v>56710784562</v>
      </c>
      <c r="Y42" s="38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1:158" s="34" customFormat="1">
      <c r="A43" s="24" t="s">
        <v>27</v>
      </c>
      <c r="B43" s="24" t="s">
        <v>76</v>
      </c>
      <c r="C43" s="80"/>
      <c r="D43" s="25">
        <v>42740</v>
      </c>
      <c r="E43" s="24" t="s">
        <v>28</v>
      </c>
      <c r="F43" s="66">
        <v>2800</v>
      </c>
      <c r="G43" s="66">
        <v>0</v>
      </c>
      <c r="H43" s="66"/>
      <c r="I43" s="66"/>
      <c r="J43" s="27"/>
      <c r="K43" s="27"/>
      <c r="L43" s="31">
        <f t="shared" si="2"/>
        <v>0</v>
      </c>
      <c r="M43" s="35"/>
      <c r="N43" s="56"/>
      <c r="O43" s="28"/>
      <c r="P43" s="28"/>
      <c r="Q43" s="28"/>
      <c r="R43" s="29"/>
      <c r="S43" s="30"/>
      <c r="T43" s="30"/>
      <c r="U43" s="31">
        <f t="shared" si="16"/>
        <v>0</v>
      </c>
      <c r="V43" s="32">
        <f t="shared" si="17"/>
        <v>0</v>
      </c>
      <c r="W43" s="31">
        <f t="shared" si="18"/>
        <v>0</v>
      </c>
      <c r="X43" s="68">
        <v>60590081785</v>
      </c>
      <c r="Y43" s="38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158" s="34" customFormat="1">
      <c r="A44" s="24" t="s">
        <v>46</v>
      </c>
      <c r="B44" s="24" t="s">
        <v>47</v>
      </c>
      <c r="C44" s="80"/>
      <c r="D44" s="25">
        <v>39814</v>
      </c>
      <c r="E44" s="24" t="s">
        <v>46</v>
      </c>
      <c r="F44" s="66">
        <v>7500</v>
      </c>
      <c r="G44" s="66"/>
      <c r="H44" s="66"/>
      <c r="I44" s="66"/>
      <c r="J44" s="27"/>
      <c r="K44" s="27"/>
      <c r="L44" s="31">
        <f t="shared" si="2"/>
        <v>0</v>
      </c>
      <c r="M44" s="35"/>
      <c r="N44" s="56"/>
      <c r="O44" s="28"/>
      <c r="P44" s="28"/>
      <c r="Q44" s="28"/>
      <c r="R44" s="29"/>
      <c r="S44" s="30">
        <v>1010.49</v>
      </c>
      <c r="T44" s="30"/>
      <c r="U44" s="31">
        <f t="shared" si="16"/>
        <v>-1010.49</v>
      </c>
      <c r="V44" s="32">
        <f t="shared" si="17"/>
        <v>0</v>
      </c>
      <c r="W44" s="31">
        <f t="shared" si="18"/>
        <v>-1010.49</v>
      </c>
      <c r="X44" s="68">
        <v>56708880451</v>
      </c>
      <c r="Y44" s="38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158" s="61" customFormat="1">
      <c r="A45" s="24" t="s">
        <v>30</v>
      </c>
      <c r="B45" s="36" t="s">
        <v>86</v>
      </c>
      <c r="C45" s="80"/>
      <c r="D45" s="25">
        <v>42861</v>
      </c>
      <c r="E45" s="24" t="s">
        <v>36</v>
      </c>
      <c r="F45" s="66">
        <v>2500</v>
      </c>
      <c r="G45" s="66"/>
      <c r="H45" s="66"/>
      <c r="I45" s="66"/>
      <c r="J45" s="27"/>
      <c r="K45" s="27"/>
      <c r="L45" s="31">
        <f t="shared" si="2"/>
        <v>0</v>
      </c>
      <c r="M45" s="35"/>
      <c r="N45" s="56"/>
      <c r="O45" s="28"/>
      <c r="P45" s="28"/>
      <c r="Q45" s="28"/>
      <c r="R45" s="29"/>
      <c r="S45" s="77"/>
      <c r="T45" s="30"/>
      <c r="U45" s="31">
        <f t="shared" si="16"/>
        <v>0</v>
      </c>
      <c r="V45" s="32">
        <f t="shared" si="17"/>
        <v>0</v>
      </c>
      <c r="W45" s="31">
        <f t="shared" si="18"/>
        <v>0</v>
      </c>
      <c r="X45" s="68">
        <v>56710541492</v>
      </c>
      <c r="Y45" s="37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158" s="34" customFormat="1">
      <c r="A46" s="24" t="s">
        <v>21</v>
      </c>
      <c r="B46" s="24" t="s">
        <v>85</v>
      </c>
      <c r="C46" s="80"/>
      <c r="D46" s="25">
        <v>42632</v>
      </c>
      <c r="E46" s="24" t="s">
        <v>31</v>
      </c>
      <c r="F46" s="66">
        <v>2250</v>
      </c>
      <c r="G46" s="66"/>
      <c r="H46" s="66"/>
      <c r="I46" s="66"/>
      <c r="J46" s="27"/>
      <c r="K46" s="27"/>
      <c r="L46" s="31">
        <f t="shared" si="2"/>
        <v>0</v>
      </c>
      <c r="M46" s="35"/>
      <c r="N46" s="56"/>
      <c r="O46" s="28"/>
      <c r="P46" s="28"/>
      <c r="Q46" s="28"/>
      <c r="R46" s="29"/>
      <c r="S46" s="30"/>
      <c r="T46" s="30"/>
      <c r="U46" s="31">
        <f t="shared" si="16"/>
        <v>0</v>
      </c>
      <c r="V46" s="32">
        <f t="shared" si="17"/>
        <v>0</v>
      </c>
      <c r="W46" s="31">
        <f t="shared" si="18"/>
        <v>0</v>
      </c>
      <c r="X46" s="68">
        <v>56708843938</v>
      </c>
      <c r="Y46" s="38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158">
      <c r="A47" s="24" t="s">
        <v>30</v>
      </c>
      <c r="B47" s="24" t="s">
        <v>123</v>
      </c>
      <c r="C47" s="80"/>
      <c r="D47" s="25">
        <v>39516</v>
      </c>
      <c r="E47" s="24" t="s">
        <v>40</v>
      </c>
      <c r="F47" s="66">
        <v>1750</v>
      </c>
      <c r="G47" s="66"/>
      <c r="H47" s="66"/>
      <c r="I47" s="66"/>
      <c r="J47" s="26"/>
      <c r="K47" s="26"/>
      <c r="L47" s="31">
        <f t="shared" si="2"/>
        <v>0</v>
      </c>
      <c r="M47" s="35"/>
      <c r="N47" s="59"/>
      <c r="O47" s="28"/>
      <c r="P47" s="28"/>
      <c r="Q47" s="28"/>
      <c r="R47" s="26"/>
      <c r="S47" s="79" t="s">
        <v>125</v>
      </c>
      <c r="T47" s="26"/>
      <c r="U47" s="31">
        <f>+L47-SUM(M47:T47)</f>
        <v>0</v>
      </c>
      <c r="V47" s="32">
        <f t="shared" si="17"/>
        <v>0</v>
      </c>
      <c r="W47" s="31">
        <f t="shared" si="18"/>
        <v>0</v>
      </c>
      <c r="X47" s="68">
        <v>60590029027</v>
      </c>
      <c r="Y47" s="69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</row>
    <row r="48" spans="1:158">
      <c r="A48" s="24" t="s">
        <v>30</v>
      </c>
      <c r="B48" s="24" t="s">
        <v>100</v>
      </c>
      <c r="C48" s="80"/>
      <c r="D48" s="25">
        <v>42970</v>
      </c>
      <c r="E48" s="24" t="s">
        <v>36</v>
      </c>
      <c r="F48" s="66">
        <v>2500</v>
      </c>
      <c r="G48" s="66"/>
      <c r="H48" s="66"/>
      <c r="I48" s="66"/>
      <c r="J48" s="26"/>
      <c r="K48" s="26"/>
      <c r="L48" s="31">
        <f t="shared" si="2"/>
        <v>0</v>
      </c>
      <c r="M48" s="35"/>
      <c r="N48" s="59"/>
      <c r="O48" s="28"/>
      <c r="P48" s="28"/>
      <c r="Q48" s="28"/>
      <c r="R48" s="26"/>
      <c r="S48" s="79"/>
      <c r="T48" s="26"/>
      <c r="U48" s="31">
        <f t="shared" ref="U48:U57" si="28">+L48-SUM(M48:T48)</f>
        <v>0</v>
      </c>
      <c r="V48" s="32">
        <f t="shared" si="17"/>
        <v>0</v>
      </c>
      <c r="W48" s="31">
        <f t="shared" si="18"/>
        <v>0</v>
      </c>
      <c r="X48" s="68">
        <v>60595157591</v>
      </c>
      <c r="Y48" s="69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</row>
    <row r="49" spans="1:158" s="34" customFormat="1">
      <c r="A49" s="24" t="s">
        <v>23</v>
      </c>
      <c r="B49" s="24" t="s">
        <v>96</v>
      </c>
      <c r="C49" s="80"/>
      <c r="D49" s="25">
        <v>42940</v>
      </c>
      <c r="E49" s="24" t="s">
        <v>25</v>
      </c>
      <c r="F49" s="66">
        <v>3000</v>
      </c>
      <c r="G49" s="66">
        <v>0</v>
      </c>
      <c r="H49" s="66"/>
      <c r="I49" s="66"/>
      <c r="J49" s="27"/>
      <c r="K49" s="27"/>
      <c r="L49" s="31">
        <f t="shared" si="2"/>
        <v>0</v>
      </c>
      <c r="M49" s="35"/>
      <c r="N49" s="56"/>
      <c r="O49" s="28"/>
      <c r="P49" s="28"/>
      <c r="Q49" s="28"/>
      <c r="R49" s="29"/>
      <c r="S49" s="30"/>
      <c r="T49" s="30"/>
      <c r="U49" s="31">
        <f t="shared" si="28"/>
        <v>0</v>
      </c>
      <c r="V49" s="32">
        <f t="shared" si="17"/>
        <v>0</v>
      </c>
      <c r="W49" s="31">
        <f t="shared" si="18"/>
        <v>0</v>
      </c>
      <c r="X49" s="68">
        <v>60593356654</v>
      </c>
      <c r="Y49" s="38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158" s="34" customFormat="1">
      <c r="A50" s="24" t="s">
        <v>23</v>
      </c>
      <c r="B50" s="24" t="s">
        <v>81</v>
      </c>
      <c r="C50" s="80"/>
      <c r="D50" s="25">
        <v>42800</v>
      </c>
      <c r="E50" s="24" t="s">
        <v>106</v>
      </c>
      <c r="F50" s="66">
        <v>3500</v>
      </c>
      <c r="G50" s="66"/>
      <c r="H50" s="66"/>
      <c r="I50" s="66"/>
      <c r="J50" s="27"/>
      <c r="K50" s="27"/>
      <c r="L50" s="31">
        <f t="shared" si="2"/>
        <v>0</v>
      </c>
      <c r="M50" s="35"/>
      <c r="N50" s="56"/>
      <c r="O50" s="28"/>
      <c r="P50" s="28"/>
      <c r="Q50" s="28"/>
      <c r="R50" s="29"/>
      <c r="S50" s="30"/>
      <c r="T50" s="30"/>
      <c r="U50" s="31">
        <f t="shared" si="28"/>
        <v>0</v>
      </c>
      <c r="V50" s="32">
        <f t="shared" si="17"/>
        <v>0</v>
      </c>
      <c r="W50" s="31">
        <f t="shared" si="18"/>
        <v>0</v>
      </c>
      <c r="X50" s="68">
        <v>60591453247</v>
      </c>
      <c r="Y50" s="38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158" s="34" customFormat="1">
      <c r="A51" s="24" t="s">
        <v>48</v>
      </c>
      <c r="B51" s="24" t="s">
        <v>77</v>
      </c>
      <c r="C51" s="80"/>
      <c r="D51" s="25">
        <v>42773</v>
      </c>
      <c r="E51" s="24" t="s">
        <v>78</v>
      </c>
      <c r="F51" s="66">
        <v>2000</v>
      </c>
      <c r="G51" s="66"/>
      <c r="H51" s="66"/>
      <c r="I51" s="66"/>
      <c r="J51" s="27"/>
      <c r="K51" s="27"/>
      <c r="L51" s="31">
        <f t="shared" si="2"/>
        <v>0</v>
      </c>
      <c r="M51" s="35"/>
      <c r="N51" s="56"/>
      <c r="O51" s="28"/>
      <c r="P51" s="28"/>
      <c r="Q51" s="28"/>
      <c r="R51" s="29"/>
      <c r="S51" s="30"/>
      <c r="T51" s="30"/>
      <c r="U51" s="31">
        <f t="shared" si="28"/>
        <v>0</v>
      </c>
      <c r="V51" s="32">
        <f t="shared" si="17"/>
        <v>0</v>
      </c>
      <c r="W51" s="31">
        <f t="shared" si="18"/>
        <v>0</v>
      </c>
      <c r="X51" s="68">
        <v>60590127128</v>
      </c>
      <c r="Y51" s="38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158" s="34" customFormat="1">
      <c r="A52" s="24" t="s">
        <v>27</v>
      </c>
      <c r="B52" s="36" t="s">
        <v>49</v>
      </c>
      <c r="C52" s="80"/>
      <c r="D52" s="25">
        <v>42222</v>
      </c>
      <c r="E52" s="24" t="s">
        <v>50</v>
      </c>
      <c r="F52" s="66">
        <v>3000</v>
      </c>
      <c r="G52" s="66"/>
      <c r="H52" s="66"/>
      <c r="I52" s="66"/>
      <c r="J52" s="66"/>
      <c r="K52" s="27"/>
      <c r="L52" s="31">
        <f t="shared" si="2"/>
        <v>0</v>
      </c>
      <c r="M52" s="35"/>
      <c r="N52" s="56"/>
      <c r="O52" s="28"/>
      <c r="P52" s="28"/>
      <c r="Q52" s="28"/>
      <c r="R52" s="29"/>
      <c r="S52" s="30"/>
      <c r="T52" s="30"/>
      <c r="U52" s="31">
        <f t="shared" si="28"/>
        <v>0</v>
      </c>
      <c r="V52" s="32">
        <f t="shared" si="17"/>
        <v>0</v>
      </c>
      <c r="W52" s="31">
        <f t="shared" si="18"/>
        <v>0</v>
      </c>
      <c r="X52" s="68">
        <v>56708843881</v>
      </c>
      <c r="Y52" s="38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158" s="43" customFormat="1">
      <c r="A53" s="24" t="s">
        <v>48</v>
      </c>
      <c r="B53" s="24" t="s">
        <v>51</v>
      </c>
      <c r="C53" s="80"/>
      <c r="D53" s="25">
        <v>39608</v>
      </c>
      <c r="E53" s="24" t="s">
        <v>52</v>
      </c>
      <c r="F53" s="66">
        <v>7000</v>
      </c>
      <c r="G53" s="66"/>
      <c r="H53" s="66"/>
      <c r="I53" s="66"/>
      <c r="J53" s="27"/>
      <c r="K53" s="27"/>
      <c r="L53" s="31">
        <f t="shared" si="2"/>
        <v>0</v>
      </c>
      <c r="M53" s="35"/>
      <c r="N53" s="56"/>
      <c r="O53" s="28"/>
      <c r="P53" s="28"/>
      <c r="Q53" s="28"/>
      <c r="R53" s="29"/>
      <c r="S53" s="30"/>
      <c r="T53" s="30"/>
      <c r="U53" s="31">
        <f t="shared" si="28"/>
        <v>0</v>
      </c>
      <c r="V53" s="32">
        <f t="shared" si="17"/>
        <v>0</v>
      </c>
      <c r="W53" s="31">
        <f t="shared" si="18"/>
        <v>0</v>
      </c>
      <c r="X53" s="68">
        <v>56708880482</v>
      </c>
      <c r="Y53" s="38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</row>
    <row r="54" spans="1:158" s="43" customFormat="1">
      <c r="A54" s="24" t="s">
        <v>23</v>
      </c>
      <c r="B54" s="24" t="s">
        <v>68</v>
      </c>
      <c r="C54" s="80" t="s">
        <v>90</v>
      </c>
      <c r="D54" s="25">
        <v>41793</v>
      </c>
      <c r="E54" s="24" t="s">
        <v>69</v>
      </c>
      <c r="F54" s="66">
        <v>13800</v>
      </c>
      <c r="G54" s="66">
        <v>0</v>
      </c>
      <c r="H54" s="66"/>
      <c r="I54" s="66"/>
      <c r="J54" s="27"/>
      <c r="K54" s="27"/>
      <c r="L54" s="31">
        <f t="shared" si="2"/>
        <v>0</v>
      </c>
      <c r="M54" s="35"/>
      <c r="N54" s="56"/>
      <c r="O54" s="28"/>
      <c r="P54" s="28"/>
      <c r="Q54" s="28"/>
      <c r="R54" s="29"/>
      <c r="S54" s="30"/>
      <c r="T54" s="30"/>
      <c r="U54" s="31">
        <f t="shared" si="28"/>
        <v>0</v>
      </c>
      <c r="V54" s="32">
        <f t="shared" si="17"/>
        <v>0</v>
      </c>
      <c r="W54" s="31">
        <f t="shared" si="18"/>
        <v>0</v>
      </c>
      <c r="X54" s="68">
        <v>56708843907</v>
      </c>
      <c r="Y54" s="38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</row>
    <row r="55" spans="1:158" s="44" customFormat="1">
      <c r="A55" s="24" t="s">
        <v>27</v>
      </c>
      <c r="B55" s="24" t="s">
        <v>53</v>
      </c>
      <c r="C55" s="80"/>
      <c r="D55" s="25">
        <v>38733</v>
      </c>
      <c r="E55" s="24" t="s">
        <v>70</v>
      </c>
      <c r="F55" s="66">
        <v>3750</v>
      </c>
      <c r="G55" s="66"/>
      <c r="H55" s="66"/>
      <c r="I55" s="66"/>
      <c r="J55" s="27"/>
      <c r="K55" s="27"/>
      <c r="L55" s="31">
        <f t="shared" si="2"/>
        <v>0</v>
      </c>
      <c r="M55" s="35"/>
      <c r="N55" s="56"/>
      <c r="O55" s="28"/>
      <c r="P55" s="28"/>
      <c r="Q55" s="28"/>
      <c r="R55" s="29"/>
      <c r="S55" s="30">
        <v>851.38</v>
      </c>
      <c r="T55" s="30"/>
      <c r="U55" s="31">
        <f t="shared" si="28"/>
        <v>-851.38</v>
      </c>
      <c r="V55" s="32">
        <f t="shared" si="17"/>
        <v>0</v>
      </c>
      <c r="W55" s="31">
        <f t="shared" si="18"/>
        <v>-851.38</v>
      </c>
      <c r="X55" s="68">
        <v>56708843910</v>
      </c>
      <c r="Y55" s="38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158" s="61" customFormat="1">
      <c r="A56" s="24" t="s">
        <v>23</v>
      </c>
      <c r="B56" s="36" t="s">
        <v>107</v>
      </c>
      <c r="C56" s="80"/>
      <c r="D56" s="25">
        <v>42989</v>
      </c>
      <c r="E56" s="24" t="s">
        <v>108</v>
      </c>
      <c r="F56" s="66">
        <v>3300</v>
      </c>
      <c r="G56" s="66">
        <v>0</v>
      </c>
      <c r="H56" s="66"/>
      <c r="I56" s="66">
        <v>750</v>
      </c>
      <c r="J56" s="27"/>
      <c r="K56" s="27"/>
      <c r="L56" s="31">
        <f t="shared" si="2"/>
        <v>750</v>
      </c>
      <c r="M56" s="35"/>
      <c r="N56" s="56"/>
      <c r="O56" s="28"/>
      <c r="P56" s="28"/>
      <c r="Q56" s="28"/>
      <c r="R56" s="29"/>
      <c r="S56" s="77"/>
      <c r="T56" s="30"/>
      <c r="U56" s="31"/>
      <c r="V56" s="32">
        <f t="shared" si="17"/>
        <v>0</v>
      </c>
      <c r="W56" s="31"/>
      <c r="X56" s="68">
        <v>60595108868</v>
      </c>
      <c r="Y56" s="37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158" s="45" customFormat="1">
      <c r="A57" s="24" t="s">
        <v>46</v>
      </c>
      <c r="B57" s="24" t="s">
        <v>54</v>
      </c>
      <c r="C57" s="80"/>
      <c r="D57" s="25">
        <v>42321</v>
      </c>
      <c r="E57" s="24" t="s">
        <v>109</v>
      </c>
      <c r="F57" s="66">
        <v>3750</v>
      </c>
      <c r="G57" s="66"/>
      <c r="H57" s="66"/>
      <c r="I57" s="66"/>
      <c r="J57" s="27"/>
      <c r="K57" s="27"/>
      <c r="L57" s="31">
        <f t="shared" si="2"/>
        <v>0</v>
      </c>
      <c r="M57" s="35"/>
      <c r="N57" s="56"/>
      <c r="O57" s="28"/>
      <c r="P57" s="28"/>
      <c r="Q57" s="28"/>
      <c r="R57" s="29"/>
      <c r="S57" s="30">
        <v>379.55</v>
      </c>
      <c r="T57" s="30"/>
      <c r="U57" s="31">
        <f t="shared" si="28"/>
        <v>-379.55</v>
      </c>
      <c r="V57" s="32">
        <f t="shared" si="17"/>
        <v>0</v>
      </c>
      <c r="W57" s="31">
        <f t="shared" si="18"/>
        <v>-379.55</v>
      </c>
      <c r="X57" s="68">
        <v>56708880539</v>
      </c>
      <c r="Y57" s="38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</row>
    <row r="58" spans="1:158" s="45" customFormat="1">
      <c r="A58" s="24" t="s">
        <v>23</v>
      </c>
      <c r="B58" s="24" t="s">
        <v>72</v>
      </c>
      <c r="C58" s="80"/>
      <c r="D58" s="25">
        <v>42496</v>
      </c>
      <c r="E58" s="24" t="s">
        <v>73</v>
      </c>
      <c r="F58" s="66">
        <v>3500</v>
      </c>
      <c r="G58" s="66"/>
      <c r="H58" s="66"/>
      <c r="I58" s="66"/>
      <c r="J58" s="82"/>
      <c r="K58" s="27"/>
      <c r="L58" s="31">
        <f t="shared" si="2"/>
        <v>0</v>
      </c>
      <c r="M58" s="35"/>
      <c r="N58" s="56"/>
      <c r="O58" s="28"/>
      <c r="P58" s="28"/>
      <c r="Q58" s="28"/>
      <c r="R58" s="29"/>
      <c r="S58" s="30"/>
      <c r="T58" s="30"/>
      <c r="U58" s="31">
        <f t="shared" ref="U58:U59" si="29">+L58-SUM(M58:S58)</f>
        <v>0</v>
      </c>
      <c r="V58" s="32">
        <f t="shared" ref="V58:V59" si="30">IF(L58&gt;4500,L58*0.1,0)</f>
        <v>0</v>
      </c>
      <c r="W58" s="31">
        <f t="shared" ref="W58:W59" si="31">+U58-V58</f>
        <v>0</v>
      </c>
      <c r="X58" s="68">
        <v>56708883839</v>
      </c>
      <c r="Y58" s="36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</row>
    <row r="59" spans="1:158" s="45" customFormat="1">
      <c r="A59" s="24" t="s">
        <v>23</v>
      </c>
      <c r="B59" s="36" t="s">
        <v>55</v>
      </c>
      <c r="C59" s="80"/>
      <c r="D59" s="25">
        <v>42169</v>
      </c>
      <c r="E59" s="24" t="s">
        <v>83</v>
      </c>
      <c r="F59" s="66">
        <v>3250</v>
      </c>
      <c r="G59" s="66"/>
      <c r="H59" s="66"/>
      <c r="I59" s="66"/>
      <c r="J59" s="82"/>
      <c r="K59" s="27"/>
      <c r="L59" s="31">
        <f t="shared" ref="L59" si="32">SUM(G59:K59)</f>
        <v>0</v>
      </c>
      <c r="M59" s="35"/>
      <c r="N59" s="109" t="s">
        <v>139</v>
      </c>
      <c r="O59" s="28"/>
      <c r="P59" s="28"/>
      <c r="Q59" s="28"/>
      <c r="R59" s="29"/>
      <c r="S59" s="30"/>
      <c r="T59" s="30"/>
      <c r="U59" s="31">
        <f t="shared" si="29"/>
        <v>0</v>
      </c>
      <c r="V59" s="32">
        <f t="shared" si="30"/>
        <v>0</v>
      </c>
      <c r="W59" s="31">
        <f t="shared" si="31"/>
        <v>0</v>
      </c>
      <c r="X59" s="68">
        <v>56708880542</v>
      </c>
      <c r="Y59" s="38" t="s">
        <v>140</v>
      </c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</row>
    <row r="60" spans="1:158" s="21" customFormat="1">
      <c r="A60" s="38"/>
      <c r="B60" s="24"/>
      <c r="C60" s="80"/>
      <c r="D60" s="24"/>
      <c r="E60" s="24"/>
      <c r="F60" s="24"/>
      <c r="G60" s="66"/>
      <c r="H60" s="66"/>
      <c r="I60" s="66"/>
      <c r="J60" s="26"/>
      <c r="K60" s="26"/>
      <c r="L60" s="31"/>
      <c r="M60" s="35"/>
      <c r="N60" s="55"/>
      <c r="O60" s="28"/>
      <c r="P60" s="28"/>
      <c r="Q60" s="28"/>
      <c r="R60" s="32"/>
      <c r="S60" s="32"/>
      <c r="T60" s="32"/>
      <c r="U60" s="31"/>
      <c r="V60" s="32"/>
      <c r="W60" s="31"/>
      <c r="X60" s="33"/>
      <c r="Y60" s="36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1:158" s="21" customFormat="1">
      <c r="A61" s="46"/>
      <c r="B61" s="47"/>
      <c r="C61" s="80"/>
      <c r="D61" s="24"/>
      <c r="E61" s="47"/>
      <c r="F61" s="47"/>
      <c r="G61" s="76"/>
      <c r="H61" s="76"/>
      <c r="I61" s="76"/>
      <c r="J61" s="48"/>
      <c r="K61" s="48"/>
      <c r="L61" s="49"/>
      <c r="M61" s="48"/>
      <c r="N61" s="57"/>
      <c r="O61" s="50"/>
      <c r="P61" s="50"/>
      <c r="Q61" s="50"/>
      <c r="R61" s="50"/>
      <c r="S61" s="50"/>
      <c r="T61" s="57"/>
      <c r="U61" s="51"/>
      <c r="V61" s="50"/>
      <c r="W61" s="49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1:158" s="21" customFormat="1" ht="16.5" thickBot="1">
      <c r="A62" s="14"/>
      <c r="B62" s="52" t="s">
        <v>56</v>
      </c>
      <c r="C62" s="85"/>
      <c r="D62" s="52"/>
      <c r="E62" s="52"/>
      <c r="F62" s="52"/>
      <c r="G62" s="67">
        <f>SUM(G8:G59)</f>
        <v>9455.5400000000009</v>
      </c>
      <c r="H62" s="67">
        <f>SUM(H8:H59)</f>
        <v>200</v>
      </c>
      <c r="I62" s="67">
        <f>SUM(I8:I59)</f>
        <v>1750</v>
      </c>
      <c r="J62" s="67">
        <f>SUM(J8:J59)</f>
        <v>3366.62</v>
      </c>
      <c r="K62" s="67">
        <f>SUM(K8:K59)</f>
        <v>3997.8</v>
      </c>
      <c r="L62" s="53">
        <f>SUM(L12:L60)</f>
        <v>18769.96</v>
      </c>
      <c r="M62" s="53">
        <f>SUM(M9:M59)</f>
        <v>249.88</v>
      </c>
      <c r="N62" s="58">
        <f>SUM(N9:N60)</f>
        <v>1</v>
      </c>
      <c r="O62" s="53">
        <f>SUM(O14:O57)</f>
        <v>0</v>
      </c>
      <c r="P62" s="53">
        <f>SUM(P14:P60)</f>
        <v>0</v>
      </c>
      <c r="Q62" s="53">
        <f>SUM(Q14:Q57)</f>
        <v>0</v>
      </c>
      <c r="R62" s="53">
        <f>SUM(R14:R57)</f>
        <v>0</v>
      </c>
      <c r="S62" s="53">
        <f>SUM(S8:S60)</f>
        <v>11295.029999999997</v>
      </c>
      <c r="T62" s="53"/>
      <c r="U62" s="53">
        <f>SUM(U12:U60)</f>
        <v>7324.1100000000006</v>
      </c>
      <c r="V62" s="53">
        <f>SUM(V14:V57)</f>
        <v>673.78000000000009</v>
      </c>
      <c r="W62" s="53">
        <f>SUM(W12:W60)</f>
        <v>6650.33</v>
      </c>
      <c r="X62" s="15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</row>
    <row r="63" spans="1:158" ht="16.5" thickTop="1"/>
    <row r="67" spans="1:23">
      <c r="A67" s="14" t="s">
        <v>57</v>
      </c>
      <c r="B67" s="12"/>
    </row>
    <row r="68" spans="1:23">
      <c r="A68" s="14" t="s">
        <v>58</v>
      </c>
      <c r="B68" s="12"/>
    </row>
    <row r="69" spans="1:23">
      <c r="A69" s="14" t="s">
        <v>59</v>
      </c>
      <c r="B69" s="12"/>
    </row>
    <row r="70" spans="1:23">
      <c r="A70" s="14" t="s">
        <v>60</v>
      </c>
      <c r="B70" s="12"/>
    </row>
    <row r="71" spans="1:23">
      <c r="A71" s="14" t="s">
        <v>61</v>
      </c>
      <c r="B71" s="12"/>
    </row>
    <row r="72" spans="1:23">
      <c r="A72" s="14" t="s">
        <v>62</v>
      </c>
      <c r="B72" s="12"/>
    </row>
    <row r="75" spans="1:23">
      <c r="J75" s="14"/>
      <c r="K75" s="14"/>
      <c r="L75" s="14"/>
      <c r="M75" s="14"/>
      <c r="N75" s="60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J76" s="14"/>
      <c r="K76" s="14"/>
      <c r="L76" s="14"/>
      <c r="M76" s="14"/>
      <c r="N76" s="60"/>
      <c r="O76" s="14"/>
      <c r="P76" s="14"/>
      <c r="Q76" s="14"/>
      <c r="R76" s="14"/>
      <c r="S76" s="14"/>
      <c r="T76" s="14"/>
      <c r="U76" s="14"/>
      <c r="V76" s="14"/>
      <c r="W76" s="14"/>
    </row>
    <row r="77" spans="1:23">
      <c r="J77" s="14"/>
      <c r="K77" s="14"/>
      <c r="L77" s="14"/>
      <c r="M77" s="14"/>
      <c r="N77" s="60"/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J78" s="14"/>
      <c r="K78" s="14"/>
      <c r="L78" s="14"/>
      <c r="M78" s="14"/>
      <c r="N78" s="60"/>
      <c r="O78" s="14"/>
      <c r="P78" s="14"/>
      <c r="Q78" s="14"/>
      <c r="R78" s="14"/>
      <c r="S78" s="14"/>
      <c r="T78" s="14"/>
      <c r="U78" s="14"/>
      <c r="V78" s="14"/>
      <c r="W78" s="14"/>
    </row>
    <row r="79" spans="1:23">
      <c r="J79" s="14"/>
      <c r="K79" s="14"/>
      <c r="L79" s="14"/>
      <c r="M79" s="14"/>
      <c r="N79" s="60"/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J80" s="14"/>
      <c r="K80" s="14"/>
      <c r="L80" s="14"/>
      <c r="M80" s="14"/>
      <c r="N80" s="60"/>
      <c r="O80" s="14"/>
      <c r="P80" s="14"/>
      <c r="Q80" s="14"/>
      <c r="R80" s="14"/>
      <c r="S80" s="14"/>
      <c r="T80" s="14"/>
      <c r="U80" s="14"/>
      <c r="V80" s="14"/>
      <c r="W80" s="14"/>
    </row>
    <row r="81" spans="10:23">
      <c r="J81" s="14"/>
      <c r="K81" s="14"/>
      <c r="L81" s="14"/>
      <c r="M81" s="14"/>
      <c r="N81" s="60"/>
      <c r="O81" s="14"/>
      <c r="P81" s="14"/>
      <c r="Q81" s="14"/>
      <c r="R81" s="14"/>
      <c r="S81" s="14"/>
      <c r="T81" s="14"/>
      <c r="U81" s="14"/>
      <c r="V81" s="14"/>
      <c r="W81" s="14"/>
    </row>
    <row r="82" spans="10:23">
      <c r="J82" s="14"/>
      <c r="K82" s="14"/>
      <c r="L82" s="14"/>
      <c r="M82" s="14"/>
      <c r="N82" s="60"/>
      <c r="O82" s="14"/>
      <c r="P82" s="14"/>
      <c r="Q82" s="14"/>
      <c r="R82" s="14"/>
      <c r="S82" s="14"/>
      <c r="T82" s="14"/>
      <c r="U82" s="14"/>
      <c r="V82" s="14"/>
      <c r="W82" s="14"/>
    </row>
    <row r="83" spans="10:23">
      <c r="J83" s="14"/>
      <c r="K83" s="14"/>
      <c r="L83" s="14"/>
      <c r="M83" s="14"/>
      <c r="N83" s="60"/>
      <c r="O83" s="14"/>
      <c r="P83" s="14"/>
      <c r="Q83" s="14"/>
      <c r="R83" s="14"/>
      <c r="S83" s="14"/>
      <c r="T83" s="14"/>
      <c r="U83" s="14"/>
      <c r="V83" s="14"/>
      <c r="W83" s="14"/>
    </row>
    <row r="84" spans="10:23">
      <c r="J84" s="14"/>
      <c r="K84" s="14"/>
      <c r="L84" s="14"/>
      <c r="M84" s="14"/>
      <c r="N84" s="60"/>
      <c r="O84" s="14"/>
      <c r="P84" s="14"/>
      <c r="Q84" s="14"/>
      <c r="R84" s="14"/>
      <c r="S84" s="14"/>
      <c r="T84" s="14"/>
      <c r="U84" s="14"/>
      <c r="V84" s="14"/>
      <c r="W84" s="14"/>
    </row>
    <row r="85" spans="10:23">
      <c r="J85" s="14"/>
      <c r="K85" s="14"/>
      <c r="L85" s="14"/>
      <c r="M85" s="14"/>
      <c r="N85" s="60"/>
      <c r="O85" s="14"/>
      <c r="P85" s="14"/>
      <c r="Q85" s="14"/>
      <c r="R85" s="14"/>
      <c r="S85" s="14"/>
      <c r="T85" s="14"/>
      <c r="U85" s="14"/>
      <c r="V85" s="14"/>
      <c r="W85" s="14"/>
    </row>
    <row r="86" spans="10:23">
      <c r="J86" s="14"/>
      <c r="K86" s="14"/>
      <c r="L86" s="14"/>
      <c r="M86" s="14"/>
      <c r="N86" s="60"/>
      <c r="O86" s="14"/>
      <c r="P86" s="14"/>
      <c r="Q86" s="14"/>
      <c r="R86" s="14"/>
      <c r="S86" s="14"/>
      <c r="T86" s="14"/>
      <c r="U86" s="14"/>
      <c r="V86" s="14"/>
      <c r="W86" s="14"/>
    </row>
    <row r="87" spans="10:23">
      <c r="J87" s="14"/>
      <c r="K87" s="14"/>
      <c r="L87" s="14"/>
      <c r="M87" s="14"/>
      <c r="N87" s="60"/>
      <c r="O87" s="14"/>
      <c r="P87" s="14"/>
      <c r="Q87" s="14"/>
      <c r="R87" s="14"/>
      <c r="S87" s="14"/>
      <c r="T87" s="14"/>
      <c r="U87" s="14"/>
      <c r="V87" s="14"/>
      <c r="W87" s="14"/>
    </row>
    <row r="88" spans="10:23">
      <c r="J88" s="14"/>
      <c r="K88" s="14"/>
      <c r="L88" s="14"/>
      <c r="M88" s="14"/>
      <c r="N88" s="60"/>
      <c r="O88" s="14"/>
      <c r="P88" s="14"/>
      <c r="Q88" s="14"/>
      <c r="R88" s="14"/>
      <c r="S88" s="14"/>
      <c r="T88" s="14"/>
      <c r="U88" s="14"/>
      <c r="V88" s="14"/>
      <c r="W88" s="14"/>
    </row>
    <row r="89" spans="10:23">
      <c r="J89" s="14"/>
      <c r="K89" s="14"/>
      <c r="L89" s="14"/>
      <c r="M89" s="14"/>
      <c r="N89" s="60"/>
      <c r="O89" s="14"/>
      <c r="P89" s="14"/>
      <c r="Q89" s="14"/>
      <c r="R89" s="14"/>
      <c r="S89" s="14"/>
      <c r="T89" s="14"/>
      <c r="U89" s="14"/>
      <c r="V89" s="14"/>
      <c r="W89" s="14"/>
    </row>
    <row r="90" spans="10:23">
      <c r="J90" s="14"/>
      <c r="K90" s="14"/>
      <c r="L90" s="14"/>
      <c r="M90" s="14"/>
      <c r="N90" s="60"/>
      <c r="O90" s="14"/>
      <c r="P90" s="14"/>
      <c r="Q90" s="14"/>
      <c r="R90" s="14"/>
      <c r="S90" s="14"/>
      <c r="T90" s="14"/>
      <c r="U90" s="14"/>
      <c r="V90" s="14"/>
      <c r="W90" s="14"/>
    </row>
    <row r="91" spans="10:23">
      <c r="J91" s="14"/>
      <c r="K91" s="14"/>
      <c r="L91" s="14"/>
      <c r="M91" s="14"/>
      <c r="N91" s="60"/>
      <c r="O91" s="14"/>
      <c r="P91" s="14"/>
      <c r="Q91" s="14"/>
      <c r="R91" s="14"/>
      <c r="S91" s="14"/>
      <c r="T91" s="14"/>
      <c r="U91" s="14"/>
      <c r="V91" s="14"/>
      <c r="W91" s="14"/>
    </row>
    <row r="92" spans="10:23">
      <c r="J92" s="14"/>
      <c r="K92" s="14"/>
      <c r="L92" s="14"/>
      <c r="M92" s="14"/>
      <c r="N92" s="60"/>
      <c r="O92" s="14"/>
      <c r="P92" s="14"/>
      <c r="Q92" s="14"/>
      <c r="R92" s="14"/>
      <c r="S92" s="14"/>
      <c r="T92" s="14"/>
      <c r="U92" s="14"/>
      <c r="V92" s="14"/>
      <c r="W92" s="14"/>
    </row>
    <row r="93" spans="10:23">
      <c r="J93" s="14"/>
      <c r="K93" s="14"/>
      <c r="L93" s="14"/>
      <c r="M93" s="14"/>
      <c r="N93" s="60"/>
      <c r="O93" s="14"/>
      <c r="P93" s="14"/>
      <c r="Q93" s="14"/>
      <c r="R93" s="14"/>
      <c r="S93" s="14"/>
      <c r="T93" s="14"/>
      <c r="U93" s="14"/>
      <c r="V93" s="14"/>
      <c r="W93" s="14"/>
    </row>
    <row r="94" spans="10:23">
      <c r="J94" s="14"/>
      <c r="K94" s="14"/>
      <c r="L94" s="14"/>
      <c r="M94" s="14"/>
      <c r="N94" s="60"/>
      <c r="O94" s="14"/>
      <c r="P94" s="14"/>
      <c r="Q94" s="14"/>
      <c r="R94" s="14"/>
      <c r="S94" s="14"/>
      <c r="T94" s="14"/>
      <c r="U94" s="14"/>
      <c r="V94" s="14"/>
      <c r="W94" s="14"/>
    </row>
    <row r="95" spans="10:23">
      <c r="J95" s="14"/>
      <c r="K95" s="14"/>
      <c r="L95" s="14"/>
      <c r="M95" s="14"/>
      <c r="N95" s="60"/>
      <c r="O95" s="14"/>
      <c r="P95" s="14"/>
      <c r="Q95" s="14"/>
      <c r="R95" s="14"/>
      <c r="S95" s="14"/>
      <c r="T95" s="14"/>
      <c r="U95" s="14"/>
      <c r="V95" s="14"/>
      <c r="W95" s="14"/>
    </row>
    <row r="96" spans="10:23">
      <c r="J96" s="14"/>
      <c r="K96" s="14"/>
      <c r="L96" s="14"/>
      <c r="M96" s="14"/>
      <c r="N96" s="60"/>
      <c r="O96" s="14"/>
      <c r="P96" s="14"/>
      <c r="Q96" s="14"/>
      <c r="R96" s="14"/>
      <c r="S96" s="14"/>
      <c r="T96" s="14"/>
      <c r="U96" s="14"/>
      <c r="V96" s="14"/>
      <c r="W96" s="14"/>
    </row>
    <row r="97" spans="10:23">
      <c r="J97" s="14"/>
      <c r="K97" s="14"/>
      <c r="L97" s="14"/>
      <c r="M97" s="14"/>
      <c r="N97" s="60"/>
      <c r="O97" s="14"/>
      <c r="P97" s="14"/>
      <c r="Q97" s="14"/>
      <c r="R97" s="14"/>
      <c r="S97" s="14"/>
      <c r="T97" s="14"/>
      <c r="U97" s="14"/>
      <c r="V97" s="14"/>
      <c r="W97" s="14"/>
    </row>
    <row r="98" spans="10:23">
      <c r="J98" s="14"/>
      <c r="K98" s="14"/>
      <c r="L98" s="14"/>
      <c r="M98" s="14"/>
      <c r="N98" s="60"/>
      <c r="O98" s="14"/>
      <c r="P98" s="14"/>
      <c r="Q98" s="14"/>
      <c r="R98" s="14"/>
      <c r="S98" s="14"/>
      <c r="T98" s="14"/>
      <c r="U98" s="14"/>
      <c r="V98" s="14"/>
      <c r="W98" s="14"/>
    </row>
    <row r="99" spans="10:23">
      <c r="J99" s="14"/>
      <c r="K99" s="14"/>
      <c r="L99" s="14"/>
      <c r="M99" s="14"/>
      <c r="N99" s="60"/>
      <c r="O99" s="14"/>
      <c r="P99" s="14"/>
      <c r="Q99" s="14"/>
      <c r="R99" s="14"/>
      <c r="S99" s="14"/>
      <c r="T99" s="14"/>
      <c r="U99" s="14"/>
      <c r="V99" s="14"/>
      <c r="W99" s="14"/>
    </row>
    <row r="100" spans="10:23">
      <c r="J100" s="14"/>
      <c r="K100" s="14"/>
      <c r="L100" s="14"/>
      <c r="M100" s="14"/>
      <c r="N100" s="60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0:23">
      <c r="J101" s="14"/>
      <c r="K101" s="14"/>
      <c r="L101" s="14"/>
      <c r="M101" s="14"/>
      <c r="N101" s="60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0:23">
      <c r="J102" s="14"/>
      <c r="K102" s="14"/>
      <c r="L102" s="14"/>
      <c r="M102" s="14"/>
      <c r="N102" s="60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0:23">
      <c r="J103" s="14"/>
      <c r="K103" s="14"/>
      <c r="L103" s="14"/>
      <c r="M103" s="14"/>
      <c r="N103" s="60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0:23">
      <c r="J104" s="14"/>
      <c r="K104" s="14"/>
      <c r="L104" s="14"/>
      <c r="M104" s="14"/>
      <c r="N104" s="60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0:23">
      <c r="J105" s="14"/>
      <c r="K105" s="14"/>
      <c r="L105" s="14"/>
      <c r="M105" s="14"/>
      <c r="N105" s="60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0:23">
      <c r="J106" s="14"/>
      <c r="K106" s="14"/>
      <c r="L106" s="14"/>
      <c r="M106" s="14"/>
      <c r="N106" s="60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0:23">
      <c r="J107" s="14"/>
      <c r="K107" s="14"/>
      <c r="L107" s="14"/>
      <c r="M107" s="14"/>
      <c r="N107" s="60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0:23">
      <c r="J108" s="14"/>
      <c r="K108" s="14"/>
      <c r="L108" s="14"/>
      <c r="M108" s="14"/>
      <c r="N108" s="60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0:23">
      <c r="J109" s="14"/>
      <c r="K109" s="14"/>
      <c r="L109" s="14"/>
      <c r="M109" s="14"/>
      <c r="N109" s="60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0:23">
      <c r="J110" s="14"/>
      <c r="K110" s="14"/>
      <c r="L110" s="14"/>
      <c r="M110" s="14"/>
      <c r="N110" s="60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0:23">
      <c r="J111" s="14"/>
      <c r="K111" s="14"/>
      <c r="L111" s="14"/>
      <c r="M111" s="14"/>
      <c r="N111" s="60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0:23">
      <c r="J112" s="14"/>
      <c r="K112" s="14"/>
      <c r="L112" s="14"/>
      <c r="M112" s="14"/>
      <c r="N112" s="60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0:23">
      <c r="J113" s="14"/>
      <c r="K113" s="14"/>
      <c r="L113" s="14"/>
      <c r="M113" s="14"/>
      <c r="N113" s="60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0:23">
      <c r="J114" s="14"/>
      <c r="K114" s="14"/>
      <c r="L114" s="14"/>
      <c r="M114" s="14"/>
      <c r="N114" s="60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0:23">
      <c r="J115" s="14"/>
      <c r="K115" s="14"/>
      <c r="L115" s="14"/>
      <c r="M115" s="14"/>
      <c r="N115" s="60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0:23">
      <c r="J116" s="14"/>
      <c r="K116" s="14"/>
      <c r="L116" s="14"/>
      <c r="M116" s="14"/>
      <c r="N116" s="60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0:23">
      <c r="J117" s="14"/>
      <c r="K117" s="14"/>
      <c r="L117" s="14"/>
      <c r="M117" s="14"/>
      <c r="N117" s="60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0:23">
      <c r="J118" s="14"/>
      <c r="K118" s="14"/>
      <c r="L118" s="14"/>
      <c r="M118" s="14"/>
      <c r="N118" s="60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0:23">
      <c r="J119" s="14"/>
      <c r="K119" s="14"/>
      <c r="L119" s="14"/>
      <c r="M119" s="14"/>
      <c r="N119" s="60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0:23">
      <c r="J120" s="14"/>
      <c r="K120" s="14"/>
      <c r="L120" s="14"/>
      <c r="M120" s="14"/>
      <c r="N120" s="60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0:23">
      <c r="J121" s="14"/>
      <c r="K121" s="14"/>
      <c r="L121" s="14"/>
      <c r="M121" s="14"/>
      <c r="N121" s="60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0:23">
      <c r="J122" s="14"/>
      <c r="K122" s="14"/>
      <c r="L122" s="14"/>
      <c r="M122" s="14"/>
      <c r="N122" s="60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0:23">
      <c r="J123" s="14"/>
      <c r="K123" s="14"/>
      <c r="L123" s="14"/>
      <c r="M123" s="14"/>
      <c r="N123" s="60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0:23">
      <c r="J124" s="14"/>
      <c r="K124" s="14"/>
      <c r="L124" s="14"/>
      <c r="M124" s="14"/>
      <c r="N124" s="60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0:23">
      <c r="J125" s="14"/>
      <c r="K125" s="14"/>
      <c r="L125" s="14"/>
      <c r="M125" s="14"/>
      <c r="N125" s="60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0:23">
      <c r="J126" s="14"/>
      <c r="K126" s="14"/>
      <c r="L126" s="14"/>
      <c r="M126" s="14"/>
      <c r="N126" s="60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0:23">
      <c r="J127" s="14"/>
      <c r="K127" s="14"/>
      <c r="L127" s="14"/>
      <c r="M127" s="14"/>
      <c r="N127" s="60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0:23">
      <c r="J128" s="14"/>
      <c r="K128" s="14"/>
      <c r="L128" s="14"/>
      <c r="M128" s="14"/>
      <c r="N128" s="60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0:23">
      <c r="J129" s="14"/>
      <c r="K129" s="14"/>
      <c r="L129" s="14"/>
      <c r="M129" s="14"/>
      <c r="N129" s="60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0:23">
      <c r="J130" s="14"/>
      <c r="K130" s="14"/>
      <c r="L130" s="14"/>
      <c r="M130" s="14"/>
      <c r="N130" s="60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0:23">
      <c r="J131" s="14"/>
      <c r="K131" s="14"/>
      <c r="L131" s="14"/>
      <c r="M131" s="14"/>
      <c r="N131" s="60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0:23">
      <c r="J132" s="14"/>
      <c r="K132" s="14"/>
      <c r="L132" s="14"/>
      <c r="M132" s="14"/>
      <c r="N132" s="60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0:23">
      <c r="J133" s="14"/>
      <c r="K133" s="14"/>
      <c r="L133" s="14"/>
      <c r="M133" s="14"/>
      <c r="N133" s="60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0:23">
      <c r="J134" s="14"/>
      <c r="K134" s="14"/>
      <c r="L134" s="14"/>
      <c r="M134" s="14"/>
      <c r="N134" s="60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0:23">
      <c r="J135" s="14"/>
      <c r="K135" s="14"/>
      <c r="L135" s="14"/>
      <c r="M135" s="14"/>
      <c r="N135" s="60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0:23">
      <c r="J136" s="14"/>
      <c r="K136" s="14"/>
      <c r="L136" s="14"/>
      <c r="M136" s="14"/>
      <c r="N136" s="60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0:23">
      <c r="J137" s="14"/>
      <c r="K137" s="14"/>
      <c r="L137" s="14"/>
      <c r="M137" s="14"/>
      <c r="N137" s="60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0:23">
      <c r="J138" s="14"/>
      <c r="K138" s="14"/>
      <c r="L138" s="14"/>
      <c r="M138" s="14"/>
      <c r="N138" s="60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0:23">
      <c r="J139" s="14"/>
      <c r="K139" s="14"/>
      <c r="L139" s="14"/>
      <c r="M139" s="14"/>
      <c r="N139" s="60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0:23">
      <c r="J140" s="14"/>
      <c r="K140" s="14"/>
      <c r="L140" s="14"/>
      <c r="M140" s="14"/>
      <c r="N140" s="60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0:23">
      <c r="J141" s="14"/>
      <c r="K141" s="14"/>
      <c r="L141" s="14"/>
      <c r="M141" s="14"/>
      <c r="N141" s="60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0:23">
      <c r="J142" s="14"/>
      <c r="K142" s="14"/>
      <c r="L142" s="14"/>
      <c r="M142" s="14"/>
      <c r="N142" s="60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0:23">
      <c r="J143" s="14"/>
      <c r="K143" s="14"/>
      <c r="L143" s="14"/>
      <c r="M143" s="14"/>
      <c r="N143" s="60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0:23">
      <c r="J144" s="14"/>
      <c r="K144" s="14"/>
      <c r="L144" s="14"/>
      <c r="M144" s="14"/>
      <c r="N144" s="60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0:23">
      <c r="J145" s="14"/>
      <c r="K145" s="14"/>
      <c r="L145" s="14"/>
      <c r="M145" s="14"/>
      <c r="N145" s="60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0:23">
      <c r="J146" s="14"/>
      <c r="K146" s="14"/>
      <c r="L146" s="14"/>
      <c r="M146" s="14"/>
      <c r="N146" s="60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0:23">
      <c r="J147" s="14"/>
      <c r="K147" s="14"/>
      <c r="L147" s="14"/>
      <c r="M147" s="14"/>
      <c r="N147" s="60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0:23">
      <c r="J148" s="14"/>
      <c r="K148" s="14"/>
      <c r="L148" s="14"/>
      <c r="M148" s="14"/>
      <c r="N148" s="60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0:23">
      <c r="J149" s="14"/>
      <c r="K149" s="14"/>
      <c r="L149" s="14"/>
      <c r="M149" s="14"/>
      <c r="N149" s="60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0:23">
      <c r="J150" s="14"/>
      <c r="K150" s="14"/>
      <c r="L150" s="14"/>
      <c r="M150" s="14"/>
      <c r="N150" s="60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0:23">
      <c r="J151" s="14"/>
      <c r="K151" s="14"/>
      <c r="L151" s="14"/>
      <c r="M151" s="14"/>
      <c r="N151" s="60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0:23">
      <c r="J152" s="14"/>
      <c r="K152" s="14"/>
      <c r="L152" s="14"/>
      <c r="M152" s="14"/>
      <c r="N152" s="60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0:23">
      <c r="J153" s="14"/>
      <c r="K153" s="14"/>
      <c r="L153" s="14"/>
      <c r="M153" s="14"/>
      <c r="N153" s="60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0:23">
      <c r="J154" s="14"/>
      <c r="K154" s="14"/>
      <c r="L154" s="14"/>
      <c r="M154" s="14"/>
      <c r="N154" s="60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0:23">
      <c r="J155" s="14"/>
      <c r="K155" s="14"/>
      <c r="L155" s="14"/>
      <c r="M155" s="14"/>
      <c r="N155" s="60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0:23">
      <c r="J156" s="14"/>
      <c r="K156" s="14"/>
      <c r="L156" s="14"/>
      <c r="M156" s="14"/>
      <c r="N156" s="60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0:23">
      <c r="J157" s="14"/>
      <c r="K157" s="14"/>
      <c r="L157" s="14"/>
      <c r="M157" s="14"/>
      <c r="N157" s="60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0:23">
      <c r="J158" s="14"/>
      <c r="K158" s="14"/>
      <c r="L158" s="14"/>
      <c r="M158" s="14"/>
      <c r="N158" s="60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0:23">
      <c r="J159" s="14"/>
      <c r="K159" s="14"/>
      <c r="L159" s="14"/>
      <c r="M159" s="14"/>
      <c r="N159" s="60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0:23">
      <c r="J160" s="14"/>
      <c r="K160" s="14"/>
      <c r="L160" s="14"/>
      <c r="M160" s="14"/>
      <c r="N160" s="60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0:23">
      <c r="J161" s="14"/>
      <c r="K161" s="14"/>
      <c r="L161" s="14"/>
      <c r="M161" s="14"/>
      <c r="N161" s="60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0:23">
      <c r="J162" s="14"/>
      <c r="K162" s="14"/>
      <c r="L162" s="14"/>
      <c r="M162" s="14"/>
      <c r="N162" s="60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0:23">
      <c r="J163" s="14"/>
      <c r="K163" s="14"/>
      <c r="L163" s="14"/>
      <c r="M163" s="14"/>
      <c r="N163" s="60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0:23">
      <c r="J164" s="14"/>
      <c r="K164" s="14"/>
      <c r="L164" s="14"/>
      <c r="M164" s="14"/>
      <c r="N164" s="60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0:23">
      <c r="J165" s="14"/>
      <c r="K165" s="14"/>
      <c r="L165" s="14"/>
      <c r="M165" s="14"/>
      <c r="N165" s="60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0:23">
      <c r="J166" s="14"/>
      <c r="K166" s="14"/>
      <c r="L166" s="14"/>
      <c r="M166" s="14"/>
      <c r="N166" s="60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0:23">
      <c r="J167" s="14"/>
      <c r="K167" s="14"/>
      <c r="L167" s="14"/>
      <c r="M167" s="14"/>
      <c r="N167" s="60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0:23">
      <c r="J168" s="14"/>
      <c r="K168" s="14"/>
      <c r="L168" s="14"/>
      <c r="M168" s="14"/>
      <c r="N168" s="60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0:23">
      <c r="J169" s="14"/>
      <c r="K169" s="14"/>
      <c r="L169" s="14"/>
      <c r="M169" s="14"/>
      <c r="N169" s="60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0:23">
      <c r="J170" s="14"/>
      <c r="K170" s="14"/>
      <c r="L170" s="14"/>
      <c r="M170" s="14"/>
      <c r="N170" s="60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0:23">
      <c r="J171" s="14"/>
      <c r="K171" s="14"/>
      <c r="L171" s="14"/>
      <c r="M171" s="14"/>
      <c r="N171" s="60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0:23">
      <c r="J172" s="14"/>
      <c r="K172" s="14"/>
      <c r="L172" s="14"/>
      <c r="M172" s="14"/>
      <c r="N172" s="60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0:23">
      <c r="J173" s="14"/>
      <c r="K173" s="14"/>
      <c r="L173" s="14"/>
      <c r="M173" s="14"/>
      <c r="N173" s="60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0:23">
      <c r="J174" s="14"/>
      <c r="K174" s="14"/>
      <c r="L174" s="14"/>
      <c r="M174" s="14"/>
      <c r="N174" s="60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0:23">
      <c r="J175" s="14"/>
      <c r="K175" s="14"/>
      <c r="L175" s="14"/>
      <c r="M175" s="14"/>
      <c r="N175" s="60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0:23">
      <c r="J176" s="14"/>
      <c r="K176" s="14"/>
      <c r="L176" s="14"/>
      <c r="M176" s="14"/>
      <c r="N176" s="60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0:23">
      <c r="J177" s="14"/>
      <c r="K177" s="14"/>
      <c r="L177" s="14"/>
      <c r="M177" s="14"/>
      <c r="N177" s="60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0:23">
      <c r="J178" s="14"/>
      <c r="K178" s="14"/>
      <c r="L178" s="14"/>
      <c r="M178" s="14"/>
      <c r="N178" s="60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0:23">
      <c r="J179" s="14"/>
      <c r="K179" s="14"/>
      <c r="L179" s="14"/>
      <c r="M179" s="14"/>
      <c r="N179" s="60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0:23">
      <c r="J180" s="14"/>
      <c r="K180" s="14"/>
      <c r="L180" s="14"/>
      <c r="M180" s="14"/>
      <c r="N180" s="60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0:23">
      <c r="J181" s="14"/>
      <c r="K181" s="14"/>
      <c r="L181" s="14"/>
      <c r="M181" s="14"/>
      <c r="N181" s="60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0:23">
      <c r="J182" s="14"/>
      <c r="K182" s="14"/>
      <c r="L182" s="14"/>
      <c r="M182" s="14"/>
      <c r="N182" s="60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0:23">
      <c r="J183" s="14"/>
      <c r="K183" s="14"/>
      <c r="L183" s="14"/>
      <c r="M183" s="14"/>
      <c r="N183" s="60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0:23">
      <c r="J184" s="14"/>
      <c r="K184" s="14"/>
      <c r="L184" s="14"/>
      <c r="M184" s="14"/>
      <c r="N184" s="60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0:23">
      <c r="J185" s="14"/>
      <c r="K185" s="14"/>
      <c r="L185" s="14"/>
      <c r="M185" s="14"/>
      <c r="N185" s="60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0:23">
      <c r="J186" s="14"/>
      <c r="K186" s="14"/>
      <c r="L186" s="14"/>
      <c r="M186" s="14"/>
      <c r="N186" s="60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0:23">
      <c r="J187" s="14"/>
      <c r="K187" s="14"/>
      <c r="L187" s="14"/>
      <c r="M187" s="14"/>
      <c r="N187" s="60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0:23">
      <c r="J188" s="14"/>
      <c r="K188" s="14"/>
      <c r="L188" s="14"/>
      <c r="M188" s="14"/>
      <c r="N188" s="60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0:23">
      <c r="J189" s="14"/>
      <c r="K189" s="14"/>
      <c r="L189" s="14"/>
      <c r="M189" s="14"/>
      <c r="N189" s="60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0:23">
      <c r="J190" s="14"/>
      <c r="K190" s="14"/>
      <c r="L190" s="14"/>
      <c r="M190" s="14"/>
      <c r="N190" s="60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0:23">
      <c r="J191" s="14"/>
      <c r="K191" s="14"/>
      <c r="L191" s="14"/>
      <c r="M191" s="14"/>
      <c r="N191" s="60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0:23">
      <c r="J192" s="14"/>
      <c r="K192" s="14"/>
      <c r="L192" s="14"/>
      <c r="M192" s="14"/>
      <c r="N192" s="60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0:23">
      <c r="J193" s="14"/>
      <c r="K193" s="14"/>
      <c r="L193" s="14"/>
      <c r="M193" s="14"/>
      <c r="N193" s="60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0:23">
      <c r="J194" s="14"/>
      <c r="K194" s="14"/>
      <c r="L194" s="14"/>
      <c r="M194" s="14"/>
      <c r="N194" s="60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0:23">
      <c r="J195" s="14"/>
      <c r="K195" s="14"/>
      <c r="L195" s="14"/>
      <c r="M195" s="14"/>
      <c r="N195" s="60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0:23">
      <c r="J196" s="14"/>
      <c r="K196" s="14"/>
      <c r="L196" s="14"/>
      <c r="M196" s="14"/>
      <c r="N196" s="60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0:23">
      <c r="J197" s="14"/>
      <c r="K197" s="14"/>
      <c r="L197" s="14"/>
      <c r="M197" s="14"/>
      <c r="N197" s="60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0:23">
      <c r="J198" s="14"/>
      <c r="K198" s="14"/>
      <c r="L198" s="14"/>
      <c r="M198" s="14"/>
      <c r="N198" s="60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0:23">
      <c r="J199" s="14"/>
      <c r="K199" s="14"/>
      <c r="L199" s="14"/>
      <c r="M199" s="14"/>
      <c r="N199" s="60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0:23">
      <c r="J200" s="14"/>
      <c r="K200" s="14"/>
      <c r="L200" s="14"/>
      <c r="M200" s="14"/>
      <c r="N200" s="60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0:23">
      <c r="J201" s="14"/>
      <c r="K201" s="14"/>
      <c r="L201" s="14"/>
      <c r="M201" s="14"/>
      <c r="N201" s="60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0:23">
      <c r="J202" s="14"/>
      <c r="K202" s="14"/>
      <c r="L202" s="14"/>
      <c r="M202" s="14"/>
      <c r="N202" s="60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0:23">
      <c r="J203" s="14"/>
      <c r="K203" s="14"/>
      <c r="L203" s="14"/>
      <c r="M203" s="14"/>
      <c r="N203" s="60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0:23">
      <c r="J204" s="14"/>
      <c r="K204" s="14"/>
      <c r="L204" s="14"/>
      <c r="M204" s="14"/>
      <c r="N204" s="60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0:23">
      <c r="J205" s="14"/>
      <c r="K205" s="14"/>
      <c r="L205" s="14"/>
      <c r="M205" s="14"/>
      <c r="N205" s="60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0:23">
      <c r="J206" s="14"/>
      <c r="K206" s="14"/>
      <c r="L206" s="14"/>
      <c r="M206" s="14"/>
      <c r="N206" s="60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0:23">
      <c r="J207" s="14"/>
      <c r="K207" s="14"/>
      <c r="L207" s="14"/>
      <c r="M207" s="14"/>
      <c r="N207" s="60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0:23">
      <c r="J208" s="14"/>
      <c r="K208" s="14"/>
      <c r="L208" s="14"/>
      <c r="M208" s="14"/>
      <c r="N208" s="60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0:23">
      <c r="J209" s="14"/>
      <c r="K209" s="14"/>
      <c r="L209" s="14"/>
      <c r="M209" s="14"/>
      <c r="N209" s="60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0:23">
      <c r="J210" s="14"/>
      <c r="K210" s="14"/>
      <c r="L210" s="14"/>
      <c r="M210" s="14"/>
      <c r="N210" s="60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0:23">
      <c r="J211" s="14"/>
      <c r="K211" s="14"/>
      <c r="L211" s="14"/>
      <c r="M211" s="14"/>
      <c r="N211" s="60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0:23">
      <c r="J212" s="14"/>
      <c r="K212" s="14"/>
      <c r="L212" s="14"/>
      <c r="M212" s="14"/>
      <c r="N212" s="60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0:23">
      <c r="J213" s="14"/>
      <c r="K213" s="14"/>
      <c r="L213" s="14"/>
      <c r="M213" s="14"/>
      <c r="N213" s="60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0:23">
      <c r="J214" s="14"/>
      <c r="K214" s="14"/>
      <c r="L214" s="14"/>
      <c r="M214" s="14"/>
      <c r="N214" s="60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0:23">
      <c r="J215" s="14"/>
      <c r="K215" s="14"/>
      <c r="L215" s="14"/>
      <c r="M215" s="14"/>
      <c r="N215" s="60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0:23">
      <c r="J216" s="14"/>
      <c r="K216" s="14"/>
      <c r="L216" s="14"/>
      <c r="M216" s="14"/>
      <c r="N216" s="60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0:23">
      <c r="J217" s="14"/>
      <c r="K217" s="14"/>
      <c r="L217" s="14"/>
      <c r="M217" s="14"/>
      <c r="N217" s="60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0:23">
      <c r="J218" s="14"/>
      <c r="K218" s="14"/>
      <c r="L218" s="14"/>
      <c r="M218" s="14"/>
      <c r="N218" s="60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0:23">
      <c r="J219" s="14"/>
      <c r="K219" s="14"/>
      <c r="L219" s="14"/>
      <c r="M219" s="14"/>
      <c r="N219" s="60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0:23">
      <c r="J220" s="14"/>
      <c r="K220" s="14"/>
      <c r="L220" s="14"/>
      <c r="M220" s="14"/>
      <c r="N220" s="60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0:23">
      <c r="J221" s="14"/>
      <c r="K221" s="14"/>
      <c r="L221" s="14"/>
      <c r="M221" s="14"/>
      <c r="N221" s="60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0:23">
      <c r="J222" s="14"/>
      <c r="K222" s="14"/>
      <c r="L222" s="14"/>
      <c r="M222" s="14"/>
      <c r="N222" s="60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0:23">
      <c r="J223" s="14"/>
      <c r="K223" s="14"/>
      <c r="L223" s="14"/>
      <c r="M223" s="14"/>
      <c r="N223" s="60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0:23">
      <c r="J224" s="14"/>
      <c r="K224" s="14"/>
      <c r="L224" s="14"/>
      <c r="M224" s="14"/>
      <c r="N224" s="60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0:23">
      <c r="J225" s="14"/>
      <c r="K225" s="14"/>
      <c r="L225" s="14"/>
      <c r="M225" s="14"/>
      <c r="N225" s="60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0:23">
      <c r="J226" s="14"/>
      <c r="K226" s="14"/>
      <c r="L226" s="14"/>
      <c r="M226" s="14"/>
      <c r="N226" s="60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0:23">
      <c r="J227" s="14"/>
      <c r="K227" s="14"/>
      <c r="L227" s="14"/>
      <c r="M227" s="14"/>
      <c r="N227" s="60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0:23">
      <c r="J228" s="14"/>
      <c r="K228" s="14"/>
      <c r="L228" s="14"/>
      <c r="M228" s="14"/>
      <c r="N228" s="60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0:23">
      <c r="J229" s="14"/>
      <c r="K229" s="14"/>
      <c r="L229" s="14"/>
      <c r="M229" s="14"/>
      <c r="N229" s="60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0:23">
      <c r="J230" s="14"/>
      <c r="K230" s="14"/>
      <c r="L230" s="14"/>
      <c r="M230" s="14"/>
      <c r="N230" s="60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0:23">
      <c r="J231" s="14"/>
      <c r="K231" s="14"/>
      <c r="L231" s="14"/>
      <c r="M231" s="14"/>
      <c r="N231" s="60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0:23">
      <c r="J232" s="14"/>
      <c r="K232" s="14"/>
      <c r="L232" s="14"/>
      <c r="M232" s="14"/>
      <c r="N232" s="60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0:23">
      <c r="J233" s="14"/>
      <c r="K233" s="14"/>
      <c r="L233" s="14"/>
      <c r="M233" s="14"/>
      <c r="N233" s="60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0:23">
      <c r="J234" s="14"/>
      <c r="K234" s="14"/>
      <c r="L234" s="14"/>
      <c r="M234" s="14"/>
      <c r="N234" s="60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0:23">
      <c r="J235" s="14"/>
      <c r="K235" s="14"/>
      <c r="L235" s="14"/>
      <c r="M235" s="14"/>
      <c r="N235" s="60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0:23">
      <c r="J236" s="14"/>
      <c r="K236" s="14"/>
      <c r="L236" s="14"/>
      <c r="M236" s="14"/>
      <c r="N236" s="60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0:23">
      <c r="J237" s="14"/>
      <c r="K237" s="14"/>
      <c r="L237" s="14"/>
      <c r="M237" s="14"/>
      <c r="N237" s="60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0:23">
      <c r="J238" s="14"/>
      <c r="K238" s="14"/>
      <c r="L238" s="14"/>
      <c r="M238" s="14"/>
      <c r="N238" s="60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0:23">
      <c r="J239" s="14"/>
      <c r="K239" s="14"/>
      <c r="L239" s="14"/>
      <c r="M239" s="14"/>
      <c r="N239" s="60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0:23">
      <c r="J240" s="14"/>
      <c r="K240" s="14"/>
      <c r="L240" s="14"/>
      <c r="M240" s="14"/>
      <c r="N240" s="60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0:23">
      <c r="J241" s="14"/>
      <c r="K241" s="14"/>
      <c r="L241" s="14"/>
      <c r="M241" s="14"/>
      <c r="N241" s="60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0:23">
      <c r="J242" s="14"/>
      <c r="K242" s="14"/>
      <c r="L242" s="14"/>
      <c r="M242" s="14"/>
      <c r="N242" s="60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0:23">
      <c r="J243" s="14"/>
      <c r="K243" s="14"/>
      <c r="L243" s="14"/>
      <c r="M243" s="14"/>
      <c r="N243" s="60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0:23">
      <c r="J244" s="14"/>
      <c r="K244" s="14"/>
      <c r="L244" s="14"/>
      <c r="M244" s="14"/>
      <c r="N244" s="60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0:23">
      <c r="J245" s="14"/>
      <c r="K245" s="14"/>
      <c r="L245" s="14"/>
      <c r="M245" s="14"/>
      <c r="N245" s="60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0:23">
      <c r="J246" s="14"/>
      <c r="K246" s="14"/>
      <c r="L246" s="14"/>
      <c r="M246" s="14"/>
      <c r="N246" s="60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0:23">
      <c r="J247" s="14"/>
      <c r="K247" s="14"/>
      <c r="L247" s="14"/>
      <c r="M247" s="14"/>
      <c r="N247" s="60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0:23">
      <c r="J248" s="14"/>
      <c r="K248" s="14"/>
      <c r="L248" s="14"/>
      <c r="M248" s="14"/>
      <c r="N248" s="60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0:23">
      <c r="J249" s="14"/>
      <c r="K249" s="14"/>
      <c r="L249" s="14"/>
      <c r="M249" s="14"/>
      <c r="N249" s="60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0:23">
      <c r="J250" s="14"/>
      <c r="K250" s="14"/>
      <c r="L250" s="14"/>
      <c r="M250" s="14"/>
      <c r="N250" s="60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0:23">
      <c r="J251" s="14"/>
      <c r="K251" s="14"/>
      <c r="L251" s="14"/>
      <c r="M251" s="14"/>
      <c r="N251" s="60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0:23">
      <c r="J252" s="14"/>
      <c r="K252" s="14"/>
      <c r="L252" s="14"/>
      <c r="M252" s="14"/>
      <c r="N252" s="60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0:23">
      <c r="J253" s="14"/>
      <c r="K253" s="14"/>
      <c r="L253" s="14"/>
      <c r="M253" s="14"/>
      <c r="N253" s="60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0:23">
      <c r="J254" s="14"/>
      <c r="K254" s="14"/>
      <c r="L254" s="14"/>
      <c r="M254" s="14"/>
      <c r="N254" s="60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0:23">
      <c r="J255" s="14"/>
      <c r="K255" s="14"/>
      <c r="L255" s="14"/>
      <c r="M255" s="14"/>
      <c r="N255" s="60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0:23">
      <c r="J256" s="14"/>
      <c r="K256" s="14"/>
      <c r="L256" s="14"/>
      <c r="M256" s="14"/>
      <c r="N256" s="60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0:23">
      <c r="J257" s="14"/>
      <c r="K257" s="14"/>
      <c r="L257" s="14"/>
      <c r="M257" s="14"/>
      <c r="N257" s="60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0:23">
      <c r="J258" s="14"/>
      <c r="K258" s="14"/>
      <c r="L258" s="14"/>
      <c r="M258" s="14"/>
      <c r="N258" s="60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0:23">
      <c r="J259" s="14"/>
      <c r="K259" s="14"/>
      <c r="L259" s="14"/>
      <c r="M259" s="14"/>
      <c r="N259" s="60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0:23">
      <c r="J260" s="14"/>
      <c r="K260" s="14"/>
      <c r="L260" s="14"/>
      <c r="M260" s="14"/>
      <c r="N260" s="60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0:23">
      <c r="J261" s="14"/>
      <c r="K261" s="14"/>
      <c r="L261" s="14"/>
      <c r="M261" s="14"/>
      <c r="N261" s="60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0:23">
      <c r="J262" s="14"/>
      <c r="K262" s="14"/>
      <c r="L262" s="14"/>
      <c r="M262" s="14"/>
      <c r="N262" s="60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0:23">
      <c r="J263" s="14"/>
      <c r="K263" s="14"/>
      <c r="L263" s="14"/>
      <c r="M263" s="14"/>
      <c r="N263" s="60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0:23">
      <c r="J264" s="14"/>
      <c r="K264" s="14"/>
      <c r="L264" s="14"/>
      <c r="M264" s="14"/>
      <c r="N264" s="60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0:23">
      <c r="J265" s="14"/>
      <c r="K265" s="14"/>
      <c r="L265" s="14"/>
      <c r="M265" s="14"/>
      <c r="N265" s="60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0:23">
      <c r="J266" s="14"/>
      <c r="K266" s="14"/>
      <c r="L266" s="14"/>
      <c r="M266" s="14"/>
      <c r="N266" s="60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0:23">
      <c r="J267" s="14"/>
      <c r="K267" s="14"/>
      <c r="L267" s="14"/>
      <c r="M267" s="14"/>
      <c r="N267" s="60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0:23">
      <c r="J268" s="14"/>
      <c r="K268" s="14"/>
      <c r="L268" s="14"/>
      <c r="M268" s="14"/>
      <c r="N268" s="60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0:23">
      <c r="J269" s="14"/>
      <c r="K269" s="14"/>
      <c r="L269" s="14"/>
      <c r="M269" s="14"/>
      <c r="N269" s="60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0:23">
      <c r="J270" s="14"/>
      <c r="K270" s="14"/>
      <c r="L270" s="14"/>
      <c r="M270" s="14"/>
      <c r="N270" s="60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0:23">
      <c r="J271" s="14"/>
      <c r="K271" s="14"/>
      <c r="L271" s="14"/>
      <c r="M271" s="14"/>
      <c r="N271" s="60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0:23">
      <c r="J272" s="14"/>
      <c r="K272" s="14"/>
      <c r="L272" s="14"/>
      <c r="M272" s="14"/>
      <c r="N272" s="60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0:23">
      <c r="J273" s="14"/>
      <c r="K273" s="14"/>
      <c r="L273" s="14"/>
      <c r="M273" s="14"/>
      <c r="N273" s="60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0:23">
      <c r="J274" s="14"/>
      <c r="K274" s="14"/>
      <c r="L274" s="14"/>
      <c r="M274" s="14"/>
      <c r="N274" s="60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0:23">
      <c r="J275" s="14"/>
      <c r="K275" s="14"/>
      <c r="L275" s="14"/>
      <c r="M275" s="14"/>
      <c r="N275" s="60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0:23">
      <c r="J276" s="14"/>
      <c r="K276" s="14"/>
      <c r="L276" s="14"/>
      <c r="M276" s="14"/>
      <c r="N276" s="60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0:23">
      <c r="J277" s="14"/>
      <c r="K277" s="14"/>
      <c r="L277" s="14"/>
      <c r="M277" s="14"/>
      <c r="N277" s="60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0:23">
      <c r="J278" s="14"/>
      <c r="K278" s="14"/>
      <c r="L278" s="14"/>
      <c r="M278" s="14"/>
      <c r="N278" s="60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0:23">
      <c r="J279" s="14"/>
      <c r="K279" s="14"/>
      <c r="L279" s="14"/>
      <c r="M279" s="14"/>
      <c r="N279" s="60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0:23">
      <c r="J280" s="14"/>
      <c r="K280" s="14"/>
      <c r="L280" s="14"/>
      <c r="M280" s="14"/>
      <c r="N280" s="60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0:23">
      <c r="J281" s="14"/>
      <c r="K281" s="14"/>
      <c r="L281" s="14"/>
      <c r="M281" s="14"/>
      <c r="N281" s="60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0:23">
      <c r="J282" s="14"/>
      <c r="K282" s="14"/>
      <c r="L282" s="14"/>
      <c r="M282" s="14"/>
      <c r="N282" s="60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0:23">
      <c r="J283" s="14"/>
      <c r="K283" s="14"/>
      <c r="L283" s="14"/>
      <c r="M283" s="14"/>
      <c r="N283" s="60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0:23">
      <c r="J284" s="14"/>
      <c r="K284" s="14"/>
      <c r="L284" s="14"/>
      <c r="M284" s="14"/>
      <c r="N284" s="60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0:23">
      <c r="J285" s="14"/>
      <c r="K285" s="14"/>
      <c r="L285" s="14"/>
      <c r="M285" s="14"/>
      <c r="N285" s="60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0:23">
      <c r="J286" s="14"/>
      <c r="K286" s="14"/>
      <c r="L286" s="14"/>
      <c r="M286" s="14"/>
      <c r="N286" s="60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0:23">
      <c r="J287" s="14"/>
      <c r="K287" s="14"/>
      <c r="L287" s="14"/>
      <c r="M287" s="14"/>
      <c r="N287" s="60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0:23">
      <c r="J288" s="14"/>
      <c r="K288" s="14"/>
      <c r="L288" s="14"/>
      <c r="M288" s="14"/>
      <c r="N288" s="60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0:23">
      <c r="J289" s="14"/>
      <c r="K289" s="14"/>
      <c r="L289" s="14"/>
      <c r="M289" s="14"/>
      <c r="N289" s="60"/>
      <c r="O289" s="14"/>
      <c r="P289" s="14"/>
      <c r="Q289" s="14"/>
      <c r="R289" s="14"/>
      <c r="S289" s="14"/>
      <c r="T289" s="14"/>
      <c r="U289" s="14"/>
      <c r="V289" s="14"/>
      <c r="W289" s="14"/>
    </row>
  </sheetData>
  <autoFilter ref="A6:Y60"/>
  <mergeCells count="16">
    <mergeCell ref="R6:R7"/>
    <mergeCell ref="S6:S7"/>
    <mergeCell ref="U6:U7"/>
    <mergeCell ref="V6:V7"/>
    <mergeCell ref="W6:W7"/>
    <mergeCell ref="Q6:Q7"/>
    <mergeCell ref="A6:A7"/>
    <mergeCell ref="B6:B7"/>
    <mergeCell ref="C6:C7"/>
    <mergeCell ref="E6:E7"/>
    <mergeCell ref="J6:J7"/>
    <mergeCell ref="K6:K7"/>
    <mergeCell ref="L6:L7"/>
    <mergeCell ref="M6:M7"/>
    <mergeCell ref="O6:O7"/>
    <mergeCell ref="P6:P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"/>
  <sheetViews>
    <sheetView workbookViewId="0"/>
  </sheetViews>
  <sheetFormatPr baseColWidth="10" defaultRowHeight="15"/>
  <sheetData>
    <row r="6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2017-03-15T19:35:55Z</cp:lastPrinted>
  <dcterms:created xsi:type="dcterms:W3CDTF">2016-08-09T22:06:39Z</dcterms:created>
  <dcterms:modified xsi:type="dcterms:W3CDTF">2018-01-27T18:24:05Z</dcterms:modified>
</cp:coreProperties>
</file>