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5595" windowHeight="76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FACTURACION!$A$10:$M$72</definedName>
  </definedNames>
  <calcPr calcId="144525"/>
</workbook>
</file>

<file path=xl/calcChain.xml><?xml version="1.0" encoding="utf-8"?>
<calcChain xmlns="http://schemas.openxmlformats.org/spreadsheetml/2006/main">
  <c r="B13" i="4" l="1"/>
  <c r="B14" i="4" s="1"/>
  <c r="B15" i="4" s="1"/>
  <c r="E12" i="3" l="1"/>
  <c r="F12" i="3" s="1"/>
  <c r="E13" i="3"/>
  <c r="G13" i="3" s="1"/>
  <c r="E14" i="3"/>
  <c r="F14" i="3" s="1"/>
  <c r="E15" i="3"/>
  <c r="G15" i="3" s="1"/>
  <c r="E16" i="3"/>
  <c r="F16" i="3" s="1"/>
  <c r="E17" i="3"/>
  <c r="E18" i="3"/>
  <c r="F18" i="3" s="1"/>
  <c r="E19" i="3"/>
  <c r="E20" i="3"/>
  <c r="F20" i="3" s="1"/>
  <c r="E21" i="3"/>
  <c r="E22" i="3"/>
  <c r="F22" i="3" s="1"/>
  <c r="E23" i="3"/>
  <c r="E24" i="3"/>
  <c r="F24" i="3" s="1"/>
  <c r="E25" i="3"/>
  <c r="E26" i="3"/>
  <c r="F26" i="3" s="1"/>
  <c r="E27" i="3"/>
  <c r="E28" i="3"/>
  <c r="F28" i="3" s="1"/>
  <c r="E29" i="3"/>
  <c r="E30" i="3"/>
  <c r="F30" i="3" s="1"/>
  <c r="E31" i="3"/>
  <c r="E32" i="3"/>
  <c r="F32" i="3" s="1"/>
  <c r="E33" i="3"/>
  <c r="E34" i="3"/>
  <c r="F34" i="3" s="1"/>
  <c r="E35" i="3"/>
  <c r="E36" i="3"/>
  <c r="F36" i="3" s="1"/>
  <c r="E37" i="3"/>
  <c r="E38" i="3"/>
  <c r="F38" i="3" s="1"/>
  <c r="E39" i="3"/>
  <c r="E40" i="3"/>
  <c r="F40" i="3" s="1"/>
  <c r="E41" i="3"/>
  <c r="E42" i="3"/>
  <c r="F42" i="3" s="1"/>
  <c r="E43" i="3"/>
  <c r="E44" i="3"/>
  <c r="F44" i="3" s="1"/>
  <c r="E45" i="3"/>
  <c r="E46" i="3"/>
  <c r="F46" i="3" s="1"/>
  <c r="E47" i="3"/>
  <c r="E48" i="3"/>
  <c r="F48" i="3" s="1"/>
  <c r="E49" i="3"/>
  <c r="E50" i="3"/>
  <c r="F50" i="3" s="1"/>
  <c r="E51" i="3"/>
  <c r="E52" i="3"/>
  <c r="F52" i="3" s="1"/>
  <c r="E53" i="3"/>
  <c r="E54" i="3"/>
  <c r="F54" i="3" s="1"/>
  <c r="E55" i="3"/>
  <c r="E56" i="3"/>
  <c r="F56" i="3" s="1"/>
  <c r="E57" i="3"/>
  <c r="E58" i="3"/>
  <c r="F58" i="3" s="1"/>
  <c r="E59" i="3"/>
  <c r="E60" i="3"/>
  <c r="F60" i="3" s="1"/>
  <c r="E61" i="3"/>
  <c r="E62" i="3"/>
  <c r="F62" i="3" s="1"/>
  <c r="E63" i="3"/>
  <c r="E64" i="3"/>
  <c r="F64" i="3" s="1"/>
  <c r="E65" i="3"/>
  <c r="E66" i="3"/>
  <c r="F66" i="3" s="1"/>
  <c r="E67" i="3"/>
  <c r="E68" i="3"/>
  <c r="F68" i="3" s="1"/>
  <c r="E69" i="3"/>
  <c r="F69" i="3" s="1"/>
  <c r="E70" i="3"/>
  <c r="G70" i="3" s="1"/>
  <c r="E71" i="3"/>
  <c r="F71" i="3" s="1"/>
  <c r="E72" i="3"/>
  <c r="F72" i="3" s="1"/>
  <c r="E11" i="3"/>
  <c r="F11" i="3" s="1"/>
  <c r="G54" i="3" l="1"/>
  <c r="G50" i="3"/>
  <c r="H50" i="3" s="1"/>
  <c r="G18" i="3"/>
  <c r="F70" i="3"/>
  <c r="H70" i="3" s="1"/>
  <c r="G38" i="3"/>
  <c r="G66" i="3"/>
  <c r="H66" i="3" s="1"/>
  <c r="I66" i="3" s="1"/>
  <c r="G34" i="3"/>
  <c r="G22" i="3"/>
  <c r="G62" i="3"/>
  <c r="H62" i="3" s="1"/>
  <c r="I62" i="3" s="1"/>
  <c r="J62" i="3" s="1"/>
  <c r="G46" i="3"/>
  <c r="H46" i="3" s="1"/>
  <c r="I46" i="3" s="1"/>
  <c r="J46" i="3" s="1"/>
  <c r="G30" i="3"/>
  <c r="G14" i="3"/>
  <c r="H14" i="3" s="1"/>
  <c r="I14" i="3" s="1"/>
  <c r="J14" i="3" s="1"/>
  <c r="G58" i="3"/>
  <c r="H58" i="3" s="1"/>
  <c r="I58" i="3" s="1"/>
  <c r="J58" i="3" s="1"/>
  <c r="G42" i="3"/>
  <c r="H42" i="3" s="1"/>
  <c r="G26" i="3"/>
  <c r="G64" i="3"/>
  <c r="H64" i="3" s="1"/>
  <c r="I64" i="3" s="1"/>
  <c r="J64" i="3" s="1"/>
  <c r="G56" i="3"/>
  <c r="H56" i="3" s="1"/>
  <c r="I56" i="3" s="1"/>
  <c r="G48" i="3"/>
  <c r="G40" i="3"/>
  <c r="G32" i="3"/>
  <c r="H32" i="3" s="1"/>
  <c r="I32" i="3" s="1"/>
  <c r="G24" i="3"/>
  <c r="H24" i="3" s="1"/>
  <c r="I24" i="3" s="1"/>
  <c r="J24" i="3" s="1"/>
  <c r="G16" i="3"/>
  <c r="H16" i="3" s="1"/>
  <c r="I16" i="3" s="1"/>
  <c r="J16" i="3" s="1"/>
  <c r="G11" i="3"/>
  <c r="H11" i="3" s="1"/>
  <c r="I11" i="3" s="1"/>
  <c r="G68" i="3"/>
  <c r="G60" i="3"/>
  <c r="H60" i="3" s="1"/>
  <c r="G52" i="3"/>
  <c r="G44" i="3"/>
  <c r="H44" i="3" s="1"/>
  <c r="G36" i="3"/>
  <c r="H36" i="3" s="1"/>
  <c r="G28" i="3"/>
  <c r="H28" i="3" s="1"/>
  <c r="G20" i="3"/>
  <c r="G12" i="3"/>
  <c r="E75" i="3"/>
  <c r="H68" i="3"/>
  <c r="H52" i="3"/>
  <c r="G72" i="3"/>
  <c r="H72" i="3" s="1"/>
  <c r="H54" i="3"/>
  <c r="I54" i="3" s="1"/>
  <c r="J54" i="3" s="1"/>
  <c r="H48" i="3"/>
  <c r="H40" i="3"/>
  <c r="I40" i="3" s="1"/>
  <c r="J40" i="3" s="1"/>
  <c r="H38" i="3"/>
  <c r="I38" i="3" s="1"/>
  <c r="J38" i="3" s="1"/>
  <c r="H30" i="3"/>
  <c r="I30" i="3" s="1"/>
  <c r="J30" i="3" s="1"/>
  <c r="H22" i="3"/>
  <c r="H12" i="3"/>
  <c r="I12" i="3" s="1"/>
  <c r="J12" i="3" s="1"/>
  <c r="G67" i="3"/>
  <c r="F67" i="3"/>
  <c r="G59" i="3"/>
  <c r="F59" i="3"/>
  <c r="I52" i="3"/>
  <c r="J52" i="3" s="1"/>
  <c r="G51" i="3"/>
  <c r="F51" i="3"/>
  <c r="G43" i="3"/>
  <c r="F43" i="3"/>
  <c r="G35" i="3"/>
  <c r="F35" i="3"/>
  <c r="G57" i="3"/>
  <c r="F57" i="3"/>
  <c r="G41" i="3"/>
  <c r="F41" i="3"/>
  <c r="G33" i="3"/>
  <c r="F33" i="3"/>
  <c r="G25" i="3"/>
  <c r="F25" i="3"/>
  <c r="G17" i="3"/>
  <c r="F17" i="3"/>
  <c r="G63" i="3"/>
  <c r="F63" i="3"/>
  <c r="G55" i="3"/>
  <c r="F55" i="3"/>
  <c r="G47" i="3"/>
  <c r="F47" i="3"/>
  <c r="G39" i="3"/>
  <c r="F39" i="3"/>
  <c r="G31" i="3"/>
  <c r="F31" i="3"/>
  <c r="G23" i="3"/>
  <c r="F23" i="3"/>
  <c r="H20" i="3"/>
  <c r="G71" i="3"/>
  <c r="H71" i="3" s="1"/>
  <c r="G69" i="3"/>
  <c r="H69" i="3" s="1"/>
  <c r="G61" i="3"/>
  <c r="F61" i="3"/>
  <c r="G53" i="3"/>
  <c r="F53" i="3"/>
  <c r="G45" i="3"/>
  <c r="F45" i="3"/>
  <c r="G37" i="3"/>
  <c r="F37" i="3"/>
  <c r="H37" i="3" s="1"/>
  <c r="H34" i="3"/>
  <c r="G29" i="3"/>
  <c r="F29" i="3"/>
  <c r="H26" i="3"/>
  <c r="G21" i="3"/>
  <c r="F21" i="3"/>
  <c r="H18" i="3"/>
  <c r="I68" i="3"/>
  <c r="G27" i="3"/>
  <c r="F27" i="3"/>
  <c r="G19" i="3"/>
  <c r="F19" i="3"/>
  <c r="G65" i="3"/>
  <c r="F65" i="3"/>
  <c r="H65" i="3" s="1"/>
  <c r="G49" i="3"/>
  <c r="F49" i="3"/>
  <c r="H49" i="3" s="1"/>
  <c r="F15" i="3"/>
  <c r="H15" i="3" s="1"/>
  <c r="F13" i="3"/>
  <c r="H59" i="3" l="1"/>
  <c r="F75" i="3"/>
  <c r="H31" i="3"/>
  <c r="H57" i="3"/>
  <c r="H67" i="3"/>
  <c r="I70" i="3"/>
  <c r="J70" i="3" s="1"/>
  <c r="H33" i="3"/>
  <c r="J68" i="3"/>
  <c r="H19" i="3"/>
  <c r="I19" i="3" s="1"/>
  <c r="J19" i="3" s="1"/>
  <c r="H21" i="3"/>
  <c r="I21" i="3" s="1"/>
  <c r="J21" i="3" s="1"/>
  <c r="H53" i="3"/>
  <c r="H35" i="3"/>
  <c r="H55" i="3"/>
  <c r="I55" i="3" s="1"/>
  <c r="J55" i="3" s="1"/>
  <c r="I22" i="3"/>
  <c r="J22" i="3" s="1"/>
  <c r="I72" i="3"/>
  <c r="J72" i="3" s="1"/>
  <c r="I60" i="3"/>
  <c r="J60" i="3" s="1"/>
  <c r="H13" i="3"/>
  <c r="H27" i="3"/>
  <c r="G75" i="3"/>
  <c r="H45" i="3"/>
  <c r="H23" i="3"/>
  <c r="I23" i="3" s="1"/>
  <c r="J56" i="3"/>
  <c r="H29" i="3"/>
  <c r="I29" i="3" s="1"/>
  <c r="J29" i="3" s="1"/>
  <c r="H39" i="3"/>
  <c r="H63" i="3"/>
  <c r="H17" i="3"/>
  <c r="I17" i="3" s="1"/>
  <c r="J17" i="3" s="1"/>
  <c r="H25" i="3"/>
  <c r="I25" i="3" s="1"/>
  <c r="J25" i="3" s="1"/>
  <c r="J66" i="3"/>
  <c r="J32" i="3"/>
  <c r="I48" i="3"/>
  <c r="J48" i="3" s="1"/>
  <c r="H61" i="3"/>
  <c r="I61" i="3" s="1"/>
  <c r="J61" i="3" s="1"/>
  <c r="H47" i="3"/>
  <c r="H41" i="3"/>
  <c r="I41" i="3" s="1"/>
  <c r="J41" i="3" s="1"/>
  <c r="H43" i="3"/>
  <c r="I43" i="3" s="1"/>
  <c r="H51" i="3"/>
  <c r="I51" i="3" s="1"/>
  <c r="J51" i="3" s="1"/>
  <c r="J11" i="3"/>
  <c r="I47" i="3"/>
  <c r="J47" i="3" s="1"/>
  <c r="I65" i="3"/>
  <c r="J65" i="3" s="1"/>
  <c r="I71" i="3"/>
  <c r="J71" i="3" s="1"/>
  <c r="I39" i="3"/>
  <c r="J39" i="3" s="1"/>
  <c r="I35" i="3"/>
  <c r="J35" i="3" s="1"/>
  <c r="I27" i="3"/>
  <c r="J27" i="3" s="1"/>
  <c r="I31" i="3"/>
  <c r="J31" i="3" s="1"/>
  <c r="I63" i="3"/>
  <c r="J63" i="3" s="1"/>
  <c r="I49" i="3"/>
  <c r="J49" i="3" s="1"/>
  <c r="I57" i="3"/>
  <c r="J57" i="3" s="1"/>
  <c r="I67" i="3"/>
  <c r="J67" i="3" s="1"/>
  <c r="I53" i="3"/>
  <c r="J53" i="3" s="1"/>
  <c r="I20" i="3"/>
  <c r="J20" i="3" s="1"/>
  <c r="I36" i="3"/>
  <c r="J36" i="3" s="1"/>
  <c r="I18" i="3"/>
  <c r="J18" i="3" s="1"/>
  <c r="I26" i="3"/>
  <c r="J26" i="3" s="1"/>
  <c r="I42" i="3"/>
  <c r="J42" i="3" s="1"/>
  <c r="I50" i="3"/>
  <c r="J50" i="3" s="1"/>
  <c r="I37" i="3"/>
  <c r="J37" i="3" s="1"/>
  <c r="I33" i="3"/>
  <c r="J33" i="3" s="1"/>
  <c r="I59" i="3"/>
  <c r="J59" i="3" s="1"/>
  <c r="I44" i="3"/>
  <c r="J44" i="3" s="1"/>
  <c r="I13" i="3"/>
  <c r="I45" i="3"/>
  <c r="J45" i="3" s="1"/>
  <c r="I15" i="3"/>
  <c r="J15" i="3" s="1"/>
  <c r="I69" i="3"/>
  <c r="J69" i="3" s="1"/>
  <c r="I28" i="3"/>
  <c r="J28" i="3" s="1"/>
  <c r="I34" i="3"/>
  <c r="J34" i="3" s="1"/>
  <c r="J23" i="3" l="1"/>
  <c r="J13" i="3"/>
  <c r="J43" i="3"/>
  <c r="I75" i="3"/>
  <c r="H75" i="3"/>
  <c r="J75" i="3" l="1"/>
  <c r="B16" i="4" s="1"/>
  <c r="B17" i="4" s="1"/>
</calcChain>
</file>

<file path=xl/sharedStrings.xml><?xml version="1.0" encoding="utf-8"?>
<sst xmlns="http://schemas.openxmlformats.org/spreadsheetml/2006/main" count="679" uniqueCount="252">
  <si>
    <t>CONTPAQ i</t>
  </si>
  <si>
    <t xml:space="preserve">      NÓMINAS</t>
  </si>
  <si>
    <t>05 INGENIERIA FISCAL LABORAL SC</t>
  </si>
  <si>
    <t>Lista de Raya (forma tabular)</t>
  </si>
  <si>
    <t>Periodo 8 al 8 Semanal del 14/02/2018 al 20/02/2018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</si>
  <si>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</si>
  <si>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</si>
  <si>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</si>
  <si>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</si>
  <si>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</si>
  <si>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</si>
  <si>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</si>
  <si>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</si>
  <si>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*TOTAL* *PERCEPCIONES*</t>
  </si>
  <si>
    <t>Préstamo Infonavit (vsm)</t>
  </si>
  <si>
    <t>Subsidio al Empleo (sp)</t>
  </si>
  <si>
    <t>I.S.R. (sp)</t>
  </si>
  <si>
    <t>Reintegro de ISR pagado en exceso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</si>
  <si>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</si>
  <si>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</si>
  <si>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</si>
  <si>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</si>
  <si>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</si>
  <si>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</si>
  <si>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AS006</t>
  </si>
  <si>
    <t>Aboytes Salinas Ricardo</t>
  </si>
  <si>
    <t>ALK13</t>
  </si>
  <si>
    <t>Acevedo Lara Kevin Fabian</t>
  </si>
  <si>
    <t>AHO14</t>
  </si>
  <si>
    <t>Aguilar Hernandez Omar Antonio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</si>
  <si>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</si>
  <si>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</si>
  <si>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</si>
  <si>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</si>
  <si>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</si>
  <si>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</si>
  <si>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</si>
  <si>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</si>
  <si>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</si>
  <si>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</si>
  <si>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</si>
  <si>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</si>
  <si>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</si>
  <si>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</si>
  <si>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</si>
  <si>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</si>
  <si>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</si>
  <si>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</si>
  <si>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</si>
  <si>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</si>
  <si>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EB023</t>
  </si>
  <si>
    <t>Echeverria Bustamante Victor Manuel</t>
  </si>
  <si>
    <t>FAR14</t>
  </si>
  <si>
    <t>Figueroa Aguirre Reyna Beatriz</t>
  </si>
  <si>
    <t>FMG01</t>
  </si>
  <si>
    <t>Flores Miranda Luis Gilberto</t>
  </si>
  <si>
    <t>GRO06</t>
  </si>
  <si>
    <t>Gallegos Rios Octavio Alberto</t>
  </si>
  <si>
    <t>GV019</t>
  </si>
  <si>
    <t>Galvan Vazquez Jose Manuel</t>
  </si>
  <si>
    <t>GAJ03</t>
  </si>
  <si>
    <t>Gomez Aguilar Juan Antonio</t>
  </si>
  <si>
    <t>GP019</t>
  </si>
  <si>
    <t>Gomez Paloblanco Ismael</t>
  </si>
  <si>
    <t>GV005</t>
  </si>
  <si>
    <t>Gomez Vera Armando</t>
  </si>
  <si>
    <t>GRC07</t>
  </si>
  <si>
    <t>Gonzalez Rico Cesar Humberto</t>
  </si>
  <si>
    <t>GAJ23</t>
  </si>
  <si>
    <t>Guaje Alvarado Juan Jose</t>
  </si>
  <si>
    <t>GH029</t>
  </si>
  <si>
    <t>Guerrero Hernandez Juan Carlos</t>
  </si>
  <si>
    <t>GMJ01</t>
  </si>
  <si>
    <t>Guerrero Martinez Juan Pablo</t>
  </si>
  <si>
    <t>GCJ03</t>
  </si>
  <si>
    <t>Gutierrez Carvarin Jacob</t>
  </si>
  <si>
    <t>GOM24</t>
  </si>
  <si>
    <t>Gutierrez Olvera Marihuri</t>
  </si>
  <si>
    <t>GY008</t>
  </si>
  <si>
    <t>Gutierrez Yerena Ricardo</t>
  </si>
  <si>
    <t>LGR11</t>
  </si>
  <si>
    <t>Lara Guerrero Raul Javier</t>
  </si>
  <si>
    <t>LC011</t>
  </si>
  <si>
    <t>Lens Cervantes Geovani Alejandro</t>
  </si>
  <si>
    <t>0LC00</t>
  </si>
  <si>
    <t>Leon Cabello Luis Alberto</t>
  </si>
  <si>
    <t>LC023</t>
  </si>
  <si>
    <t>Leon Cardenas Alberto</t>
  </si>
  <si>
    <t>LGM09</t>
  </si>
  <si>
    <t>Lomeli Garza Mariajose</t>
  </si>
  <si>
    <t>LJ015</t>
  </si>
  <si>
    <t>Lopez Jimenez Victor Manuel</t>
  </si>
  <si>
    <t>MMP28</t>
  </si>
  <si>
    <t>Magueyal Martinez Pedro</t>
  </si>
  <si>
    <t>MA001</t>
  </si>
  <si>
    <t>Mancera Aguilar Daniel</t>
  </si>
  <si>
    <t>MH001</t>
  </si>
  <si>
    <t>Martinez Herrera Cristian</t>
  </si>
  <si>
    <t>MVN23</t>
  </si>
  <si>
    <t>Mejia Villegas Nallely Beatriz</t>
  </si>
  <si>
    <t>MMF25</t>
  </si>
  <si>
    <t>Meza Manriquez Francisco Javier</t>
  </si>
  <si>
    <t>NO005</t>
  </si>
  <si>
    <t>Nieves Osornio Silvestre</t>
  </si>
  <si>
    <t>OHS02</t>
  </si>
  <si>
    <t>Ocampo Hernandez Salvador</t>
  </si>
  <si>
    <t>OP016</t>
  </si>
  <si>
    <t>Orrala Peña Armando</t>
  </si>
  <si>
    <t>PS020</t>
  </si>
  <si>
    <t>Pacheco Sanchez Jose Ruben</t>
  </si>
  <si>
    <t>RZS23</t>
  </si>
  <si>
    <t>Ramblas Zuñiga Liz Sandra</t>
  </si>
  <si>
    <t>RE007</t>
  </si>
  <si>
    <t>Ramirez Echeverria Armando</t>
  </si>
  <si>
    <t>0RL14</t>
  </si>
  <si>
    <t>Ramirez Latour Victor Manuel Martin</t>
  </si>
  <si>
    <t>0RMR2</t>
  </si>
  <si>
    <t>Ramirez Mondragon Ricardo Heriberto</t>
  </si>
  <si>
    <t>RVF10</t>
  </si>
  <si>
    <t>Ramirez Valencia Flor Rocio</t>
  </si>
  <si>
    <t>RMS08</t>
  </si>
  <si>
    <t>Rivera Mandujano Sergio Antonio</t>
  </si>
  <si>
    <t>RAY06</t>
  </si>
  <si>
    <t>Rodriguez Andrade Erika Yazmin</t>
  </si>
  <si>
    <t>RMC15</t>
  </si>
  <si>
    <t>Rodriguez Medina Cesar</t>
  </si>
  <si>
    <t>RGR02</t>
  </si>
  <si>
    <t>Romero Gonzalez Roberto</t>
  </si>
  <si>
    <t>SC029</t>
  </si>
  <si>
    <t>Salas Correa Victor Eduardo</t>
  </si>
  <si>
    <t>SSG17</t>
  </si>
  <si>
    <t>Salmoran Salgado Guillermo Manuel</t>
  </si>
  <si>
    <t>SPD02</t>
  </si>
  <si>
    <t>Sanchez Palafox Daniel</t>
  </si>
  <si>
    <t>SN027</t>
  </si>
  <si>
    <t>Santarrosa Noria Carlos</t>
  </si>
  <si>
    <t>0TE10</t>
  </si>
  <si>
    <t>Tierrafria Escaramuza Israel</t>
  </si>
  <si>
    <t>TP020</t>
  </si>
  <si>
    <t>Toledo Perez Jose Francisco</t>
  </si>
  <si>
    <t>VDO03</t>
  </si>
  <si>
    <t>Vega Duran Oscar Ivan</t>
  </si>
  <si>
    <t>YPJ04</t>
  </si>
  <si>
    <t>Yañez Pantoja Jose Guadalupe</t>
  </si>
  <si>
    <t>ZPJ24</t>
  </si>
  <si>
    <t>Zapata Pineyro Jose Basilio</t>
  </si>
  <si>
    <t>0ZM30</t>
  </si>
  <si>
    <t>Zarate Martinez Ricardo</t>
  </si>
  <si>
    <t xml:space="preserve">  =============</t>
  </si>
  <si>
    <t>Total Gral.</t>
  </si>
  <si>
    <t xml:space="preserve"> </t>
  </si>
  <si>
    <t>Periodo 8 del 2018-02-14 al 2018-02-20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</si>
  <si>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</si>
  <si>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</si>
  <si>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</si>
  <si>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</si>
  <si>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</si>
  <si>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</si>
  <si>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</si>
  <si>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</si>
  <si>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</si>
  <si>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</si>
  <si>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59</t>
  </si>
  <si>
    <t>99 Otros</t>
  </si>
  <si>
    <t>Total Otros</t>
  </si>
  <si>
    <t>Total de movimientos 2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</si>
  <si>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</si>
  <si>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</si>
  <si>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</si>
  <si>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</si>
  <si>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</si>
  <si>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</si>
  <si>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</si>
  <si>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</si>
  <si>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</si>
  <si>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</si>
  <si>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</si>
  <si>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</si>
  <si>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</si>
  <si>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</si>
  <si>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</si>
  <si>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</si>
  <si>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</si>
  <si>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8</t>
  </si>
  <si>
    <t>14/02/2018 al 20/02/2018</t>
  </si>
  <si>
    <t>COSTO</t>
  </si>
  <si>
    <t>ABOYTES SALINAS RICARDO</t>
  </si>
  <si>
    <t>VENTAS</t>
  </si>
  <si>
    <t>ACEVEDO LARA KEVIN FABIAN</t>
  </si>
  <si>
    <t>ADMINISTRACION</t>
  </si>
  <si>
    <t>AGUILAR HERNANDEZ OMAR ANTONIO</t>
  </si>
  <si>
    <t>ALBA GALLART DIEGO KISAI</t>
  </si>
  <si>
    <t>SEMINUEVOS</t>
  </si>
  <si>
    <t>ALFARO QUEZADA PABLO FRANCISCO</t>
  </si>
  <si>
    <t>ANDRADE RODRIGUEZ MIGUEL ANGEL</t>
  </si>
  <si>
    <t>ARELLANO ALVAREZ JAVIER</t>
  </si>
  <si>
    <t>ARRIOLA GALLEGOS JOSE GUADALUPE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</si>
  <si>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</si>
  <si>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</si>
  <si>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</si>
  <si>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</si>
  <si>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</si>
  <si>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</si>
  <si>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ECHEVERRIA BUSTAMANTE VICTOR MANUEL</t>
  </si>
  <si>
    <t>FIGUEROA AGUIRRE REYNA BEATRIZ</t>
  </si>
  <si>
    <t>FLORES MIRANDA LUIS GILBERTO</t>
  </si>
  <si>
    <t>GALLEGOS RIOS OCTAVIO ALBERTO</t>
  </si>
  <si>
    <t>GALVAN VAZQUEZ JOSE MANUEL</t>
  </si>
  <si>
    <t>GOMEZ AGUILAR JUAN ANTONIO</t>
  </si>
  <si>
    <t>GOMEZ PALOBLANCO ISMAEL</t>
  </si>
  <si>
    <t>GOMEZ VERA ARMANDO</t>
  </si>
  <si>
    <t>GONZALEZ RICO CESAR HUMBERTO</t>
  </si>
  <si>
    <t>GUAJE ALVARADO JUAN JOSE</t>
  </si>
  <si>
    <t>GUERRERO HERNANDEZ JUAN CARLOS</t>
  </si>
  <si>
    <t>GUERRERO MARTINEZ JUAN PABLO</t>
  </si>
  <si>
    <t>GUTIERREZ CARVARIN JACOB</t>
  </si>
  <si>
    <t>GUTIERREZ OLVERA MARIHURI</t>
  </si>
  <si>
    <t>GUTIERREZ YERENA RICARDO</t>
  </si>
  <si>
    <t>LARA GUERRERO RAUL JAVIER</t>
  </si>
  <si>
    <t>LENS CERVANTES GEOVANI ALEJANDRO</t>
  </si>
  <si>
    <t>LEON CABELLO LUIS ALBERTO</t>
  </si>
  <si>
    <t>LEON CARDENAS ALBERTO</t>
  </si>
  <si>
    <t>LOMELI GARZA MARIAJOSE</t>
  </si>
  <si>
    <t>LOPEZ JIMENEZ VICTOR MANUEL</t>
  </si>
  <si>
    <t>MAGUEYAL MARTINEZ PEDRO</t>
  </si>
  <si>
    <t>MANCERA AGUILAR DANIEL</t>
  </si>
  <si>
    <t>MARTINEZ HERRERA CRISTIAN</t>
  </si>
  <si>
    <t>MEJIA VILLEGAS NALLELY BEATRIZ</t>
  </si>
  <si>
    <t>MEZA MANRIQUEZ FRANCISCO JAVIER</t>
  </si>
  <si>
    <t>NIEVES OSORNIO SILVESTRE</t>
  </si>
  <si>
    <t>OCAMPO HERNANDEZ SALVADOR</t>
  </si>
  <si>
    <t>ORRALA PEÑA ARMANDO</t>
  </si>
  <si>
    <t>PACHECO SANCHEZ JOSE RUBEN</t>
  </si>
  <si>
    <t>RAMBLAS ZUÑIGA LIZ SANDRA</t>
  </si>
  <si>
    <t>RAMIREZ ECHEVERRIA ARMANDO</t>
  </si>
  <si>
    <t>RAMIREZ LATOUR VICTOR MANUEL MARTIN</t>
  </si>
  <si>
    <t>RAMIREZ MONDRAGON RICARDO HERIBERTO</t>
  </si>
  <si>
    <t>RAMIREZ VALENCIA FLOR ROCIO</t>
  </si>
  <si>
    <t>RIVERA MANDUJANO SERGIO ANTONIO</t>
  </si>
  <si>
    <t>RODRIGUEZ ANDRADE ERIKA YAZMIN</t>
  </si>
  <si>
    <t>RODRIGUEZ MEDINA CESAR</t>
  </si>
  <si>
    <t>ROMERO GONZALEZ ROBERTO</t>
  </si>
  <si>
    <t>SALAS CORREA VICTOR EDUARDO</t>
  </si>
  <si>
    <t>SALMORAN SALGADO GUILLERMO MANUEL</t>
  </si>
  <si>
    <t>SANCHEZ PALAFOX DANIEL</t>
  </si>
  <si>
    <t>SANTARROSA NORIA CARLOS</t>
  </si>
  <si>
    <t>TIERRAFRIA ESCARAMUZA ISRAEL</t>
  </si>
  <si>
    <t>TOLEDO PEREZ JOSE FRANCISCO</t>
  </si>
  <si>
    <t>VEGA DURAN OSCAR IVAN</t>
  </si>
  <si>
    <t>YAÑEZ PANTOJA JOSE GUADALUPE</t>
  </si>
  <si>
    <t>ZAPATA PINEYRO JOSE BASILIO</t>
  </si>
  <si>
    <t>ZARATE MARTINEZ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</si>
</sst>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  <xf numFmtId="0" fontId="26" fillId="5" borderId="12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8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1" sqref="H11:H68"/>
    </sheetView>
  </sheetViews>
  <sheetFormatPr baseColWidth="10" defaultRowHeight="11.25" x14ac:dyDescent="0.2"/>
  <cols>
    <col min="1" max="1" width="7.7109375" style="2" customWidth="1"/>
    <col min="2" max="2" width="27.140625" style="1" customWidth="1"/>
    <col min="3" max="3" width="13.5703125" style="1" bestFit="1" customWidth="1"/>
    <col min="4" max="4" width="11.42578125" style="1"/>
    <col min="5" max="5" width="13.5703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150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166</v>
      </c>
      <c r="F7" s="43"/>
      <c r="G7" s="43"/>
      <c r="H7" s="43"/>
      <c r="I7" s="43"/>
      <c r="J7" s="44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39" t="s">
        <v>13</v>
      </c>
      <c r="F8" s="39" t="s">
        <v>167</v>
      </c>
      <c r="G8" s="39" t="s">
        <v>168</v>
      </c>
      <c r="H8" s="39" t="s">
        <v>169</v>
      </c>
      <c r="I8" s="39" t="s">
        <v>170</v>
      </c>
      <c r="J8" s="39" t="s">
        <v>171</v>
      </c>
    </row>
    <row r="9" spans="1:13" ht="12" thickTop="1" x14ac:dyDescent="0.2">
      <c r="A9" s="12" t="s">
        <v>23</v>
      </c>
    </row>
    <row r="11" spans="1:13" ht="14.25" x14ac:dyDescent="0.2">
      <c r="A11" s="2" t="s">
        <v>24</v>
      </c>
      <c r="B11" s="1" t="s">
        <v>25</v>
      </c>
      <c r="C11" s="13">
        <v>2132.12</v>
      </c>
      <c r="E11" s="40">
        <f>+C11</f>
        <v>2132.12</v>
      </c>
      <c r="F11" s="40">
        <f>+E11*2%</f>
        <v>42.642400000000002</v>
      </c>
      <c r="G11" s="40">
        <f>+E11*7.5%</f>
        <v>159.90899999999999</v>
      </c>
      <c r="H11" s="40">
        <f>SUM(E11:G11)</f>
        <v>2334.6714000000002</v>
      </c>
      <c r="I11" s="40">
        <f>+H11*16%</f>
        <v>373.54742400000003</v>
      </c>
      <c r="J11" s="40">
        <f>+H11+I11</f>
        <v>2708.218824</v>
      </c>
      <c r="L11" s="57" t="s">
        <v>185</v>
      </c>
      <c r="M11" s="58" t="s">
        <v>186</v>
      </c>
    </row>
    <row r="12" spans="1:13" ht="14.25" hidden="1" x14ac:dyDescent="0.2">
      <c r="A12" s="2" t="s">
        <v>26</v>
      </c>
      <c r="B12" s="1" t="s">
        <v>27</v>
      </c>
      <c r="C12" s="13">
        <v>1026.76</v>
      </c>
      <c r="E12" s="40">
        <f t="shared" ref="E12:E72" si="0">+C12</f>
        <v>1026.76</v>
      </c>
      <c r="F12" s="40">
        <f t="shared" ref="F12:F72" si="1">+E12*2%</f>
        <v>20.5352</v>
      </c>
      <c r="G12" s="40">
        <f t="shared" ref="G12:G72" si="2">+E12*7.5%</f>
        <v>77.006999999999991</v>
      </c>
      <c r="H12" s="40">
        <f t="shared" ref="H12:H72" si="3">SUM(E12:G12)</f>
        <v>1124.3022000000001</v>
      </c>
      <c r="I12" s="40">
        <f t="shared" ref="I12:I72" si="4">+H12*16%</f>
        <v>179.88835200000003</v>
      </c>
      <c r="J12" s="40">
        <f t="shared" ref="J12:J72" si="5">+H12+I12</f>
        <v>1304.190552</v>
      </c>
      <c r="L12" s="57" t="s">
        <v>187</v>
      </c>
      <c r="M12" s="58" t="s">
        <v>188</v>
      </c>
    </row>
    <row r="13" spans="1:13" ht="14.25" hidden="1" x14ac:dyDescent="0.2">
      <c r="A13" s="2" t="s">
        <v>28</v>
      </c>
      <c r="B13" s="1" t="s">
        <v>29</v>
      </c>
      <c r="C13" s="13">
        <v>1633.31</v>
      </c>
      <c r="E13" s="40">
        <f t="shared" si="0"/>
        <v>1633.31</v>
      </c>
      <c r="F13" s="40">
        <f t="shared" si="1"/>
        <v>32.666199999999996</v>
      </c>
      <c r="G13" s="40">
        <f t="shared" si="2"/>
        <v>122.49824999999998</v>
      </c>
      <c r="H13" s="40">
        <f t="shared" si="3"/>
        <v>1788.4744499999997</v>
      </c>
      <c r="I13" s="40">
        <f t="shared" si="4"/>
        <v>286.15591199999994</v>
      </c>
      <c r="J13" s="40">
        <f t="shared" si="5"/>
        <v>2074.6303619999999</v>
      </c>
      <c r="L13" s="59" t="s">
        <v>189</v>
      </c>
      <c r="M13" s="59" t="s">
        <v>190</v>
      </c>
    </row>
    <row r="14" spans="1:13" ht="14.25" hidden="1" x14ac:dyDescent="0.2">
      <c r="A14" s="2" t="s">
        <v>30</v>
      </c>
      <c r="B14" s="1" t="s">
        <v>31</v>
      </c>
      <c r="C14" s="13">
        <v>1026.76</v>
      </c>
      <c r="E14" s="40">
        <f t="shared" si="0"/>
        <v>1026.76</v>
      </c>
      <c r="F14" s="40">
        <f t="shared" si="1"/>
        <v>20.5352</v>
      </c>
      <c r="G14" s="40">
        <f t="shared" si="2"/>
        <v>77.006999999999991</v>
      </c>
      <c r="H14" s="40">
        <f t="shared" si="3"/>
        <v>1124.3022000000001</v>
      </c>
      <c r="I14" s="40">
        <f t="shared" si="4"/>
        <v>179.88835200000003</v>
      </c>
      <c r="J14" s="40">
        <f t="shared" si="5"/>
        <v>1304.190552</v>
      </c>
      <c r="L14" s="57" t="s">
        <v>187</v>
      </c>
      <c r="M14" s="58" t="s">
        <v>191</v>
      </c>
    </row>
    <row r="15" spans="1:13" ht="14.25" hidden="1" x14ac:dyDescent="0.2">
      <c r="A15" s="2" t="s">
        <v>32</v>
      </c>
      <c r="B15" s="1" t="s">
        <v>33</v>
      </c>
      <c r="C15" s="13">
        <v>12984.19</v>
      </c>
      <c r="E15" s="40">
        <f t="shared" si="0"/>
        <v>12984.19</v>
      </c>
      <c r="F15" s="40">
        <f t="shared" si="1"/>
        <v>259.68380000000002</v>
      </c>
      <c r="G15" s="40">
        <f t="shared" si="2"/>
        <v>973.81425000000002</v>
      </c>
      <c r="H15" s="40">
        <f t="shared" si="3"/>
        <v>14217.688050000001</v>
      </c>
      <c r="I15" s="40">
        <f t="shared" si="4"/>
        <v>2274.8300880000002</v>
      </c>
      <c r="J15" s="40">
        <f t="shared" si="5"/>
        <v>16492.518137999999</v>
      </c>
      <c r="L15" s="57" t="s">
        <v>192</v>
      </c>
      <c r="M15" s="58" t="s">
        <v>193</v>
      </c>
    </row>
    <row r="16" spans="1:13" ht="14.25" hidden="1" x14ac:dyDescent="0.2">
      <c r="A16" s="2" t="s">
        <v>34</v>
      </c>
      <c r="B16" s="1" t="s">
        <v>35</v>
      </c>
      <c r="C16" s="13">
        <v>6346.67</v>
      </c>
      <c r="E16" s="40">
        <f t="shared" si="0"/>
        <v>6346.67</v>
      </c>
      <c r="F16" s="40">
        <f t="shared" si="1"/>
        <v>126.93340000000001</v>
      </c>
      <c r="G16" s="40">
        <f t="shared" si="2"/>
        <v>476.00024999999999</v>
      </c>
      <c r="H16" s="40">
        <f t="shared" si="3"/>
        <v>6949.60365</v>
      </c>
      <c r="I16" s="40">
        <f t="shared" si="4"/>
        <v>1111.936584</v>
      </c>
      <c r="J16" s="40">
        <f t="shared" si="5"/>
        <v>8061.5402340000001</v>
      </c>
      <c r="L16" s="57" t="s">
        <v>187</v>
      </c>
      <c r="M16" s="58" t="s">
        <v>194</v>
      </c>
    </row>
    <row r="17" spans="1:13" ht="14.25" hidden="1" x14ac:dyDescent="0.2">
      <c r="A17" s="2" t="s">
        <v>36</v>
      </c>
      <c r="B17" s="1" t="s">
        <v>37</v>
      </c>
      <c r="C17" s="13">
        <v>14204</v>
      </c>
      <c r="E17" s="40">
        <f t="shared" si="0"/>
        <v>14204</v>
      </c>
      <c r="F17" s="40">
        <f t="shared" si="1"/>
        <v>284.08</v>
      </c>
      <c r="G17" s="40">
        <f t="shared" si="2"/>
        <v>1065.3</v>
      </c>
      <c r="H17" s="40">
        <f t="shared" si="3"/>
        <v>15553.38</v>
      </c>
      <c r="I17" s="40">
        <f t="shared" si="4"/>
        <v>2488.5407999999998</v>
      </c>
      <c r="J17" s="40">
        <f t="shared" si="5"/>
        <v>18041.9208</v>
      </c>
      <c r="L17" s="57" t="s">
        <v>187</v>
      </c>
      <c r="M17" s="58" t="s">
        <v>195</v>
      </c>
    </row>
    <row r="18" spans="1:13" ht="14.25" hidden="1" x14ac:dyDescent="0.2">
      <c r="A18" s="2" t="s">
        <v>38</v>
      </c>
      <c r="B18" s="1" t="s">
        <v>39</v>
      </c>
      <c r="C18" s="13">
        <v>11728.79</v>
      </c>
      <c r="E18" s="40">
        <f t="shared" si="0"/>
        <v>11728.79</v>
      </c>
      <c r="F18" s="40">
        <f t="shared" si="1"/>
        <v>234.57580000000002</v>
      </c>
      <c r="G18" s="40">
        <f t="shared" si="2"/>
        <v>879.65925000000004</v>
      </c>
      <c r="H18" s="40">
        <f t="shared" si="3"/>
        <v>12843.025050000002</v>
      </c>
      <c r="I18" s="40">
        <f t="shared" si="4"/>
        <v>2054.8840080000004</v>
      </c>
      <c r="J18" s="40">
        <f t="shared" si="5"/>
        <v>14897.909058000003</v>
      </c>
      <c r="L18" s="57" t="s">
        <v>192</v>
      </c>
      <c r="M18" s="58" t="s">
        <v>196</v>
      </c>
    </row>
    <row r="19" spans="1:13" ht="14.25" hidden="1" x14ac:dyDescent="0.2">
      <c r="A19" s="2" t="s">
        <v>40</v>
      </c>
      <c r="B19" s="1" t="s">
        <v>41</v>
      </c>
      <c r="C19" s="13">
        <v>1026.76</v>
      </c>
      <c r="E19" s="40">
        <f t="shared" si="0"/>
        <v>1026.76</v>
      </c>
      <c r="F19" s="40">
        <f t="shared" si="1"/>
        <v>20.5352</v>
      </c>
      <c r="G19" s="40">
        <f t="shared" si="2"/>
        <v>77.006999999999991</v>
      </c>
      <c r="H19" s="40">
        <f t="shared" si="3"/>
        <v>1124.3022000000001</v>
      </c>
      <c r="I19" s="40">
        <f t="shared" si="4"/>
        <v>179.88835200000003</v>
      </c>
      <c r="J19" s="40">
        <f t="shared" si="5"/>
        <v>1304.190552</v>
      </c>
      <c r="L19" s="57" t="s">
        <v>192</v>
      </c>
      <c r="M19" s="58" t="s">
        <v>197</v>
      </c>
    </row>
    <row r="20" spans="1:13" ht="14.25" hidden="1" x14ac:dyDescent="0.2">
      <c r="A20" s="2" t="s">
        <v>42</v>
      </c>
      <c r="B20" s="1" t="s">
        <v>43</v>
      </c>
      <c r="C20" s="13">
        <v>4666.76</v>
      </c>
      <c r="E20" s="40">
        <f t="shared" si="0"/>
        <v>4666.76</v>
      </c>
      <c r="F20" s="40">
        <f t="shared" si="1"/>
        <v>93.3352</v>
      </c>
      <c r="G20" s="40">
        <f t="shared" si="2"/>
        <v>350.00700000000001</v>
      </c>
      <c r="H20" s="40">
        <f t="shared" si="3"/>
        <v>5110.1022000000003</v>
      </c>
      <c r="I20" s="40">
        <f t="shared" si="4"/>
        <v>817.61635200000001</v>
      </c>
      <c r="J20" s="40">
        <f t="shared" si="5"/>
        <v>5927.7185520000003</v>
      </c>
      <c r="L20" s="57" t="s">
        <v>187</v>
      </c>
      <c r="M20" s="58" t="s">
        <v>198</v>
      </c>
    </row>
    <row r="21" spans="1:13" ht="14.25" hidden="1" x14ac:dyDescent="0.2">
      <c r="A21" s="2" t="s">
        <v>44</v>
      </c>
      <c r="B21" s="1" t="s">
        <v>45</v>
      </c>
      <c r="C21" s="13">
        <v>3874.32</v>
      </c>
      <c r="E21" s="40">
        <f t="shared" si="0"/>
        <v>3874.32</v>
      </c>
      <c r="F21" s="40">
        <f t="shared" si="1"/>
        <v>77.486400000000003</v>
      </c>
      <c r="G21" s="40">
        <f t="shared" si="2"/>
        <v>290.57400000000001</v>
      </c>
      <c r="H21" s="40">
        <f t="shared" si="3"/>
        <v>4242.3804</v>
      </c>
      <c r="I21" s="40">
        <f t="shared" si="4"/>
        <v>678.78086400000007</v>
      </c>
      <c r="J21" s="40">
        <f t="shared" si="5"/>
        <v>4921.1612640000003</v>
      </c>
      <c r="L21" s="57" t="s">
        <v>187</v>
      </c>
      <c r="M21" s="58" t="s">
        <v>199</v>
      </c>
    </row>
    <row r="22" spans="1:13" ht="14.25" hidden="1" x14ac:dyDescent="0.2">
      <c r="A22" s="2" t="s">
        <v>46</v>
      </c>
      <c r="B22" s="1" t="s">
        <v>47</v>
      </c>
      <c r="C22" s="13">
        <v>2762.91</v>
      </c>
      <c r="E22" s="40">
        <f t="shared" si="0"/>
        <v>2762.91</v>
      </c>
      <c r="F22" s="40">
        <f t="shared" si="1"/>
        <v>55.258199999999995</v>
      </c>
      <c r="G22" s="40">
        <f t="shared" si="2"/>
        <v>207.21824999999998</v>
      </c>
      <c r="H22" s="40">
        <f t="shared" si="3"/>
        <v>3025.38645</v>
      </c>
      <c r="I22" s="40">
        <f t="shared" si="4"/>
        <v>484.06183199999998</v>
      </c>
      <c r="J22" s="40">
        <f t="shared" si="5"/>
        <v>3509.4482819999998</v>
      </c>
      <c r="L22" s="57" t="s">
        <v>200</v>
      </c>
      <c r="M22" s="58" t="s">
        <v>201</v>
      </c>
    </row>
    <row r="23" spans="1:13" ht="14.25" hidden="1" x14ac:dyDescent="0.2">
      <c r="A23" s="2" t="s">
        <v>48</v>
      </c>
      <c r="B23" s="1" t="s">
        <v>49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187</v>
      </c>
      <c r="M23" s="58" t="s">
        <v>202</v>
      </c>
    </row>
    <row r="24" spans="1:13" ht="14.25" x14ac:dyDescent="0.2">
      <c r="A24" s="2" t="s">
        <v>50</v>
      </c>
      <c r="B24" s="1" t="s">
        <v>51</v>
      </c>
      <c r="C24" s="13">
        <v>1850.52</v>
      </c>
      <c r="E24" s="40">
        <f t="shared" si="0"/>
        <v>1850.52</v>
      </c>
      <c r="F24" s="40">
        <f t="shared" si="1"/>
        <v>37.010399999999997</v>
      </c>
      <c r="G24" s="40">
        <f t="shared" si="2"/>
        <v>138.78899999999999</v>
      </c>
      <c r="H24" s="40">
        <f t="shared" si="3"/>
        <v>2026.3193999999999</v>
      </c>
      <c r="I24" s="40">
        <f t="shared" si="4"/>
        <v>324.21110399999998</v>
      </c>
      <c r="J24" s="40">
        <f t="shared" si="5"/>
        <v>2350.5305039999998</v>
      </c>
      <c r="L24" s="57" t="s">
        <v>185</v>
      </c>
      <c r="M24" s="58" t="s">
        <v>203</v>
      </c>
    </row>
    <row r="25" spans="1:13" ht="14.25" hidden="1" x14ac:dyDescent="0.2">
      <c r="A25" s="2" t="s">
        <v>52</v>
      </c>
      <c r="B25" s="1" t="s">
        <v>53</v>
      </c>
      <c r="C25" s="13">
        <v>1026.76</v>
      </c>
      <c r="E25" s="40">
        <f t="shared" si="0"/>
        <v>1026.76</v>
      </c>
      <c r="F25" s="40">
        <f t="shared" si="1"/>
        <v>20.5352</v>
      </c>
      <c r="G25" s="40">
        <f t="shared" si="2"/>
        <v>77.006999999999991</v>
      </c>
      <c r="H25" s="40">
        <f t="shared" si="3"/>
        <v>1124.3022000000001</v>
      </c>
      <c r="I25" s="40">
        <f t="shared" si="4"/>
        <v>179.88835200000003</v>
      </c>
      <c r="J25" s="40">
        <f t="shared" si="5"/>
        <v>1304.190552</v>
      </c>
      <c r="L25" s="57" t="s">
        <v>192</v>
      </c>
      <c r="M25" s="58" t="s">
        <v>204</v>
      </c>
    </row>
    <row r="26" spans="1:13" ht="14.25" hidden="1" x14ac:dyDescent="0.2">
      <c r="A26" s="2" t="s">
        <v>54</v>
      </c>
      <c r="B26" s="1" t="s">
        <v>55</v>
      </c>
      <c r="C26" s="13">
        <v>1036.3499999999999</v>
      </c>
      <c r="E26" s="40">
        <f t="shared" si="0"/>
        <v>1036.3499999999999</v>
      </c>
      <c r="F26" s="40">
        <f t="shared" si="1"/>
        <v>20.727</v>
      </c>
      <c r="G26" s="40">
        <f t="shared" si="2"/>
        <v>77.726249999999993</v>
      </c>
      <c r="H26" s="40">
        <f t="shared" si="3"/>
        <v>1134.8032499999999</v>
      </c>
      <c r="I26" s="40">
        <f t="shared" si="4"/>
        <v>181.56852000000001</v>
      </c>
      <c r="J26" s="40">
        <f t="shared" si="5"/>
        <v>1316.37177</v>
      </c>
      <c r="L26" s="57" t="s">
        <v>200</v>
      </c>
      <c r="M26" s="58" t="s">
        <v>205</v>
      </c>
    </row>
    <row r="27" spans="1:13" ht="14.25" hidden="1" x14ac:dyDescent="0.2">
      <c r="A27" s="2" t="s">
        <v>56</v>
      </c>
      <c r="B27" s="1" t="s">
        <v>57</v>
      </c>
      <c r="C27" s="13">
        <v>7595.18</v>
      </c>
      <c r="E27" s="40">
        <f t="shared" si="0"/>
        <v>7595.18</v>
      </c>
      <c r="F27" s="40">
        <f t="shared" si="1"/>
        <v>151.90360000000001</v>
      </c>
      <c r="G27" s="40">
        <f t="shared" si="2"/>
        <v>569.63850000000002</v>
      </c>
      <c r="H27" s="40">
        <f t="shared" si="3"/>
        <v>8316.722099999999</v>
      </c>
      <c r="I27" s="40">
        <f t="shared" si="4"/>
        <v>1330.675536</v>
      </c>
      <c r="J27" s="40">
        <f t="shared" si="5"/>
        <v>9647.3976359999997</v>
      </c>
      <c r="L27" s="57" t="s">
        <v>187</v>
      </c>
      <c r="M27" s="58" t="s">
        <v>206</v>
      </c>
    </row>
    <row r="28" spans="1:13" ht="14.25" x14ac:dyDescent="0.2">
      <c r="A28" s="2" t="s">
        <v>58</v>
      </c>
      <c r="B28" s="1" t="s">
        <v>59</v>
      </c>
      <c r="C28" s="13">
        <v>2138.52</v>
      </c>
      <c r="E28" s="40">
        <f t="shared" si="0"/>
        <v>2138.52</v>
      </c>
      <c r="F28" s="40">
        <f t="shared" si="1"/>
        <v>42.770400000000002</v>
      </c>
      <c r="G28" s="40">
        <f t="shared" si="2"/>
        <v>160.38899999999998</v>
      </c>
      <c r="H28" s="40">
        <f t="shared" si="3"/>
        <v>2341.6794</v>
      </c>
      <c r="I28" s="40">
        <f t="shared" si="4"/>
        <v>374.66870399999999</v>
      </c>
      <c r="J28" s="40">
        <f t="shared" si="5"/>
        <v>2716.3481040000001</v>
      </c>
      <c r="L28" s="57" t="s">
        <v>185</v>
      </c>
      <c r="M28" s="58" t="s">
        <v>207</v>
      </c>
    </row>
    <row r="29" spans="1:13" ht="14.25" hidden="1" x14ac:dyDescent="0.2">
      <c r="A29" s="2" t="s">
        <v>60</v>
      </c>
      <c r="B29" s="1" t="s">
        <v>61</v>
      </c>
      <c r="C29" s="13">
        <v>3686.81</v>
      </c>
      <c r="E29" s="40">
        <f t="shared" si="0"/>
        <v>3686.81</v>
      </c>
      <c r="F29" s="40">
        <f t="shared" si="1"/>
        <v>73.736199999999997</v>
      </c>
      <c r="G29" s="40">
        <f t="shared" si="2"/>
        <v>276.51074999999997</v>
      </c>
      <c r="H29" s="40">
        <f t="shared" si="3"/>
        <v>4037.0569499999997</v>
      </c>
      <c r="I29" s="40">
        <f t="shared" si="4"/>
        <v>645.92911199999992</v>
      </c>
      <c r="J29" s="40">
        <f t="shared" si="5"/>
        <v>4682.9860619999999</v>
      </c>
      <c r="L29" s="57" t="s">
        <v>187</v>
      </c>
      <c r="M29" s="58" t="s">
        <v>208</v>
      </c>
    </row>
    <row r="30" spans="1:13" ht="14.25" x14ac:dyDescent="0.2">
      <c r="A30" s="2" t="s">
        <v>62</v>
      </c>
      <c r="B30" s="1" t="s">
        <v>63</v>
      </c>
      <c r="C30" s="13">
        <v>4751.7700000000004</v>
      </c>
      <c r="E30" s="40">
        <f t="shared" si="0"/>
        <v>4751.7700000000004</v>
      </c>
      <c r="F30" s="40">
        <f t="shared" si="1"/>
        <v>95.03540000000001</v>
      </c>
      <c r="G30" s="40">
        <f t="shared" si="2"/>
        <v>356.38275000000004</v>
      </c>
      <c r="H30" s="40">
        <f t="shared" si="3"/>
        <v>5203.18815</v>
      </c>
      <c r="I30" s="40">
        <f t="shared" si="4"/>
        <v>832.51010399999996</v>
      </c>
      <c r="J30" s="40">
        <f t="shared" si="5"/>
        <v>6035.6982539999999</v>
      </c>
      <c r="L30" s="57" t="s">
        <v>185</v>
      </c>
      <c r="M30" s="58" t="s">
        <v>209</v>
      </c>
    </row>
    <row r="31" spans="1:13" ht="14.25" x14ac:dyDescent="0.2">
      <c r="A31" s="2" t="s">
        <v>64</v>
      </c>
      <c r="B31" s="1" t="s">
        <v>65</v>
      </c>
      <c r="C31" s="13">
        <v>1722.97</v>
      </c>
      <c r="E31" s="40">
        <f t="shared" si="0"/>
        <v>1722.97</v>
      </c>
      <c r="F31" s="40">
        <f t="shared" si="1"/>
        <v>34.459400000000002</v>
      </c>
      <c r="G31" s="40">
        <f t="shared" si="2"/>
        <v>129.22274999999999</v>
      </c>
      <c r="H31" s="40">
        <f t="shared" si="3"/>
        <v>1886.6521499999999</v>
      </c>
      <c r="I31" s="40">
        <f t="shared" si="4"/>
        <v>301.86434400000002</v>
      </c>
      <c r="J31" s="40">
        <f t="shared" si="5"/>
        <v>2188.516494</v>
      </c>
      <c r="L31" s="57" t="s">
        <v>185</v>
      </c>
      <c r="M31" s="58" t="s">
        <v>210</v>
      </c>
    </row>
    <row r="32" spans="1:13" ht="14.25" hidden="1" x14ac:dyDescent="0.2">
      <c r="A32" s="2" t="s">
        <v>66</v>
      </c>
      <c r="B32" s="1" t="s">
        <v>67</v>
      </c>
      <c r="C32" s="13">
        <v>3843.79</v>
      </c>
      <c r="E32" s="40">
        <f t="shared" si="0"/>
        <v>3843.79</v>
      </c>
      <c r="F32" s="40">
        <f t="shared" si="1"/>
        <v>76.875799999999998</v>
      </c>
      <c r="G32" s="40">
        <f t="shared" si="2"/>
        <v>288.28424999999999</v>
      </c>
      <c r="H32" s="40">
        <f t="shared" si="3"/>
        <v>4208.9500499999995</v>
      </c>
      <c r="I32" s="40">
        <f t="shared" si="4"/>
        <v>673.43200799999988</v>
      </c>
      <c r="J32" s="40">
        <f t="shared" si="5"/>
        <v>4882.3820579999992</v>
      </c>
      <c r="L32" s="57" t="s">
        <v>187</v>
      </c>
      <c r="M32" s="58" t="s">
        <v>211</v>
      </c>
    </row>
    <row r="33" spans="1:13" ht="14.25" hidden="1" x14ac:dyDescent="0.2">
      <c r="A33" s="2" t="s">
        <v>68</v>
      </c>
      <c r="B33" s="1" t="s">
        <v>69</v>
      </c>
      <c r="C33" s="13">
        <v>1633.38</v>
      </c>
      <c r="E33" s="40">
        <f t="shared" si="0"/>
        <v>1633.38</v>
      </c>
      <c r="F33" s="40">
        <f t="shared" si="1"/>
        <v>32.6676</v>
      </c>
      <c r="G33" s="40">
        <f t="shared" si="2"/>
        <v>122.5035</v>
      </c>
      <c r="H33" s="40">
        <f t="shared" si="3"/>
        <v>1788.5511000000001</v>
      </c>
      <c r="I33" s="40">
        <f t="shared" si="4"/>
        <v>286.16817600000002</v>
      </c>
      <c r="J33" s="40">
        <f t="shared" si="5"/>
        <v>2074.7192760000003</v>
      </c>
      <c r="L33" s="57" t="s">
        <v>189</v>
      </c>
      <c r="M33" s="58" t="s">
        <v>212</v>
      </c>
    </row>
    <row r="34" spans="1:13" ht="14.25" x14ac:dyDescent="0.2">
      <c r="A34" s="2" t="s">
        <v>70</v>
      </c>
      <c r="B34" s="1" t="s">
        <v>71</v>
      </c>
      <c r="C34" s="13">
        <v>2442.52</v>
      </c>
      <c r="E34" s="40">
        <f t="shared" si="0"/>
        <v>2442.52</v>
      </c>
      <c r="F34" s="40">
        <f t="shared" si="1"/>
        <v>48.8504</v>
      </c>
      <c r="G34" s="40">
        <f t="shared" si="2"/>
        <v>183.18899999999999</v>
      </c>
      <c r="H34" s="40">
        <f t="shared" si="3"/>
        <v>2674.5593999999996</v>
      </c>
      <c r="I34" s="40">
        <f t="shared" si="4"/>
        <v>427.92950399999995</v>
      </c>
      <c r="J34" s="40">
        <f t="shared" si="5"/>
        <v>3102.4889039999998</v>
      </c>
      <c r="L34" s="57" t="s">
        <v>185</v>
      </c>
      <c r="M34" s="58" t="s">
        <v>213</v>
      </c>
    </row>
    <row r="35" spans="1:13" ht="14.25" x14ac:dyDescent="0.2">
      <c r="A35" s="2" t="s">
        <v>72</v>
      </c>
      <c r="B35" s="1" t="s">
        <v>73</v>
      </c>
      <c r="C35" s="13">
        <v>1528.52</v>
      </c>
      <c r="E35" s="40">
        <f t="shared" si="0"/>
        <v>1528.52</v>
      </c>
      <c r="F35" s="40">
        <f t="shared" si="1"/>
        <v>30.570399999999999</v>
      </c>
      <c r="G35" s="40">
        <f t="shared" si="2"/>
        <v>114.639</v>
      </c>
      <c r="H35" s="40">
        <f t="shared" si="3"/>
        <v>1673.7293999999999</v>
      </c>
      <c r="I35" s="40">
        <f t="shared" si="4"/>
        <v>267.79670399999998</v>
      </c>
      <c r="J35" s="40">
        <f t="shared" si="5"/>
        <v>1941.526104</v>
      </c>
      <c r="L35" s="57" t="s">
        <v>185</v>
      </c>
      <c r="M35" s="58" t="s">
        <v>214</v>
      </c>
    </row>
    <row r="36" spans="1:13" ht="14.25" hidden="1" x14ac:dyDescent="0.2">
      <c r="A36" s="2" t="s">
        <v>74</v>
      </c>
      <c r="B36" s="1" t="s">
        <v>75</v>
      </c>
      <c r="C36" s="13">
        <v>1633.38</v>
      </c>
      <c r="E36" s="40">
        <f t="shared" si="0"/>
        <v>1633.38</v>
      </c>
      <c r="F36" s="40">
        <f t="shared" si="1"/>
        <v>32.6676</v>
      </c>
      <c r="G36" s="40">
        <f t="shared" si="2"/>
        <v>122.5035</v>
      </c>
      <c r="H36" s="40">
        <f t="shared" si="3"/>
        <v>1788.5511000000001</v>
      </c>
      <c r="I36" s="40">
        <f t="shared" si="4"/>
        <v>286.16817600000002</v>
      </c>
      <c r="J36" s="40">
        <f t="shared" si="5"/>
        <v>2074.7192760000003</v>
      </c>
      <c r="L36" s="57" t="s">
        <v>189</v>
      </c>
      <c r="M36" s="58" t="s">
        <v>215</v>
      </c>
    </row>
    <row r="37" spans="1:13" ht="14.25" hidden="1" x14ac:dyDescent="0.2">
      <c r="A37" s="2" t="s">
        <v>76</v>
      </c>
      <c r="B37" s="1" t="s">
        <v>77</v>
      </c>
      <c r="C37" s="13">
        <v>5909.23</v>
      </c>
      <c r="E37" s="40">
        <f t="shared" si="0"/>
        <v>5909.23</v>
      </c>
      <c r="F37" s="40">
        <f t="shared" si="1"/>
        <v>118.18459999999999</v>
      </c>
      <c r="G37" s="40">
        <f t="shared" si="2"/>
        <v>443.19224999999994</v>
      </c>
      <c r="H37" s="40">
        <f t="shared" si="3"/>
        <v>6470.6068499999992</v>
      </c>
      <c r="I37" s="40">
        <f t="shared" si="4"/>
        <v>1035.2970959999998</v>
      </c>
      <c r="J37" s="40">
        <f t="shared" si="5"/>
        <v>7505.9039459999985</v>
      </c>
      <c r="L37" s="57" t="s">
        <v>187</v>
      </c>
      <c r="M37" s="58" t="s">
        <v>216</v>
      </c>
    </row>
    <row r="38" spans="1:13" ht="14.25" x14ac:dyDescent="0.2">
      <c r="A38" s="2" t="s">
        <v>78</v>
      </c>
      <c r="B38" s="1" t="s">
        <v>79</v>
      </c>
      <c r="C38" s="13">
        <v>1818.52</v>
      </c>
      <c r="E38" s="40">
        <f t="shared" si="0"/>
        <v>1818.52</v>
      </c>
      <c r="F38" s="40">
        <f t="shared" si="1"/>
        <v>36.370400000000004</v>
      </c>
      <c r="G38" s="40">
        <f t="shared" si="2"/>
        <v>136.38899999999998</v>
      </c>
      <c r="H38" s="40">
        <f t="shared" si="3"/>
        <v>1991.2793999999999</v>
      </c>
      <c r="I38" s="40">
        <f t="shared" si="4"/>
        <v>318.60470399999997</v>
      </c>
      <c r="J38" s="40">
        <f t="shared" si="5"/>
        <v>2309.8841039999998</v>
      </c>
      <c r="L38" s="57" t="s">
        <v>185</v>
      </c>
      <c r="M38" s="58" t="s">
        <v>217</v>
      </c>
    </row>
    <row r="39" spans="1:13" ht="14.25" hidden="1" x14ac:dyDescent="0.2">
      <c r="A39" s="2" t="s">
        <v>80</v>
      </c>
      <c r="B39" s="1" t="s">
        <v>81</v>
      </c>
      <c r="C39" s="13">
        <v>1026.76</v>
      </c>
      <c r="E39" s="40">
        <f t="shared" si="0"/>
        <v>1026.76</v>
      </c>
      <c r="F39" s="40">
        <f t="shared" si="1"/>
        <v>20.5352</v>
      </c>
      <c r="G39" s="40">
        <f t="shared" si="2"/>
        <v>77.006999999999991</v>
      </c>
      <c r="H39" s="40">
        <f t="shared" si="3"/>
        <v>1124.3022000000001</v>
      </c>
      <c r="I39" s="40">
        <f t="shared" si="4"/>
        <v>179.88835200000003</v>
      </c>
      <c r="J39" s="40">
        <f t="shared" si="5"/>
        <v>1304.190552</v>
      </c>
      <c r="L39" s="57" t="s">
        <v>187</v>
      </c>
      <c r="M39" s="58" t="s">
        <v>218</v>
      </c>
    </row>
    <row r="40" spans="1:13" ht="14.25" x14ac:dyDescent="0.2">
      <c r="A40" s="2" t="s">
        <v>82</v>
      </c>
      <c r="B40" s="1" t="s">
        <v>83</v>
      </c>
      <c r="C40" s="13">
        <v>1475</v>
      </c>
      <c r="E40" s="40">
        <f t="shared" si="0"/>
        <v>1475</v>
      </c>
      <c r="F40" s="40">
        <f t="shared" si="1"/>
        <v>29.5</v>
      </c>
      <c r="G40" s="40">
        <f t="shared" si="2"/>
        <v>110.625</v>
      </c>
      <c r="H40" s="40">
        <f t="shared" si="3"/>
        <v>1615.125</v>
      </c>
      <c r="I40" s="40">
        <f t="shared" si="4"/>
        <v>258.42</v>
      </c>
      <c r="J40" s="40">
        <f t="shared" si="5"/>
        <v>1873.5450000000001</v>
      </c>
      <c r="L40" s="57" t="s">
        <v>185</v>
      </c>
      <c r="M40" s="58" t="s">
        <v>219</v>
      </c>
    </row>
    <row r="41" spans="1:13" ht="14.25" hidden="1" x14ac:dyDescent="0.2">
      <c r="A41" s="2" t="s">
        <v>84</v>
      </c>
      <c r="B41" s="1" t="s">
        <v>85</v>
      </c>
      <c r="C41" s="13">
        <v>3073.74</v>
      </c>
      <c r="E41" s="40">
        <f t="shared" si="0"/>
        <v>3073.74</v>
      </c>
      <c r="F41" s="40">
        <f t="shared" si="1"/>
        <v>61.474799999999995</v>
      </c>
      <c r="G41" s="40">
        <f t="shared" si="2"/>
        <v>230.53049999999996</v>
      </c>
      <c r="H41" s="40">
        <f t="shared" si="3"/>
        <v>3365.7452999999996</v>
      </c>
      <c r="I41" s="40">
        <f t="shared" si="4"/>
        <v>538.51924799999995</v>
      </c>
      <c r="J41" s="40">
        <f t="shared" si="5"/>
        <v>3904.2645479999996</v>
      </c>
      <c r="L41" s="57" t="s">
        <v>200</v>
      </c>
      <c r="M41" s="58" t="s">
        <v>220</v>
      </c>
    </row>
    <row r="42" spans="1:13" ht="14.25" x14ac:dyDescent="0.2">
      <c r="A42" s="2" t="s">
        <v>86</v>
      </c>
      <c r="B42" s="1" t="s">
        <v>87</v>
      </c>
      <c r="C42" s="13">
        <v>1230.52</v>
      </c>
      <c r="E42" s="40">
        <f t="shared" si="0"/>
        <v>1230.52</v>
      </c>
      <c r="F42" s="40">
        <f t="shared" si="1"/>
        <v>24.610399999999998</v>
      </c>
      <c r="G42" s="40">
        <f t="shared" si="2"/>
        <v>92.289000000000001</v>
      </c>
      <c r="H42" s="40">
        <f t="shared" si="3"/>
        <v>1347.4194</v>
      </c>
      <c r="I42" s="40">
        <f t="shared" si="4"/>
        <v>215.58710400000001</v>
      </c>
      <c r="J42" s="40">
        <f t="shared" si="5"/>
        <v>1563.0065039999999</v>
      </c>
      <c r="L42" s="57" t="s">
        <v>185</v>
      </c>
      <c r="M42" s="58" t="s">
        <v>221</v>
      </c>
    </row>
    <row r="43" spans="1:13" ht="14.25" hidden="1" x14ac:dyDescent="0.2">
      <c r="A43" s="2" t="s">
        <v>88</v>
      </c>
      <c r="B43" s="1" t="s">
        <v>89</v>
      </c>
      <c r="C43" s="13">
        <v>1166.69</v>
      </c>
      <c r="E43" s="40">
        <f t="shared" si="0"/>
        <v>1166.69</v>
      </c>
      <c r="F43" s="40">
        <f t="shared" si="1"/>
        <v>23.3338</v>
      </c>
      <c r="G43" s="40">
        <f t="shared" si="2"/>
        <v>87.501750000000001</v>
      </c>
      <c r="H43" s="40">
        <f t="shared" si="3"/>
        <v>1277.5255500000001</v>
      </c>
      <c r="I43" s="40">
        <f t="shared" si="4"/>
        <v>204.404088</v>
      </c>
      <c r="J43" s="40">
        <f t="shared" si="5"/>
        <v>1481.9296380000001</v>
      </c>
      <c r="L43" s="57" t="s">
        <v>187</v>
      </c>
      <c r="M43" s="58" t="s">
        <v>222</v>
      </c>
    </row>
    <row r="44" spans="1:13" ht="14.25" x14ac:dyDescent="0.2">
      <c r="A44" s="2" t="s">
        <v>90</v>
      </c>
      <c r="B44" s="1" t="s">
        <v>91</v>
      </c>
      <c r="C44" s="13">
        <v>1850.52</v>
      </c>
      <c r="E44" s="40">
        <f t="shared" si="0"/>
        <v>1850.52</v>
      </c>
      <c r="F44" s="40">
        <f t="shared" si="1"/>
        <v>37.010399999999997</v>
      </c>
      <c r="G44" s="40">
        <f t="shared" si="2"/>
        <v>138.78899999999999</v>
      </c>
      <c r="H44" s="40">
        <f t="shared" si="3"/>
        <v>2026.3193999999999</v>
      </c>
      <c r="I44" s="40">
        <f t="shared" si="4"/>
        <v>324.21110399999998</v>
      </c>
      <c r="J44" s="40">
        <f t="shared" si="5"/>
        <v>2350.5305039999998</v>
      </c>
      <c r="L44" s="57" t="s">
        <v>185</v>
      </c>
      <c r="M44" s="58" t="s">
        <v>223</v>
      </c>
    </row>
    <row r="45" spans="1:13" ht="14.25" hidden="1" x14ac:dyDescent="0.2">
      <c r="A45" s="2" t="s">
        <v>92</v>
      </c>
      <c r="B45" s="1" t="s">
        <v>93</v>
      </c>
      <c r="C45" s="13">
        <v>1026.76</v>
      </c>
      <c r="E45" s="40">
        <f t="shared" si="0"/>
        <v>1026.76</v>
      </c>
      <c r="F45" s="40">
        <f t="shared" si="1"/>
        <v>20.5352</v>
      </c>
      <c r="G45" s="40">
        <f t="shared" si="2"/>
        <v>77.006999999999991</v>
      </c>
      <c r="H45" s="40">
        <f t="shared" si="3"/>
        <v>1124.3022000000001</v>
      </c>
      <c r="I45" s="40">
        <f t="shared" si="4"/>
        <v>179.88835200000003</v>
      </c>
      <c r="J45" s="40">
        <f t="shared" si="5"/>
        <v>1304.190552</v>
      </c>
      <c r="L45" s="57" t="s">
        <v>187</v>
      </c>
      <c r="M45" s="58" t="s">
        <v>224</v>
      </c>
    </row>
    <row r="46" spans="1:13" ht="14.25" x14ac:dyDescent="0.2">
      <c r="A46" s="2" t="s">
        <v>94</v>
      </c>
      <c r="B46" s="1" t="s">
        <v>95</v>
      </c>
      <c r="C46" s="13">
        <v>1661.02</v>
      </c>
      <c r="E46" s="40">
        <f t="shared" si="0"/>
        <v>1661.02</v>
      </c>
      <c r="F46" s="40">
        <f t="shared" si="1"/>
        <v>33.220399999999998</v>
      </c>
      <c r="G46" s="40">
        <f t="shared" si="2"/>
        <v>124.5765</v>
      </c>
      <c r="H46" s="40">
        <f t="shared" si="3"/>
        <v>1818.8168999999998</v>
      </c>
      <c r="I46" s="40">
        <f t="shared" si="4"/>
        <v>291.01070399999998</v>
      </c>
      <c r="J46" s="40">
        <f t="shared" si="5"/>
        <v>2109.8276039999996</v>
      </c>
      <c r="L46" s="57" t="s">
        <v>185</v>
      </c>
      <c r="M46" s="58" t="s">
        <v>225</v>
      </c>
    </row>
    <row r="47" spans="1:13" ht="14.25" x14ac:dyDescent="0.2">
      <c r="A47" s="2" t="s">
        <v>96</v>
      </c>
      <c r="B47" s="1" t="s">
        <v>97</v>
      </c>
      <c r="C47" s="13">
        <v>2988.52</v>
      </c>
      <c r="E47" s="40">
        <f t="shared" si="0"/>
        <v>2988.52</v>
      </c>
      <c r="F47" s="40">
        <f t="shared" si="1"/>
        <v>59.770400000000002</v>
      </c>
      <c r="G47" s="40">
        <f t="shared" si="2"/>
        <v>224.13899999999998</v>
      </c>
      <c r="H47" s="40">
        <f t="shared" si="3"/>
        <v>3272.4294</v>
      </c>
      <c r="I47" s="40">
        <f t="shared" si="4"/>
        <v>523.58870400000001</v>
      </c>
      <c r="J47" s="40">
        <f t="shared" si="5"/>
        <v>3796.0181039999998</v>
      </c>
      <c r="L47" s="57" t="s">
        <v>185</v>
      </c>
      <c r="M47" s="58" t="s">
        <v>226</v>
      </c>
    </row>
    <row r="48" spans="1:13" ht="14.25" hidden="1" x14ac:dyDescent="0.2">
      <c r="A48" s="2" t="s">
        <v>98</v>
      </c>
      <c r="B48" s="1" t="s">
        <v>99</v>
      </c>
      <c r="C48" s="13">
        <v>2296.7600000000002</v>
      </c>
      <c r="E48" s="40">
        <f t="shared" si="0"/>
        <v>2296.7600000000002</v>
      </c>
      <c r="F48" s="40">
        <f t="shared" si="1"/>
        <v>45.935200000000002</v>
      </c>
      <c r="G48" s="40">
        <f t="shared" si="2"/>
        <v>172.25700000000001</v>
      </c>
      <c r="H48" s="40">
        <f t="shared" si="3"/>
        <v>2514.9522000000002</v>
      </c>
      <c r="I48" s="40">
        <f t="shared" si="4"/>
        <v>402.39235200000002</v>
      </c>
      <c r="J48" s="40">
        <f t="shared" si="5"/>
        <v>2917.344552</v>
      </c>
      <c r="L48" s="57" t="s">
        <v>200</v>
      </c>
      <c r="M48" s="58" t="s">
        <v>227</v>
      </c>
    </row>
    <row r="49" spans="1:13" ht="14.25" hidden="1" x14ac:dyDescent="0.2">
      <c r="A49" s="2" t="s">
        <v>100</v>
      </c>
      <c r="B49" s="1" t="s">
        <v>101</v>
      </c>
      <c r="C49" s="13">
        <v>4428.33</v>
      </c>
      <c r="E49" s="40">
        <f t="shared" si="0"/>
        <v>4428.33</v>
      </c>
      <c r="F49" s="40">
        <f t="shared" si="1"/>
        <v>88.566599999999994</v>
      </c>
      <c r="G49" s="40">
        <f t="shared" si="2"/>
        <v>332.12475000000001</v>
      </c>
      <c r="H49" s="40">
        <f t="shared" si="3"/>
        <v>4849.02135</v>
      </c>
      <c r="I49" s="40">
        <f t="shared" si="4"/>
        <v>775.84341600000005</v>
      </c>
      <c r="J49" s="40">
        <f t="shared" si="5"/>
        <v>5624.8647659999997</v>
      </c>
      <c r="L49" s="57" t="s">
        <v>187</v>
      </c>
      <c r="M49" s="58" t="s">
        <v>228</v>
      </c>
    </row>
    <row r="50" spans="1:13" ht="14.25" x14ac:dyDescent="0.2">
      <c r="A50" s="2" t="s">
        <v>102</v>
      </c>
      <c r="B50" s="1" t="s">
        <v>103</v>
      </c>
      <c r="C50" s="13">
        <v>1866.52</v>
      </c>
      <c r="E50" s="40">
        <f t="shared" si="0"/>
        <v>1866.52</v>
      </c>
      <c r="F50" s="40">
        <f t="shared" si="1"/>
        <v>37.330399999999997</v>
      </c>
      <c r="G50" s="40">
        <f t="shared" si="2"/>
        <v>139.989</v>
      </c>
      <c r="H50" s="40">
        <f t="shared" si="3"/>
        <v>2043.8394000000001</v>
      </c>
      <c r="I50" s="40">
        <f t="shared" si="4"/>
        <v>327.01430400000004</v>
      </c>
      <c r="J50" s="40">
        <f t="shared" si="5"/>
        <v>2370.8537040000001</v>
      </c>
      <c r="L50" s="57" t="s">
        <v>185</v>
      </c>
      <c r="M50" s="58" t="s">
        <v>229</v>
      </c>
    </row>
    <row r="51" spans="1:13" ht="14.25" hidden="1" x14ac:dyDescent="0.2">
      <c r="A51" s="2" t="s">
        <v>104</v>
      </c>
      <c r="B51" s="1" t="s">
        <v>105</v>
      </c>
      <c r="C51" s="13">
        <v>1633.38</v>
      </c>
      <c r="E51" s="40">
        <f t="shared" si="0"/>
        <v>1633.38</v>
      </c>
      <c r="F51" s="40">
        <f t="shared" si="1"/>
        <v>32.6676</v>
      </c>
      <c r="G51" s="40">
        <f t="shared" si="2"/>
        <v>122.5035</v>
      </c>
      <c r="H51" s="40">
        <f t="shared" si="3"/>
        <v>1788.5511000000001</v>
      </c>
      <c r="I51" s="40">
        <f t="shared" si="4"/>
        <v>286.16817600000002</v>
      </c>
      <c r="J51" s="40">
        <f t="shared" si="5"/>
        <v>2074.7192760000003</v>
      </c>
      <c r="L51" s="57" t="s">
        <v>189</v>
      </c>
      <c r="M51" s="58" t="s">
        <v>230</v>
      </c>
    </row>
    <row r="52" spans="1:13" ht="14.25" x14ac:dyDescent="0.2">
      <c r="A52" s="2" t="s">
        <v>106</v>
      </c>
      <c r="B52" s="1" t="s">
        <v>107</v>
      </c>
      <c r="C52" s="13">
        <v>1512.57</v>
      </c>
      <c r="E52" s="40">
        <f t="shared" si="0"/>
        <v>1512.57</v>
      </c>
      <c r="F52" s="40">
        <f t="shared" si="1"/>
        <v>30.2514</v>
      </c>
      <c r="G52" s="40">
        <f t="shared" si="2"/>
        <v>113.44274999999999</v>
      </c>
      <c r="H52" s="40">
        <f t="shared" si="3"/>
        <v>1656.26415</v>
      </c>
      <c r="I52" s="40">
        <f t="shared" si="4"/>
        <v>265.00226400000003</v>
      </c>
      <c r="J52" s="40">
        <f t="shared" si="5"/>
        <v>1921.2664139999999</v>
      </c>
      <c r="L52" s="57" t="s">
        <v>185</v>
      </c>
      <c r="M52" s="58" t="s">
        <v>231</v>
      </c>
    </row>
    <row r="53" spans="1:13" ht="14.25" x14ac:dyDescent="0.2">
      <c r="A53" s="2" t="s">
        <v>108</v>
      </c>
      <c r="B53" s="1" t="s">
        <v>109</v>
      </c>
      <c r="C53" s="13">
        <v>2220</v>
      </c>
      <c r="E53" s="40">
        <f t="shared" si="0"/>
        <v>2220</v>
      </c>
      <c r="F53" s="40">
        <f t="shared" si="1"/>
        <v>44.4</v>
      </c>
      <c r="G53" s="40">
        <f t="shared" si="2"/>
        <v>166.5</v>
      </c>
      <c r="H53" s="40">
        <f t="shared" si="3"/>
        <v>2430.9</v>
      </c>
      <c r="I53" s="40">
        <f t="shared" si="4"/>
        <v>388.94400000000002</v>
      </c>
      <c r="J53" s="40">
        <f t="shared" si="5"/>
        <v>2819.8440000000001</v>
      </c>
      <c r="L53" s="57" t="s">
        <v>185</v>
      </c>
      <c r="M53" s="58" t="s">
        <v>232</v>
      </c>
    </row>
    <row r="54" spans="1:13" ht="14.25" hidden="1" x14ac:dyDescent="0.2">
      <c r="A54" s="2" t="s">
        <v>110</v>
      </c>
      <c r="B54" s="1" t="s">
        <v>111</v>
      </c>
      <c r="C54" s="13">
        <v>3363.33</v>
      </c>
      <c r="E54" s="40">
        <f t="shared" si="0"/>
        <v>3363.33</v>
      </c>
      <c r="F54" s="40">
        <f t="shared" si="1"/>
        <v>67.266599999999997</v>
      </c>
      <c r="G54" s="40">
        <f t="shared" si="2"/>
        <v>252.24974999999998</v>
      </c>
      <c r="H54" s="40">
        <f t="shared" si="3"/>
        <v>3682.8463499999998</v>
      </c>
      <c r="I54" s="40">
        <f t="shared" si="4"/>
        <v>589.25541599999997</v>
      </c>
      <c r="J54" s="40">
        <f t="shared" si="5"/>
        <v>4272.1017659999998</v>
      </c>
      <c r="L54" s="57" t="s">
        <v>187</v>
      </c>
      <c r="M54" s="58" t="s">
        <v>233</v>
      </c>
    </row>
    <row r="55" spans="1:13" ht="14.25" x14ac:dyDescent="0.2">
      <c r="A55" s="2" t="s">
        <v>112</v>
      </c>
      <c r="B55" s="1" t="s">
        <v>113</v>
      </c>
      <c r="C55" s="13">
        <v>2514.52</v>
      </c>
      <c r="E55" s="40">
        <f t="shared" si="0"/>
        <v>2514.52</v>
      </c>
      <c r="F55" s="40">
        <f t="shared" si="1"/>
        <v>50.290399999999998</v>
      </c>
      <c r="G55" s="40">
        <f t="shared" si="2"/>
        <v>188.589</v>
      </c>
      <c r="H55" s="40">
        <f t="shared" si="3"/>
        <v>2753.3993999999998</v>
      </c>
      <c r="I55" s="40">
        <f t="shared" si="4"/>
        <v>440.543904</v>
      </c>
      <c r="J55" s="40">
        <f t="shared" si="5"/>
        <v>3193.9433039999999</v>
      </c>
      <c r="L55" s="57" t="s">
        <v>185</v>
      </c>
      <c r="M55" s="58" t="s">
        <v>234</v>
      </c>
    </row>
    <row r="56" spans="1:13" ht="14.25" hidden="1" x14ac:dyDescent="0.2">
      <c r="A56" s="2" t="s">
        <v>114</v>
      </c>
      <c r="B56" s="1" t="s">
        <v>115</v>
      </c>
      <c r="C56" s="13">
        <v>1026.76</v>
      </c>
      <c r="E56" s="40">
        <f t="shared" si="0"/>
        <v>1026.76</v>
      </c>
      <c r="F56" s="40">
        <f t="shared" si="1"/>
        <v>20.5352</v>
      </c>
      <c r="G56" s="40">
        <f t="shared" si="2"/>
        <v>77.006999999999991</v>
      </c>
      <c r="H56" s="40">
        <f t="shared" si="3"/>
        <v>1124.3022000000001</v>
      </c>
      <c r="I56" s="40">
        <f t="shared" si="4"/>
        <v>179.88835200000003</v>
      </c>
      <c r="J56" s="40">
        <f t="shared" si="5"/>
        <v>1304.190552</v>
      </c>
      <c r="L56" s="57" t="s">
        <v>187</v>
      </c>
      <c r="M56" s="58" t="s">
        <v>235</v>
      </c>
    </row>
    <row r="57" spans="1:13" ht="14.25" hidden="1" x14ac:dyDescent="0.2">
      <c r="A57" s="2" t="s">
        <v>116</v>
      </c>
      <c r="B57" s="1" t="s">
        <v>117</v>
      </c>
      <c r="C57" s="13">
        <v>6596.06</v>
      </c>
      <c r="E57" s="40">
        <f t="shared" si="0"/>
        <v>6596.06</v>
      </c>
      <c r="F57" s="40">
        <f t="shared" si="1"/>
        <v>131.9212</v>
      </c>
      <c r="G57" s="40">
        <f t="shared" si="2"/>
        <v>494.7045</v>
      </c>
      <c r="H57" s="40">
        <f t="shared" si="3"/>
        <v>7222.6857</v>
      </c>
      <c r="I57" s="40">
        <f t="shared" si="4"/>
        <v>1155.6297119999999</v>
      </c>
      <c r="J57" s="40">
        <f t="shared" si="5"/>
        <v>8378.3154119999999</v>
      </c>
      <c r="L57" s="57" t="s">
        <v>192</v>
      </c>
      <c r="M57" s="58" t="s">
        <v>236</v>
      </c>
    </row>
    <row r="58" spans="1:13" ht="14.25" hidden="1" x14ac:dyDescent="0.2">
      <c r="A58" s="2" t="s">
        <v>118</v>
      </c>
      <c r="B58" s="1" t="s">
        <v>119</v>
      </c>
      <c r="C58" s="13">
        <v>1026.76</v>
      </c>
      <c r="E58" s="40">
        <f t="shared" si="0"/>
        <v>1026.76</v>
      </c>
      <c r="F58" s="40">
        <f t="shared" si="1"/>
        <v>20.5352</v>
      </c>
      <c r="G58" s="40">
        <f t="shared" si="2"/>
        <v>77.006999999999991</v>
      </c>
      <c r="H58" s="40">
        <f t="shared" si="3"/>
        <v>1124.3022000000001</v>
      </c>
      <c r="I58" s="40">
        <f t="shared" si="4"/>
        <v>179.88835200000003</v>
      </c>
      <c r="J58" s="40">
        <f t="shared" si="5"/>
        <v>1304.190552</v>
      </c>
      <c r="L58" s="57" t="s">
        <v>187</v>
      </c>
      <c r="M58" s="58" t="s">
        <v>237</v>
      </c>
    </row>
    <row r="59" spans="1:13" ht="14.25" hidden="1" x14ac:dyDescent="0.2">
      <c r="A59" s="2" t="s">
        <v>120</v>
      </c>
      <c r="B59" s="1" t="s">
        <v>121</v>
      </c>
      <c r="C59" s="13">
        <v>1631</v>
      </c>
      <c r="E59" s="40">
        <f t="shared" si="0"/>
        <v>1631</v>
      </c>
      <c r="F59" s="40">
        <f t="shared" si="1"/>
        <v>32.619999999999997</v>
      </c>
      <c r="G59" s="40">
        <f t="shared" si="2"/>
        <v>122.32499999999999</v>
      </c>
      <c r="H59" s="40">
        <f t="shared" si="3"/>
        <v>1785.9449999999999</v>
      </c>
      <c r="I59" s="40">
        <f t="shared" si="4"/>
        <v>285.75119999999998</v>
      </c>
      <c r="J59" s="40">
        <f t="shared" si="5"/>
        <v>2071.6961999999999</v>
      </c>
      <c r="L59" s="57" t="s">
        <v>189</v>
      </c>
      <c r="M59" s="58" t="s">
        <v>238</v>
      </c>
    </row>
    <row r="60" spans="1:13" ht="14.25" hidden="1" x14ac:dyDescent="0.2">
      <c r="A60" s="2" t="s">
        <v>122</v>
      </c>
      <c r="B60" s="1" t="s">
        <v>123</v>
      </c>
      <c r="C60" s="13">
        <v>1026.69</v>
      </c>
      <c r="E60" s="40">
        <f t="shared" si="0"/>
        <v>1026.69</v>
      </c>
      <c r="F60" s="40">
        <f t="shared" si="1"/>
        <v>20.533800000000003</v>
      </c>
      <c r="G60" s="40">
        <f t="shared" si="2"/>
        <v>77.001750000000001</v>
      </c>
      <c r="H60" s="40">
        <f t="shared" si="3"/>
        <v>1124.2255499999999</v>
      </c>
      <c r="I60" s="40">
        <f t="shared" si="4"/>
        <v>179.87608799999998</v>
      </c>
      <c r="J60" s="40">
        <f t="shared" si="5"/>
        <v>1304.1016379999999</v>
      </c>
      <c r="L60" s="57" t="s">
        <v>187</v>
      </c>
      <c r="M60" s="58" t="s">
        <v>239</v>
      </c>
    </row>
    <row r="61" spans="1:13" ht="14.25" hidden="1" x14ac:dyDescent="0.2">
      <c r="A61" s="2" t="s">
        <v>124</v>
      </c>
      <c r="B61" s="1" t="s">
        <v>125</v>
      </c>
      <c r="C61" s="13">
        <v>1499.96</v>
      </c>
      <c r="E61" s="40">
        <f t="shared" si="0"/>
        <v>1499.96</v>
      </c>
      <c r="F61" s="40">
        <f t="shared" si="1"/>
        <v>29.999200000000002</v>
      </c>
      <c r="G61" s="40">
        <f t="shared" si="2"/>
        <v>112.497</v>
      </c>
      <c r="H61" s="40">
        <f t="shared" si="3"/>
        <v>1642.4562000000001</v>
      </c>
      <c r="I61" s="40">
        <f t="shared" si="4"/>
        <v>262.79299200000003</v>
      </c>
      <c r="J61" s="40">
        <f t="shared" si="5"/>
        <v>1905.2491920000002</v>
      </c>
      <c r="L61" s="57" t="s">
        <v>187</v>
      </c>
      <c r="M61" s="58" t="s">
        <v>240</v>
      </c>
    </row>
    <row r="62" spans="1:13" ht="14.25" hidden="1" x14ac:dyDescent="0.2">
      <c r="A62" s="2" t="s">
        <v>126</v>
      </c>
      <c r="B62" s="1" t="s">
        <v>127</v>
      </c>
      <c r="C62" s="13">
        <v>1633.38</v>
      </c>
      <c r="E62" s="40">
        <f t="shared" si="0"/>
        <v>1633.38</v>
      </c>
      <c r="F62" s="40">
        <f t="shared" si="1"/>
        <v>32.6676</v>
      </c>
      <c r="G62" s="40">
        <f t="shared" si="2"/>
        <v>122.5035</v>
      </c>
      <c r="H62" s="40">
        <f t="shared" si="3"/>
        <v>1788.5511000000001</v>
      </c>
      <c r="I62" s="40">
        <f t="shared" si="4"/>
        <v>286.16817600000002</v>
      </c>
      <c r="J62" s="40">
        <f t="shared" si="5"/>
        <v>2074.7192760000003</v>
      </c>
      <c r="L62" s="57" t="s">
        <v>189</v>
      </c>
      <c r="M62" s="58" t="s">
        <v>241</v>
      </c>
    </row>
    <row r="63" spans="1:13" ht="14.25" x14ac:dyDescent="0.2">
      <c r="A63" s="2" t="s">
        <v>128</v>
      </c>
      <c r="B63" s="1" t="s">
        <v>129</v>
      </c>
      <c r="C63" s="13">
        <v>3480.52</v>
      </c>
      <c r="E63" s="40">
        <f t="shared" si="0"/>
        <v>3480.52</v>
      </c>
      <c r="F63" s="40">
        <f t="shared" si="1"/>
        <v>69.610399999999998</v>
      </c>
      <c r="G63" s="40">
        <f t="shared" si="2"/>
        <v>261.03899999999999</v>
      </c>
      <c r="H63" s="40">
        <f t="shared" si="3"/>
        <v>3811.1693999999998</v>
      </c>
      <c r="I63" s="40">
        <f t="shared" si="4"/>
        <v>609.787104</v>
      </c>
      <c r="J63" s="40">
        <f t="shared" si="5"/>
        <v>4420.9565039999998</v>
      </c>
      <c r="L63" s="57" t="s">
        <v>185</v>
      </c>
      <c r="M63" s="58" t="s">
        <v>242</v>
      </c>
    </row>
    <row r="64" spans="1:13" ht="14.25" hidden="1" x14ac:dyDescent="0.2">
      <c r="A64" s="2" t="s">
        <v>130</v>
      </c>
      <c r="B64" s="1" t="s">
        <v>131</v>
      </c>
      <c r="C64" s="13">
        <v>9967.82</v>
      </c>
      <c r="E64" s="40">
        <f t="shared" si="0"/>
        <v>9967.82</v>
      </c>
      <c r="F64" s="40">
        <f t="shared" si="1"/>
        <v>199.35640000000001</v>
      </c>
      <c r="G64" s="40">
        <f t="shared" si="2"/>
        <v>747.5865</v>
      </c>
      <c r="H64" s="40">
        <f t="shared" si="3"/>
        <v>10914.7629</v>
      </c>
      <c r="I64" s="40">
        <f t="shared" si="4"/>
        <v>1746.3620639999999</v>
      </c>
      <c r="J64" s="40">
        <f t="shared" si="5"/>
        <v>12661.124963999999</v>
      </c>
      <c r="L64" s="57" t="s">
        <v>187</v>
      </c>
      <c r="M64" s="58" t="s">
        <v>243</v>
      </c>
    </row>
    <row r="65" spans="1:13" ht="14.25" hidden="1" x14ac:dyDescent="0.2">
      <c r="A65" s="2" t="s">
        <v>132</v>
      </c>
      <c r="B65" s="1" t="s">
        <v>133</v>
      </c>
      <c r="C65" s="13">
        <v>30330.799999999999</v>
      </c>
      <c r="E65" s="40">
        <f t="shared" si="0"/>
        <v>30330.799999999999</v>
      </c>
      <c r="F65" s="40">
        <f t="shared" si="1"/>
        <v>606.61599999999999</v>
      </c>
      <c r="G65" s="40">
        <f t="shared" si="2"/>
        <v>2274.81</v>
      </c>
      <c r="H65" s="40">
        <f t="shared" si="3"/>
        <v>33212.225999999995</v>
      </c>
      <c r="I65" s="40">
        <f t="shared" si="4"/>
        <v>5313.9561599999997</v>
      </c>
      <c r="J65" s="40">
        <f t="shared" si="5"/>
        <v>38526.182159999997</v>
      </c>
      <c r="L65" s="57" t="s">
        <v>187</v>
      </c>
      <c r="M65" s="58" t="s">
        <v>244</v>
      </c>
    </row>
    <row r="66" spans="1:13" ht="14.25" x14ac:dyDescent="0.2">
      <c r="A66" s="2" t="s">
        <v>134</v>
      </c>
      <c r="B66" s="1" t="s">
        <v>135</v>
      </c>
      <c r="C66" s="13">
        <v>1588.52</v>
      </c>
      <c r="E66" s="40">
        <f t="shared" si="0"/>
        <v>1588.52</v>
      </c>
      <c r="F66" s="40">
        <f t="shared" si="1"/>
        <v>31.770399999999999</v>
      </c>
      <c r="G66" s="40">
        <f t="shared" si="2"/>
        <v>119.139</v>
      </c>
      <c r="H66" s="40">
        <f t="shared" si="3"/>
        <v>1739.4294</v>
      </c>
      <c r="I66" s="40">
        <f t="shared" si="4"/>
        <v>278.30870399999998</v>
      </c>
      <c r="J66" s="40">
        <f t="shared" si="5"/>
        <v>2017.738104</v>
      </c>
      <c r="L66" s="57" t="s">
        <v>185</v>
      </c>
      <c r="M66" s="58" t="s">
        <v>245</v>
      </c>
    </row>
    <row r="67" spans="1:13" ht="14.25" hidden="1" x14ac:dyDescent="0.2">
      <c r="A67" s="2" t="s">
        <v>136</v>
      </c>
      <c r="B67" s="1" t="s">
        <v>137</v>
      </c>
      <c r="C67" s="13">
        <v>1026.76</v>
      </c>
      <c r="E67" s="40">
        <f t="shared" si="0"/>
        <v>1026.76</v>
      </c>
      <c r="F67" s="40">
        <f t="shared" si="1"/>
        <v>20.5352</v>
      </c>
      <c r="G67" s="40">
        <f t="shared" si="2"/>
        <v>77.006999999999991</v>
      </c>
      <c r="H67" s="40">
        <f t="shared" si="3"/>
        <v>1124.3022000000001</v>
      </c>
      <c r="I67" s="40">
        <f t="shared" si="4"/>
        <v>179.88835200000003</v>
      </c>
      <c r="J67" s="40">
        <f t="shared" si="5"/>
        <v>1304.190552</v>
      </c>
      <c r="L67" s="57" t="s">
        <v>192</v>
      </c>
      <c r="M67" s="58" t="s">
        <v>246</v>
      </c>
    </row>
    <row r="68" spans="1:13" ht="14.25" x14ac:dyDescent="0.2">
      <c r="A68" s="2" t="s">
        <v>138</v>
      </c>
      <c r="B68" s="1" t="s">
        <v>139</v>
      </c>
      <c r="C68" s="13">
        <v>4184.72</v>
      </c>
      <c r="E68" s="40">
        <f t="shared" si="0"/>
        <v>4184.72</v>
      </c>
      <c r="F68" s="40">
        <f t="shared" si="1"/>
        <v>83.694400000000002</v>
      </c>
      <c r="G68" s="40">
        <f t="shared" si="2"/>
        <v>313.85399999999998</v>
      </c>
      <c r="H68" s="40">
        <f t="shared" si="3"/>
        <v>4582.2684000000008</v>
      </c>
      <c r="I68" s="40">
        <f t="shared" si="4"/>
        <v>733.16294400000015</v>
      </c>
      <c r="J68" s="40">
        <f t="shared" si="5"/>
        <v>5315.4313440000005</v>
      </c>
      <c r="L68" s="57" t="s">
        <v>185</v>
      </c>
      <c r="M68" s="58" t="s">
        <v>247</v>
      </c>
    </row>
    <row r="69" spans="1:13" ht="14.25" hidden="1" x14ac:dyDescent="0.2">
      <c r="A69" s="2" t="s">
        <v>140</v>
      </c>
      <c r="B69" s="1" t="s">
        <v>141</v>
      </c>
      <c r="C69" s="13">
        <v>1351.25</v>
      </c>
      <c r="E69" s="40">
        <f t="shared" si="0"/>
        <v>1351.25</v>
      </c>
      <c r="F69" s="40">
        <f t="shared" si="1"/>
        <v>27.025000000000002</v>
      </c>
      <c r="G69" s="40">
        <f t="shared" si="2"/>
        <v>101.34375</v>
      </c>
      <c r="H69" s="40">
        <f t="shared" si="3"/>
        <v>1479.6187500000001</v>
      </c>
      <c r="I69" s="40">
        <f t="shared" si="4"/>
        <v>236.73900000000003</v>
      </c>
      <c r="J69" s="40">
        <f t="shared" si="5"/>
        <v>1716.3577500000001</v>
      </c>
      <c r="L69" s="57" t="s">
        <v>187</v>
      </c>
      <c r="M69" s="58" t="s">
        <v>248</v>
      </c>
    </row>
    <row r="70" spans="1:13" ht="14.25" hidden="1" x14ac:dyDescent="0.2">
      <c r="A70" s="2" t="s">
        <v>142</v>
      </c>
      <c r="B70" s="1" t="s">
        <v>143</v>
      </c>
      <c r="C70" s="13">
        <v>1633.38</v>
      </c>
      <c r="E70" s="40">
        <f t="shared" si="0"/>
        <v>1633.38</v>
      </c>
      <c r="F70" s="40">
        <f t="shared" si="1"/>
        <v>32.6676</v>
      </c>
      <c r="G70" s="40">
        <f t="shared" si="2"/>
        <v>122.5035</v>
      </c>
      <c r="H70" s="40">
        <f t="shared" si="3"/>
        <v>1788.5511000000001</v>
      </c>
      <c r="I70" s="40">
        <f t="shared" si="4"/>
        <v>286.16817600000002</v>
      </c>
      <c r="J70" s="40">
        <f t="shared" si="5"/>
        <v>2074.7192760000003</v>
      </c>
      <c r="L70" s="60" t="s">
        <v>189</v>
      </c>
      <c r="M70" s="60" t="s">
        <v>249</v>
      </c>
    </row>
    <row r="71" spans="1:13" ht="14.25" hidden="1" x14ac:dyDescent="0.2">
      <c r="A71" s="2" t="s">
        <v>144</v>
      </c>
      <c r="B71" s="1" t="s">
        <v>145</v>
      </c>
      <c r="C71" s="13">
        <v>4666.62</v>
      </c>
      <c r="E71" s="40">
        <f t="shared" si="0"/>
        <v>4666.62</v>
      </c>
      <c r="F71" s="40">
        <f t="shared" si="1"/>
        <v>93.332399999999993</v>
      </c>
      <c r="G71" s="40">
        <f t="shared" si="2"/>
        <v>349.99649999999997</v>
      </c>
      <c r="H71" s="40">
        <f t="shared" si="3"/>
        <v>5109.9489000000003</v>
      </c>
      <c r="I71" s="40">
        <f t="shared" si="4"/>
        <v>817.59182400000009</v>
      </c>
      <c r="J71" s="40">
        <f t="shared" si="5"/>
        <v>5927.5407240000004</v>
      </c>
      <c r="L71" s="57" t="s">
        <v>187</v>
      </c>
      <c r="M71" s="58" t="s">
        <v>250</v>
      </c>
    </row>
    <row r="72" spans="1:13" ht="14.25" hidden="1" x14ac:dyDescent="0.2">
      <c r="A72" s="2" t="s">
        <v>146</v>
      </c>
      <c r="B72" s="1" t="s">
        <v>147</v>
      </c>
      <c r="C72" s="13">
        <v>8732.81</v>
      </c>
      <c r="E72" s="40">
        <f t="shared" si="0"/>
        <v>8732.81</v>
      </c>
      <c r="F72" s="40">
        <f t="shared" si="1"/>
        <v>174.65619999999998</v>
      </c>
      <c r="G72" s="40">
        <f t="shared" si="2"/>
        <v>654.96074999999996</v>
      </c>
      <c r="H72" s="40">
        <f t="shared" si="3"/>
        <v>9562.4269499999991</v>
      </c>
      <c r="I72" s="40">
        <f t="shared" si="4"/>
        <v>1529.988312</v>
      </c>
      <c r="J72" s="40">
        <f t="shared" si="5"/>
        <v>11092.415261999999</v>
      </c>
      <c r="L72" s="57" t="s">
        <v>187</v>
      </c>
      <c r="M72" s="58" t="s">
        <v>251</v>
      </c>
    </row>
    <row r="74" spans="1:13" s="7" customFormat="1" x14ac:dyDescent="0.2">
      <c r="A74" s="15"/>
      <c r="C74" s="7" t="s">
        <v>148</v>
      </c>
      <c r="E74" s="38" t="s">
        <v>148</v>
      </c>
      <c r="F74" s="38" t="s">
        <v>148</v>
      </c>
      <c r="G74" s="38" t="s">
        <v>148</v>
      </c>
      <c r="H74" s="38" t="s">
        <v>148</v>
      </c>
      <c r="I74" s="38" t="s">
        <v>148</v>
      </c>
      <c r="J74" s="38" t="s">
        <v>148</v>
      </c>
    </row>
    <row r="75" spans="1:13" ht="13.5" thickBot="1" x14ac:dyDescent="0.25">
      <c r="A75" s="18" t="s">
        <v>149</v>
      </c>
      <c r="B75" s="1" t="s">
        <v>150</v>
      </c>
      <c r="C75" s="17">
        <v>223797.08</v>
      </c>
      <c r="E75" s="41">
        <f>SUM(E11:E72)</f>
        <v>223797.08000000002</v>
      </c>
      <c r="F75" s="41">
        <f t="shared" ref="F75:J75" si="6">SUM(F11:F72)</f>
        <v>4475.9416000000001</v>
      </c>
      <c r="G75" s="41">
        <f t="shared" si="6"/>
        <v>16784.780999999995</v>
      </c>
      <c r="H75" s="41">
        <f t="shared" si="6"/>
        <v>245057.80260000002</v>
      </c>
      <c r="I75" s="41">
        <f t="shared" si="6"/>
        <v>39209.248416000002</v>
      </c>
      <c r="J75" s="41">
        <f t="shared" si="6"/>
        <v>284267.05101599998</v>
      </c>
    </row>
    <row r="76" spans="1:13" ht="12" thickTop="1" x14ac:dyDescent="0.2"/>
    <row r="77" spans="1:13" x14ac:dyDescent="0.2">
      <c r="C77" s="1" t="s">
        <v>150</v>
      </c>
    </row>
    <row r="78" spans="1:13" x14ac:dyDescent="0.2">
      <c r="A78" s="2" t="s">
        <v>150</v>
      </c>
      <c r="B78" s="1" t="s">
        <v>150</v>
      </c>
      <c r="C78" s="16"/>
    </row>
  </sheetData>
  <autoFilter ref="A10:M72">
    <filterColumn colId="11">
      <filters>
        <filter val="COST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pane xSplit="2" ySplit="10" topLeftCell="J50" activePane="bottomRight" state="frozen"/>
      <selection pane="topRight" activeCell="C1" sqref="C1"/>
      <selection pane="bottomLeft" activeCell="A13" sqref="A13"/>
      <selection pane="bottomRight" activeCell="P75" sqref="P75"/>
    </sheetView>
  </sheetViews>
  <sheetFormatPr baseColWidth="10" defaultRowHeight="11.25" x14ac:dyDescent="0.2"/>
  <cols>
    <col min="1" max="1" width="7.7109375" style="2" customWidth="1"/>
    <col min="2" max="2" width="27.140625" style="1" customWidth="1"/>
    <col min="3" max="3" width="11.140625" style="1" customWidth="1"/>
    <col min="4" max="4" width="8.7109375" style="1" customWidth="1"/>
    <col min="5" max="5" width="13" style="1" customWidth="1"/>
    <col min="6" max="6" width="13" style="1" bestFit="1" customWidth="1"/>
    <col min="7" max="7" width="13.5703125" style="1" bestFit="1" customWidth="1"/>
    <col min="8" max="9" width="13" style="1" bestFit="1" customWidth="1"/>
    <col min="10" max="10" width="12.7109375" style="1" customWidth="1"/>
    <col min="11" max="11" width="15.28515625" style="1" bestFit="1" customWidth="1"/>
    <col min="12" max="12" width="11.85546875" style="1" customWidth="1"/>
    <col min="13" max="13" width="10" style="1" customWidth="1"/>
    <col min="14" max="14" width="9.85546875" style="1" customWidth="1"/>
    <col min="15" max="15" width="13" style="1" bestFit="1" customWidth="1"/>
    <col min="16" max="16" width="11" style="1" customWidth="1"/>
    <col min="17" max="16384" width="11.42578125" style="1"/>
  </cols>
  <sheetData>
    <row r="1" spans="1:16" ht="18" customHeight="1" x14ac:dyDescent="0.25">
      <c r="A1" s="3" t="s">
        <v>0</v>
      </c>
      <c r="B1" s="45" t="s">
        <v>150</v>
      </c>
      <c r="C1" s="46"/>
      <c r="D1" s="46"/>
    </row>
    <row r="2" spans="1:16" ht="24.95" customHeight="1" x14ac:dyDescent="0.2">
      <c r="A2" s="4" t="s">
        <v>1</v>
      </c>
      <c r="B2" s="20" t="s">
        <v>2</v>
      </c>
      <c r="C2" s="21"/>
      <c r="D2" s="21"/>
    </row>
    <row r="3" spans="1:16" ht="15.75" x14ac:dyDescent="0.25">
      <c r="B3" s="22" t="s">
        <v>3</v>
      </c>
      <c r="C3" s="23"/>
      <c r="D3" s="23"/>
      <c r="E3" s="7"/>
    </row>
    <row r="4" spans="1:16" ht="15" x14ac:dyDescent="0.25">
      <c r="B4" s="24" t="s">
        <v>4</v>
      </c>
      <c r="C4" s="23"/>
      <c r="D4" s="23"/>
      <c r="E4" s="7"/>
    </row>
    <row r="5" spans="1:16" x14ac:dyDescent="0.2">
      <c r="B5" s="6" t="s">
        <v>5</v>
      </c>
    </row>
    <row r="6" spans="1:16" x14ac:dyDescent="0.2">
      <c r="B6" s="6" t="s">
        <v>6</v>
      </c>
    </row>
    <row r="8" spans="1:16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 x14ac:dyDescent="0.2">
      <c r="A9" s="12" t="s">
        <v>23</v>
      </c>
    </row>
    <row r="11" spans="1:16" x14ac:dyDescent="0.2">
      <c r="A11" s="2" t="s">
        <v>24</v>
      </c>
      <c r="B11" s="1" t="s">
        <v>25</v>
      </c>
      <c r="C11" s="13">
        <v>530.16</v>
      </c>
      <c r="D11" s="13">
        <v>88.36</v>
      </c>
      <c r="E11" s="13">
        <v>1513.6</v>
      </c>
      <c r="F11" s="13">
        <v>0</v>
      </c>
      <c r="G11" s="13">
        <v>2132.12</v>
      </c>
      <c r="H11" s="13">
        <v>0</v>
      </c>
      <c r="I11" s="13">
        <v>0</v>
      </c>
      <c r="J11" s="13">
        <v>182.79</v>
      </c>
      <c r="K11" s="13">
        <v>0</v>
      </c>
      <c r="L11" s="13">
        <v>43.45</v>
      </c>
      <c r="M11" s="13">
        <v>0.08</v>
      </c>
      <c r="N11" s="13">
        <v>0</v>
      </c>
      <c r="O11" s="13">
        <v>226.32</v>
      </c>
      <c r="P11" s="13">
        <v>1905.8</v>
      </c>
    </row>
    <row r="12" spans="1:16" x14ac:dyDescent="0.2">
      <c r="A12" s="2" t="s">
        <v>26</v>
      </c>
      <c r="B12" s="1" t="s">
        <v>27</v>
      </c>
      <c r="C12" s="13">
        <v>880.08</v>
      </c>
      <c r="D12" s="13">
        <v>146.68</v>
      </c>
      <c r="E12" s="13">
        <v>0</v>
      </c>
      <c r="F12" s="13">
        <v>0</v>
      </c>
      <c r="G12" s="13">
        <v>1026.76</v>
      </c>
      <c r="H12" s="13">
        <v>0</v>
      </c>
      <c r="I12" s="14">
        <v>-21.82</v>
      </c>
      <c r="J12" s="13">
        <v>0</v>
      </c>
      <c r="K12" s="13">
        <v>0</v>
      </c>
      <c r="L12" s="13">
        <v>141.55000000000001</v>
      </c>
      <c r="M12" s="13">
        <v>0.03</v>
      </c>
      <c r="N12" s="13">
        <v>0</v>
      </c>
      <c r="O12" s="13">
        <v>119.76</v>
      </c>
      <c r="P12" s="13">
        <v>907</v>
      </c>
    </row>
    <row r="13" spans="1:16" x14ac:dyDescent="0.2">
      <c r="A13" s="2" t="s">
        <v>28</v>
      </c>
      <c r="B13" s="1" t="s">
        <v>29</v>
      </c>
      <c r="C13" s="13">
        <v>1399.98</v>
      </c>
      <c r="D13" s="13">
        <v>233.33</v>
      </c>
      <c r="E13" s="13">
        <v>0</v>
      </c>
      <c r="F13" s="13">
        <v>0</v>
      </c>
      <c r="G13" s="13">
        <v>1633.31</v>
      </c>
      <c r="H13" s="13">
        <v>0</v>
      </c>
      <c r="I13" s="13">
        <v>0</v>
      </c>
      <c r="J13" s="13">
        <v>62.7</v>
      </c>
      <c r="K13" s="13">
        <v>0</v>
      </c>
      <c r="L13" s="13">
        <v>40.61</v>
      </c>
      <c r="M13" s="13">
        <v>0</v>
      </c>
      <c r="N13" s="13">
        <v>0</v>
      </c>
      <c r="O13" s="13">
        <v>103.31</v>
      </c>
      <c r="P13" s="13">
        <v>1530</v>
      </c>
    </row>
    <row r="14" spans="1:16" x14ac:dyDescent="0.2">
      <c r="A14" s="2" t="s">
        <v>30</v>
      </c>
      <c r="B14" s="1" t="s">
        <v>31</v>
      </c>
      <c r="C14" s="13">
        <v>880.08</v>
      </c>
      <c r="D14" s="13">
        <v>146.68</v>
      </c>
      <c r="E14" s="13">
        <v>0</v>
      </c>
      <c r="F14" s="13">
        <v>0</v>
      </c>
      <c r="G14" s="13">
        <v>1026.76</v>
      </c>
      <c r="H14" s="13">
        <v>0</v>
      </c>
      <c r="I14" s="14">
        <v>-21.82</v>
      </c>
      <c r="J14" s="13">
        <v>0</v>
      </c>
      <c r="K14" s="13">
        <v>0</v>
      </c>
      <c r="L14" s="13">
        <v>168.56</v>
      </c>
      <c r="M14" s="13">
        <v>0.02</v>
      </c>
      <c r="N14" s="13">
        <v>0</v>
      </c>
      <c r="O14" s="13">
        <v>146.76</v>
      </c>
      <c r="P14" s="13">
        <v>880</v>
      </c>
    </row>
    <row r="15" spans="1:16" x14ac:dyDescent="0.2">
      <c r="A15" s="2" t="s">
        <v>32</v>
      </c>
      <c r="B15" s="1" t="s">
        <v>33</v>
      </c>
      <c r="C15" s="13">
        <v>1600.02</v>
      </c>
      <c r="D15" s="13">
        <v>266.67</v>
      </c>
      <c r="E15" s="13">
        <v>11117.5</v>
      </c>
      <c r="F15" s="13">
        <v>0</v>
      </c>
      <c r="G15" s="13">
        <v>12984.19</v>
      </c>
      <c r="H15" s="13">
        <v>0</v>
      </c>
      <c r="I15" s="13">
        <v>0</v>
      </c>
      <c r="J15" s="13">
        <v>2907.3</v>
      </c>
      <c r="K15" s="13">
        <v>0</v>
      </c>
      <c r="L15" s="13">
        <v>384.64</v>
      </c>
      <c r="M15" s="14">
        <v>-0.15</v>
      </c>
      <c r="N15" s="13">
        <v>0</v>
      </c>
      <c r="O15" s="13">
        <v>3291.79</v>
      </c>
      <c r="P15" s="13">
        <v>9692.4</v>
      </c>
    </row>
    <row r="16" spans="1:16" x14ac:dyDescent="0.2">
      <c r="A16" s="2" t="s">
        <v>34</v>
      </c>
      <c r="B16" s="1" t="s">
        <v>35</v>
      </c>
      <c r="C16" s="13">
        <v>880.08</v>
      </c>
      <c r="D16" s="13">
        <v>146.68</v>
      </c>
      <c r="E16" s="13">
        <v>5319.91</v>
      </c>
      <c r="F16" s="13">
        <v>0</v>
      </c>
      <c r="G16" s="13">
        <v>6346.67</v>
      </c>
      <c r="H16" s="13">
        <v>0</v>
      </c>
      <c r="I16" s="13">
        <v>0</v>
      </c>
      <c r="J16" s="13">
        <v>1074.43</v>
      </c>
      <c r="K16" s="13">
        <v>0</v>
      </c>
      <c r="L16" s="13">
        <v>199.49</v>
      </c>
      <c r="M16" s="14">
        <v>-0.05</v>
      </c>
      <c r="N16" s="13">
        <v>0</v>
      </c>
      <c r="O16" s="13">
        <v>1273.8699999999999</v>
      </c>
      <c r="P16" s="13">
        <v>5072.8</v>
      </c>
    </row>
    <row r="17" spans="1:16" x14ac:dyDescent="0.2">
      <c r="A17" s="2" t="s">
        <v>36</v>
      </c>
      <c r="B17" s="1" t="s">
        <v>37</v>
      </c>
      <c r="C17" s="13">
        <v>880.08</v>
      </c>
      <c r="D17" s="13">
        <v>146.68</v>
      </c>
      <c r="E17" s="13">
        <v>13177.24</v>
      </c>
      <c r="F17" s="13">
        <v>0</v>
      </c>
      <c r="G17" s="13">
        <v>14204</v>
      </c>
      <c r="H17" s="13">
        <v>484.83</v>
      </c>
      <c r="I17" s="13">
        <v>0</v>
      </c>
      <c r="J17" s="13">
        <v>3273.24</v>
      </c>
      <c r="K17" s="13">
        <v>0</v>
      </c>
      <c r="L17" s="13">
        <v>292.88</v>
      </c>
      <c r="M17" s="14">
        <v>-0.15</v>
      </c>
      <c r="N17" s="13">
        <v>0</v>
      </c>
      <c r="O17" s="13">
        <v>4050.8</v>
      </c>
      <c r="P17" s="13">
        <v>10153.200000000001</v>
      </c>
    </row>
    <row r="18" spans="1:16" x14ac:dyDescent="0.2">
      <c r="A18" s="2" t="s">
        <v>38</v>
      </c>
      <c r="B18" s="1" t="s">
        <v>39</v>
      </c>
      <c r="C18" s="13">
        <v>880.08</v>
      </c>
      <c r="D18" s="13">
        <v>146.68</v>
      </c>
      <c r="E18" s="13">
        <v>10702.03</v>
      </c>
      <c r="F18" s="13">
        <v>0</v>
      </c>
      <c r="G18" s="13">
        <v>11728.79</v>
      </c>
      <c r="H18" s="13">
        <v>0</v>
      </c>
      <c r="I18" s="13">
        <v>0</v>
      </c>
      <c r="J18" s="13">
        <v>2530.6799999999998</v>
      </c>
      <c r="K18" s="13">
        <v>0</v>
      </c>
      <c r="L18" s="13">
        <v>104.98</v>
      </c>
      <c r="M18" s="14">
        <v>-7.0000000000000007E-2</v>
      </c>
      <c r="N18" s="13">
        <v>0</v>
      </c>
      <c r="O18" s="13">
        <v>2635.59</v>
      </c>
      <c r="P18" s="13">
        <v>9093.2000000000007</v>
      </c>
    </row>
    <row r="19" spans="1:16" x14ac:dyDescent="0.2">
      <c r="A19" s="2" t="s">
        <v>40</v>
      </c>
      <c r="B19" s="1" t="s">
        <v>41</v>
      </c>
      <c r="C19" s="13">
        <v>880.08</v>
      </c>
      <c r="D19" s="13">
        <v>146.68</v>
      </c>
      <c r="E19" s="13">
        <v>0</v>
      </c>
      <c r="F19" s="13">
        <v>0</v>
      </c>
      <c r="G19" s="13">
        <v>1026.76</v>
      </c>
      <c r="H19" s="13">
        <v>0</v>
      </c>
      <c r="I19" s="14">
        <v>-21.82</v>
      </c>
      <c r="J19" s="13">
        <v>0</v>
      </c>
      <c r="K19" s="13">
        <v>0</v>
      </c>
      <c r="L19" s="13">
        <v>105.14</v>
      </c>
      <c r="M19" s="13">
        <v>0.04</v>
      </c>
      <c r="N19" s="13">
        <v>0</v>
      </c>
      <c r="O19" s="13">
        <v>83.36</v>
      </c>
      <c r="P19" s="13">
        <v>943.4</v>
      </c>
    </row>
    <row r="20" spans="1:16" x14ac:dyDescent="0.2">
      <c r="A20" s="2" t="s">
        <v>42</v>
      </c>
      <c r="B20" s="1" t="s">
        <v>43</v>
      </c>
      <c r="C20" s="13">
        <v>4000.08</v>
      </c>
      <c r="D20" s="13">
        <v>666.68</v>
      </c>
      <c r="E20" s="13">
        <v>0</v>
      </c>
      <c r="F20" s="13">
        <v>0</v>
      </c>
      <c r="G20" s="13">
        <v>4666.76</v>
      </c>
      <c r="H20" s="13">
        <v>0</v>
      </c>
      <c r="I20" s="13">
        <v>0</v>
      </c>
      <c r="J20" s="13">
        <v>698.98</v>
      </c>
      <c r="K20" s="13">
        <v>0</v>
      </c>
      <c r="L20" s="13">
        <v>384.64</v>
      </c>
      <c r="M20" s="14">
        <v>-0.06</v>
      </c>
      <c r="N20" s="13">
        <v>0</v>
      </c>
      <c r="O20" s="13">
        <v>1083.56</v>
      </c>
      <c r="P20" s="13">
        <v>3583.2</v>
      </c>
    </row>
    <row r="21" spans="1:16" x14ac:dyDescent="0.2">
      <c r="A21" s="2" t="s">
        <v>44</v>
      </c>
      <c r="B21" s="1" t="s">
        <v>45</v>
      </c>
      <c r="C21" s="13">
        <v>880.08</v>
      </c>
      <c r="D21" s="13">
        <v>146.68</v>
      </c>
      <c r="E21" s="13">
        <v>2847.56</v>
      </c>
      <c r="F21" s="13">
        <v>0</v>
      </c>
      <c r="G21" s="13">
        <v>3874.32</v>
      </c>
      <c r="H21" s="13">
        <v>0</v>
      </c>
      <c r="I21" s="13">
        <v>0</v>
      </c>
      <c r="J21" s="13">
        <v>529.72</v>
      </c>
      <c r="K21" s="13">
        <v>0</v>
      </c>
      <c r="L21" s="13">
        <v>334.08</v>
      </c>
      <c r="M21" s="13">
        <v>0.12</v>
      </c>
      <c r="N21" s="13">
        <v>0</v>
      </c>
      <c r="O21" s="13">
        <v>863.92</v>
      </c>
      <c r="P21" s="13">
        <v>3010.4</v>
      </c>
    </row>
    <row r="22" spans="1:16" x14ac:dyDescent="0.2">
      <c r="A22" s="2" t="s">
        <v>46</v>
      </c>
      <c r="B22" s="1" t="s">
        <v>47</v>
      </c>
      <c r="C22" s="13">
        <v>1000.08</v>
      </c>
      <c r="D22" s="13">
        <v>166.68</v>
      </c>
      <c r="E22" s="13">
        <v>1596.15</v>
      </c>
      <c r="F22" s="13">
        <v>0</v>
      </c>
      <c r="G22" s="13">
        <v>2762.91</v>
      </c>
      <c r="H22" s="13">
        <v>551.77</v>
      </c>
      <c r="I22" s="13">
        <v>0</v>
      </c>
      <c r="J22" s="13">
        <v>292.41000000000003</v>
      </c>
      <c r="K22" s="13">
        <v>0</v>
      </c>
      <c r="L22" s="13">
        <v>110.75</v>
      </c>
      <c r="M22" s="13">
        <v>0.18</v>
      </c>
      <c r="N22" s="13">
        <v>0</v>
      </c>
      <c r="O22" s="13">
        <v>955.11</v>
      </c>
      <c r="P22" s="13">
        <v>1807.8</v>
      </c>
    </row>
    <row r="23" spans="1:16" x14ac:dyDescent="0.2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0</v>
      </c>
      <c r="G23" s="13">
        <v>1026.76</v>
      </c>
      <c r="H23" s="13">
        <v>0</v>
      </c>
      <c r="I23" s="14">
        <v>-21.82</v>
      </c>
      <c r="J23" s="13">
        <v>0</v>
      </c>
      <c r="K23" s="13">
        <v>0</v>
      </c>
      <c r="L23" s="13">
        <v>182.32</v>
      </c>
      <c r="M23" s="13">
        <v>0.06</v>
      </c>
      <c r="N23" s="13">
        <v>0</v>
      </c>
      <c r="O23" s="13">
        <v>160.56</v>
      </c>
      <c r="P23" s="13">
        <v>866.2</v>
      </c>
    </row>
    <row r="24" spans="1:16" x14ac:dyDescent="0.2">
      <c r="A24" s="2" t="s">
        <v>50</v>
      </c>
      <c r="B24" s="1" t="s">
        <v>51</v>
      </c>
      <c r="C24" s="13">
        <v>530.16</v>
      </c>
      <c r="D24" s="13">
        <v>88.36</v>
      </c>
      <c r="E24" s="13">
        <v>1232</v>
      </c>
      <c r="F24" s="13">
        <v>0</v>
      </c>
      <c r="G24" s="13">
        <v>1850.52</v>
      </c>
      <c r="H24" s="13">
        <v>371</v>
      </c>
      <c r="I24" s="13">
        <v>0</v>
      </c>
      <c r="J24" s="13">
        <v>144.72</v>
      </c>
      <c r="K24" s="13">
        <v>0</v>
      </c>
      <c r="L24" s="13">
        <v>64.849999999999994</v>
      </c>
      <c r="M24" s="14">
        <v>-0.05</v>
      </c>
      <c r="N24" s="13">
        <v>0</v>
      </c>
      <c r="O24" s="13">
        <v>580.52</v>
      </c>
      <c r="P24" s="13">
        <v>1270</v>
      </c>
    </row>
    <row r="25" spans="1:16" x14ac:dyDescent="0.2">
      <c r="A25" s="2" t="s">
        <v>52</v>
      </c>
      <c r="B25" s="1" t="s">
        <v>53</v>
      </c>
      <c r="C25" s="13">
        <v>880.08</v>
      </c>
      <c r="D25" s="13">
        <v>146.68</v>
      </c>
      <c r="E25" s="13">
        <v>0</v>
      </c>
      <c r="F25" s="13">
        <v>0</v>
      </c>
      <c r="G25" s="13">
        <v>1026.76</v>
      </c>
      <c r="H25" s="13">
        <v>0</v>
      </c>
      <c r="I25" s="14">
        <v>-21.82</v>
      </c>
      <c r="J25" s="13">
        <v>0</v>
      </c>
      <c r="K25" s="13">
        <v>0</v>
      </c>
      <c r="L25" s="13">
        <v>82.03</v>
      </c>
      <c r="M25" s="13">
        <v>0.15</v>
      </c>
      <c r="N25" s="13">
        <v>0</v>
      </c>
      <c r="O25" s="13">
        <v>60.36</v>
      </c>
      <c r="P25" s="13">
        <v>966.4</v>
      </c>
    </row>
    <row r="26" spans="1:16" x14ac:dyDescent="0.2">
      <c r="A26" s="2" t="s">
        <v>54</v>
      </c>
      <c r="B26" s="1" t="s">
        <v>55</v>
      </c>
      <c r="C26" s="13">
        <v>880.02</v>
      </c>
      <c r="D26" s="13">
        <v>146.66999999999999</v>
      </c>
      <c r="E26" s="13">
        <v>9.66</v>
      </c>
      <c r="F26" s="13">
        <v>0</v>
      </c>
      <c r="G26" s="13">
        <v>1036.3499999999999</v>
      </c>
      <c r="H26" s="13">
        <v>0</v>
      </c>
      <c r="I26" s="14">
        <v>-21.21</v>
      </c>
      <c r="J26" s="13">
        <v>0</v>
      </c>
      <c r="K26" s="13">
        <v>0</v>
      </c>
      <c r="L26" s="13">
        <v>119.33</v>
      </c>
      <c r="M26" s="14">
        <v>-0.17</v>
      </c>
      <c r="N26" s="13">
        <v>0</v>
      </c>
      <c r="O26" s="13">
        <v>97.95</v>
      </c>
      <c r="P26" s="13">
        <v>938.4</v>
      </c>
    </row>
    <row r="27" spans="1:16" x14ac:dyDescent="0.2">
      <c r="A27" s="2" t="s">
        <v>56</v>
      </c>
      <c r="B27" s="1" t="s">
        <v>57</v>
      </c>
      <c r="C27" s="13">
        <v>6000</v>
      </c>
      <c r="D27" s="13">
        <v>1000</v>
      </c>
      <c r="E27" s="13">
        <v>595.17999999999995</v>
      </c>
      <c r="F27" s="13">
        <v>0</v>
      </c>
      <c r="G27" s="13">
        <v>7595.18</v>
      </c>
      <c r="H27" s="13">
        <v>162.18</v>
      </c>
      <c r="I27" s="13">
        <v>0</v>
      </c>
      <c r="J27" s="13">
        <v>1368.08</v>
      </c>
      <c r="K27" s="13">
        <v>0</v>
      </c>
      <c r="L27" s="13">
        <v>384.64</v>
      </c>
      <c r="M27" s="13">
        <v>0.08</v>
      </c>
      <c r="N27" s="13">
        <v>0</v>
      </c>
      <c r="O27" s="13">
        <v>1914.98</v>
      </c>
      <c r="P27" s="13">
        <v>5680.2</v>
      </c>
    </row>
    <row r="28" spans="1:16" x14ac:dyDescent="0.2">
      <c r="A28" s="2" t="s">
        <v>58</v>
      </c>
      <c r="B28" s="1" t="s">
        <v>59</v>
      </c>
      <c r="C28" s="13">
        <v>530.16</v>
      </c>
      <c r="D28" s="13">
        <v>88.36</v>
      </c>
      <c r="E28" s="13">
        <v>1520</v>
      </c>
      <c r="F28" s="13">
        <v>0</v>
      </c>
      <c r="G28" s="13">
        <v>2138.52</v>
      </c>
      <c r="H28" s="13">
        <v>0</v>
      </c>
      <c r="I28" s="13">
        <v>0</v>
      </c>
      <c r="J28" s="13">
        <v>183.81</v>
      </c>
      <c r="K28" s="13">
        <v>0</v>
      </c>
      <c r="L28" s="13">
        <v>51.83</v>
      </c>
      <c r="M28" s="13">
        <v>0.08</v>
      </c>
      <c r="N28" s="13">
        <v>0</v>
      </c>
      <c r="O28" s="13">
        <v>235.72</v>
      </c>
      <c r="P28" s="13">
        <v>1902.8</v>
      </c>
    </row>
    <row r="29" spans="1:16" x14ac:dyDescent="0.2">
      <c r="A29" s="2" t="s">
        <v>60</v>
      </c>
      <c r="B29" s="1" t="s">
        <v>61</v>
      </c>
      <c r="C29" s="13">
        <v>880.08</v>
      </c>
      <c r="D29" s="13">
        <v>146.68</v>
      </c>
      <c r="E29" s="13">
        <v>2660.05</v>
      </c>
      <c r="F29" s="13">
        <v>0</v>
      </c>
      <c r="G29" s="13">
        <v>3686.81</v>
      </c>
      <c r="H29" s="13">
        <v>0</v>
      </c>
      <c r="I29" s="13">
        <v>0</v>
      </c>
      <c r="J29" s="13">
        <v>489.67</v>
      </c>
      <c r="K29" s="13">
        <v>0</v>
      </c>
      <c r="L29" s="13">
        <v>88.12</v>
      </c>
      <c r="M29" s="13">
        <v>0.02</v>
      </c>
      <c r="N29" s="13">
        <v>0</v>
      </c>
      <c r="O29" s="13">
        <v>577.80999999999995</v>
      </c>
      <c r="P29" s="13">
        <v>3109</v>
      </c>
    </row>
    <row r="30" spans="1:16" x14ac:dyDescent="0.2">
      <c r="A30" s="2" t="s">
        <v>62</v>
      </c>
      <c r="B30" s="1" t="s">
        <v>63</v>
      </c>
      <c r="C30" s="13">
        <v>530.16</v>
      </c>
      <c r="D30" s="13">
        <v>88.36</v>
      </c>
      <c r="E30" s="13">
        <v>4133.25</v>
      </c>
      <c r="F30" s="13">
        <v>0</v>
      </c>
      <c r="G30" s="13">
        <v>4751.7700000000004</v>
      </c>
      <c r="H30" s="13">
        <v>690</v>
      </c>
      <c r="I30" s="13">
        <v>0</v>
      </c>
      <c r="J30" s="13">
        <v>717.14</v>
      </c>
      <c r="K30" s="13">
        <v>0</v>
      </c>
      <c r="L30" s="13">
        <v>130.43</v>
      </c>
      <c r="M30" s="14">
        <v>-0.2</v>
      </c>
      <c r="N30" s="13">
        <v>0</v>
      </c>
      <c r="O30" s="13">
        <v>1537.37</v>
      </c>
      <c r="P30" s="13">
        <v>3214.4</v>
      </c>
    </row>
    <row r="31" spans="1:16" x14ac:dyDescent="0.2">
      <c r="A31" s="2" t="s">
        <v>64</v>
      </c>
      <c r="B31" s="1" t="s">
        <v>65</v>
      </c>
      <c r="C31" s="13">
        <v>530.16</v>
      </c>
      <c r="D31" s="13">
        <v>88.36</v>
      </c>
      <c r="E31" s="13">
        <v>854.45</v>
      </c>
      <c r="F31" s="13">
        <v>250</v>
      </c>
      <c r="G31" s="13">
        <v>1722.97</v>
      </c>
      <c r="H31" s="13">
        <v>0</v>
      </c>
      <c r="I31" s="13">
        <v>0</v>
      </c>
      <c r="J31" s="13">
        <v>130.84</v>
      </c>
      <c r="K31" s="13">
        <v>0</v>
      </c>
      <c r="L31" s="13">
        <v>58.7</v>
      </c>
      <c r="M31" s="13">
        <v>0.03</v>
      </c>
      <c r="N31" s="13">
        <v>0</v>
      </c>
      <c r="O31" s="13">
        <v>189.57</v>
      </c>
      <c r="P31" s="13">
        <v>1533.4</v>
      </c>
    </row>
    <row r="32" spans="1:16" x14ac:dyDescent="0.2">
      <c r="A32" s="2" t="s">
        <v>66</v>
      </c>
      <c r="B32" s="1" t="s">
        <v>67</v>
      </c>
      <c r="C32" s="13">
        <v>880.08</v>
      </c>
      <c r="D32" s="13">
        <v>146.68</v>
      </c>
      <c r="E32" s="13">
        <v>2817.03</v>
      </c>
      <c r="F32" s="13">
        <v>0</v>
      </c>
      <c r="G32" s="13">
        <v>3843.79</v>
      </c>
      <c r="H32" s="13">
        <v>410.43</v>
      </c>
      <c r="I32" s="13">
        <v>0</v>
      </c>
      <c r="J32" s="13">
        <v>523.20000000000005</v>
      </c>
      <c r="K32" s="13">
        <v>0</v>
      </c>
      <c r="L32" s="13">
        <v>199.12</v>
      </c>
      <c r="M32" s="13">
        <v>0.04</v>
      </c>
      <c r="N32" s="13">
        <v>0</v>
      </c>
      <c r="O32" s="13">
        <v>1132.79</v>
      </c>
      <c r="P32" s="13">
        <v>2711</v>
      </c>
    </row>
    <row r="33" spans="1:16" x14ac:dyDescent="0.2">
      <c r="A33" s="2" t="s">
        <v>68</v>
      </c>
      <c r="B33" s="1" t="s">
        <v>69</v>
      </c>
      <c r="C33" s="13">
        <v>1400.04</v>
      </c>
      <c r="D33" s="13">
        <v>233.34</v>
      </c>
      <c r="E33" s="13">
        <v>0</v>
      </c>
      <c r="F33" s="13">
        <v>0</v>
      </c>
      <c r="G33" s="13">
        <v>1633.38</v>
      </c>
      <c r="H33" s="13">
        <v>318.02999999999997</v>
      </c>
      <c r="I33" s="13">
        <v>0</v>
      </c>
      <c r="J33" s="13">
        <v>62.71</v>
      </c>
      <c r="K33" s="13">
        <v>0</v>
      </c>
      <c r="L33" s="13">
        <v>45.1</v>
      </c>
      <c r="M33" s="13">
        <v>0.14000000000000001</v>
      </c>
      <c r="N33" s="13">
        <v>0</v>
      </c>
      <c r="O33" s="13">
        <v>425.98</v>
      </c>
      <c r="P33" s="13">
        <v>1207.4000000000001</v>
      </c>
    </row>
    <row r="34" spans="1:16" x14ac:dyDescent="0.2">
      <c r="A34" s="2" t="s">
        <v>70</v>
      </c>
      <c r="B34" s="1" t="s">
        <v>71</v>
      </c>
      <c r="C34" s="13">
        <v>530.16</v>
      </c>
      <c r="D34" s="13">
        <v>88.36</v>
      </c>
      <c r="E34" s="13">
        <v>1824</v>
      </c>
      <c r="F34" s="13">
        <v>0</v>
      </c>
      <c r="G34" s="13">
        <v>2442.52</v>
      </c>
      <c r="H34" s="13">
        <v>0</v>
      </c>
      <c r="I34" s="13">
        <v>0</v>
      </c>
      <c r="J34" s="13">
        <v>235</v>
      </c>
      <c r="K34" s="13">
        <v>0</v>
      </c>
      <c r="L34" s="13">
        <v>57.02</v>
      </c>
      <c r="M34" s="14">
        <v>-0.1</v>
      </c>
      <c r="N34" s="13">
        <v>0</v>
      </c>
      <c r="O34" s="13">
        <v>291.92</v>
      </c>
      <c r="P34" s="13">
        <v>2150.6</v>
      </c>
    </row>
    <row r="35" spans="1:16" x14ac:dyDescent="0.2">
      <c r="A35" s="2" t="s">
        <v>72</v>
      </c>
      <c r="B35" s="1" t="s">
        <v>73</v>
      </c>
      <c r="C35" s="13">
        <v>530.16</v>
      </c>
      <c r="D35" s="13">
        <v>88.36</v>
      </c>
      <c r="E35" s="13">
        <v>560</v>
      </c>
      <c r="F35" s="13">
        <v>350</v>
      </c>
      <c r="G35" s="13">
        <v>1528.52</v>
      </c>
      <c r="H35" s="13">
        <v>0</v>
      </c>
      <c r="I35" s="13">
        <v>0</v>
      </c>
      <c r="J35" s="13">
        <v>51.3</v>
      </c>
      <c r="K35" s="13">
        <v>0</v>
      </c>
      <c r="L35" s="13">
        <v>0</v>
      </c>
      <c r="M35" s="13">
        <v>0.02</v>
      </c>
      <c r="N35" s="13">
        <v>0</v>
      </c>
      <c r="O35" s="13">
        <v>51.32</v>
      </c>
      <c r="P35" s="13">
        <v>1477.2</v>
      </c>
    </row>
    <row r="36" spans="1:16" x14ac:dyDescent="0.2">
      <c r="A36" s="2" t="s">
        <v>74</v>
      </c>
      <c r="B36" s="1" t="s">
        <v>75</v>
      </c>
      <c r="C36" s="13">
        <v>1400.04</v>
      </c>
      <c r="D36" s="13">
        <v>233.34</v>
      </c>
      <c r="E36" s="13">
        <v>0</v>
      </c>
      <c r="F36" s="13">
        <v>0</v>
      </c>
      <c r="G36" s="13">
        <v>1633.38</v>
      </c>
      <c r="H36" s="13">
        <v>0</v>
      </c>
      <c r="I36" s="13">
        <v>0</v>
      </c>
      <c r="J36" s="13">
        <v>62.71</v>
      </c>
      <c r="K36" s="13">
        <v>0</v>
      </c>
      <c r="L36" s="13">
        <v>45.94</v>
      </c>
      <c r="M36" s="13">
        <v>0.13</v>
      </c>
      <c r="N36" s="13">
        <v>0</v>
      </c>
      <c r="O36" s="13">
        <v>108.78</v>
      </c>
      <c r="P36" s="13">
        <v>1524.6</v>
      </c>
    </row>
    <row r="37" spans="1:16" x14ac:dyDescent="0.2">
      <c r="A37" s="2" t="s">
        <v>76</v>
      </c>
      <c r="B37" s="1" t="s">
        <v>77</v>
      </c>
      <c r="C37" s="13">
        <v>4000.08</v>
      </c>
      <c r="D37" s="13">
        <v>666.68</v>
      </c>
      <c r="E37" s="13">
        <v>1242.47</v>
      </c>
      <c r="F37" s="13">
        <v>0</v>
      </c>
      <c r="G37" s="13">
        <v>5909.23</v>
      </c>
      <c r="H37" s="13">
        <v>396.47</v>
      </c>
      <c r="I37" s="13">
        <v>0</v>
      </c>
      <c r="J37" s="13">
        <v>971.54</v>
      </c>
      <c r="K37" s="13">
        <v>0</v>
      </c>
      <c r="L37" s="13">
        <v>384.64</v>
      </c>
      <c r="M37" s="14">
        <v>-0.02</v>
      </c>
      <c r="N37" s="13">
        <v>0</v>
      </c>
      <c r="O37" s="13">
        <v>1752.63</v>
      </c>
      <c r="P37" s="13">
        <v>4156.6000000000004</v>
      </c>
    </row>
    <row r="38" spans="1:16" x14ac:dyDescent="0.2">
      <c r="A38" s="2" t="s">
        <v>78</v>
      </c>
      <c r="B38" s="1" t="s">
        <v>79</v>
      </c>
      <c r="C38" s="13">
        <v>530.16</v>
      </c>
      <c r="D38" s="13">
        <v>88.36</v>
      </c>
      <c r="E38" s="13">
        <v>1200</v>
      </c>
      <c r="F38" s="13">
        <v>0</v>
      </c>
      <c r="G38" s="13">
        <v>1818.52</v>
      </c>
      <c r="H38" s="13">
        <v>0</v>
      </c>
      <c r="I38" s="13">
        <v>0</v>
      </c>
      <c r="J38" s="13">
        <v>141.22999999999999</v>
      </c>
      <c r="K38" s="13">
        <v>0</v>
      </c>
      <c r="L38" s="13">
        <v>30.51</v>
      </c>
      <c r="M38" s="14">
        <v>-0.02</v>
      </c>
      <c r="N38" s="13">
        <v>0</v>
      </c>
      <c r="O38" s="13">
        <v>171.72</v>
      </c>
      <c r="P38" s="13">
        <v>1646.8</v>
      </c>
    </row>
    <row r="39" spans="1:16" x14ac:dyDescent="0.2">
      <c r="A39" s="2" t="s">
        <v>80</v>
      </c>
      <c r="B39" s="1" t="s">
        <v>81</v>
      </c>
      <c r="C39" s="13">
        <v>880.08</v>
      </c>
      <c r="D39" s="13">
        <v>146.68</v>
      </c>
      <c r="E39" s="13">
        <v>0</v>
      </c>
      <c r="F39" s="13">
        <v>0</v>
      </c>
      <c r="G39" s="13">
        <v>1026.76</v>
      </c>
      <c r="H39" s="13">
        <v>0</v>
      </c>
      <c r="I39" s="14">
        <v>-21.82</v>
      </c>
      <c r="J39" s="13">
        <v>0</v>
      </c>
      <c r="K39" s="13">
        <v>0</v>
      </c>
      <c r="L39" s="13">
        <v>25.48</v>
      </c>
      <c r="M39" s="13">
        <v>0.1</v>
      </c>
      <c r="N39" s="13">
        <v>0</v>
      </c>
      <c r="O39" s="13">
        <v>3.76</v>
      </c>
      <c r="P39" s="13">
        <v>1023</v>
      </c>
    </row>
    <row r="40" spans="1:16" x14ac:dyDescent="0.2">
      <c r="A40" s="2" t="s">
        <v>82</v>
      </c>
      <c r="B40" s="1" t="s">
        <v>83</v>
      </c>
      <c r="C40" s="13">
        <v>1200</v>
      </c>
      <c r="D40" s="13">
        <v>200</v>
      </c>
      <c r="E40" s="13">
        <v>75</v>
      </c>
      <c r="F40" s="13">
        <v>0</v>
      </c>
      <c r="G40" s="13">
        <v>1475</v>
      </c>
      <c r="H40" s="13">
        <v>0</v>
      </c>
      <c r="I40" s="13">
        <v>0</v>
      </c>
      <c r="J40" s="13">
        <v>45.48</v>
      </c>
      <c r="K40" s="13">
        <v>0</v>
      </c>
      <c r="L40" s="13">
        <v>36.590000000000003</v>
      </c>
      <c r="M40" s="14">
        <v>-7.0000000000000007E-2</v>
      </c>
      <c r="N40" s="13">
        <v>0</v>
      </c>
      <c r="O40" s="13">
        <v>82</v>
      </c>
      <c r="P40" s="13">
        <v>1393</v>
      </c>
    </row>
    <row r="41" spans="1:16" x14ac:dyDescent="0.2">
      <c r="A41" s="2" t="s">
        <v>84</v>
      </c>
      <c r="B41" s="1" t="s">
        <v>85</v>
      </c>
      <c r="C41" s="13">
        <v>1000.08</v>
      </c>
      <c r="D41" s="13">
        <v>166.68</v>
      </c>
      <c r="E41" s="13">
        <v>1906.98</v>
      </c>
      <c r="F41" s="13">
        <v>0</v>
      </c>
      <c r="G41" s="13">
        <v>3073.74</v>
      </c>
      <c r="H41" s="13">
        <v>0</v>
      </c>
      <c r="I41" s="13">
        <v>0</v>
      </c>
      <c r="J41" s="13">
        <v>358.72</v>
      </c>
      <c r="K41" s="13">
        <v>0</v>
      </c>
      <c r="L41" s="13">
        <v>108.31</v>
      </c>
      <c r="M41" s="14">
        <v>-0.09</v>
      </c>
      <c r="N41" s="13">
        <v>0</v>
      </c>
      <c r="O41" s="13">
        <v>466.94</v>
      </c>
      <c r="P41" s="13">
        <v>2606.8000000000002</v>
      </c>
    </row>
    <row r="42" spans="1:16" x14ac:dyDescent="0.2">
      <c r="A42" s="2" t="s">
        <v>86</v>
      </c>
      <c r="B42" s="1" t="s">
        <v>87</v>
      </c>
      <c r="C42" s="13">
        <v>530.16</v>
      </c>
      <c r="D42" s="13">
        <v>88.36</v>
      </c>
      <c r="E42" s="13">
        <v>212</v>
      </c>
      <c r="F42" s="13">
        <v>400</v>
      </c>
      <c r="G42" s="13">
        <v>1230.52</v>
      </c>
      <c r="H42" s="13">
        <v>300</v>
      </c>
      <c r="I42" s="13">
        <v>0</v>
      </c>
      <c r="J42" s="13">
        <v>9.42</v>
      </c>
      <c r="K42" s="13">
        <v>0</v>
      </c>
      <c r="L42" s="13">
        <v>50.46</v>
      </c>
      <c r="M42" s="13">
        <v>0.04</v>
      </c>
      <c r="N42" s="13">
        <v>0</v>
      </c>
      <c r="O42" s="13">
        <v>359.92</v>
      </c>
      <c r="P42" s="13">
        <v>870.6</v>
      </c>
    </row>
    <row r="43" spans="1:16" x14ac:dyDescent="0.2">
      <c r="A43" s="2" t="s">
        <v>88</v>
      </c>
      <c r="B43" s="1" t="s">
        <v>89</v>
      </c>
      <c r="C43" s="13">
        <v>1000.02</v>
      </c>
      <c r="D43" s="13">
        <v>166.67</v>
      </c>
      <c r="E43" s="13">
        <v>0</v>
      </c>
      <c r="F43" s="13">
        <v>0</v>
      </c>
      <c r="G43" s="13">
        <v>1166.69</v>
      </c>
      <c r="H43" s="13">
        <v>0</v>
      </c>
      <c r="I43" s="14">
        <v>-4.49</v>
      </c>
      <c r="J43" s="13">
        <v>0</v>
      </c>
      <c r="K43" s="13">
        <v>0</v>
      </c>
      <c r="L43" s="13">
        <v>62.78</v>
      </c>
      <c r="M43" s="13">
        <v>0</v>
      </c>
      <c r="N43" s="13">
        <v>0</v>
      </c>
      <c r="O43" s="13">
        <v>58.29</v>
      </c>
      <c r="P43" s="13">
        <v>1108.4000000000001</v>
      </c>
    </row>
    <row r="44" spans="1:16" x14ac:dyDescent="0.2">
      <c r="A44" s="2" t="s">
        <v>90</v>
      </c>
      <c r="B44" s="1" t="s">
        <v>91</v>
      </c>
      <c r="C44" s="13">
        <v>530.16</v>
      </c>
      <c r="D44" s="13">
        <v>88.36</v>
      </c>
      <c r="E44" s="13">
        <v>1232</v>
      </c>
      <c r="F44" s="13">
        <v>0</v>
      </c>
      <c r="G44" s="13">
        <v>1850.52</v>
      </c>
      <c r="H44" s="13">
        <v>470.44</v>
      </c>
      <c r="I44" s="13">
        <v>0</v>
      </c>
      <c r="J44" s="13">
        <v>144.72</v>
      </c>
      <c r="K44" s="13">
        <v>0</v>
      </c>
      <c r="L44" s="13">
        <v>58.86</v>
      </c>
      <c r="M44" s="13">
        <v>0.06</v>
      </c>
      <c r="N44" s="13">
        <v>287.64</v>
      </c>
      <c r="O44" s="13">
        <v>961.72</v>
      </c>
      <c r="P44" s="13">
        <v>888.8</v>
      </c>
    </row>
    <row r="45" spans="1:16" x14ac:dyDescent="0.2">
      <c r="A45" s="2" t="s">
        <v>92</v>
      </c>
      <c r="B45" s="1" t="s">
        <v>93</v>
      </c>
      <c r="C45" s="13">
        <v>880.08</v>
      </c>
      <c r="D45" s="13">
        <v>146.68</v>
      </c>
      <c r="E45" s="13">
        <v>0</v>
      </c>
      <c r="F45" s="13">
        <v>0</v>
      </c>
      <c r="G45" s="13">
        <v>1026.76</v>
      </c>
      <c r="H45" s="13">
        <v>0</v>
      </c>
      <c r="I45" s="14">
        <v>-21.82</v>
      </c>
      <c r="J45" s="13">
        <v>0</v>
      </c>
      <c r="K45" s="13">
        <v>0</v>
      </c>
      <c r="L45" s="13">
        <v>148.19999999999999</v>
      </c>
      <c r="M45" s="14">
        <v>-0.02</v>
      </c>
      <c r="N45" s="13">
        <v>0</v>
      </c>
      <c r="O45" s="13">
        <v>126.36</v>
      </c>
      <c r="P45" s="13">
        <v>900.4</v>
      </c>
    </row>
    <row r="46" spans="1:16" x14ac:dyDescent="0.2">
      <c r="A46" s="2" t="s">
        <v>94</v>
      </c>
      <c r="B46" s="1" t="s">
        <v>95</v>
      </c>
      <c r="C46" s="13">
        <v>530.16</v>
      </c>
      <c r="D46" s="13">
        <v>88.36</v>
      </c>
      <c r="E46" s="13">
        <v>692.5</v>
      </c>
      <c r="F46" s="13">
        <v>350</v>
      </c>
      <c r="G46" s="13">
        <v>1661.02</v>
      </c>
      <c r="H46" s="13">
        <v>0</v>
      </c>
      <c r="I46" s="13">
        <v>0</v>
      </c>
      <c r="J46" s="13">
        <v>73.989999999999995</v>
      </c>
      <c r="K46" s="13">
        <v>0</v>
      </c>
      <c r="L46" s="13">
        <v>60.23</v>
      </c>
      <c r="M46" s="13">
        <v>0</v>
      </c>
      <c r="N46" s="13">
        <v>0</v>
      </c>
      <c r="O46" s="13">
        <v>134.22</v>
      </c>
      <c r="P46" s="13">
        <v>1526.8</v>
      </c>
    </row>
    <row r="47" spans="1:16" x14ac:dyDescent="0.2">
      <c r="A47" s="2" t="s">
        <v>96</v>
      </c>
      <c r="B47" s="1" t="s">
        <v>97</v>
      </c>
      <c r="C47" s="13">
        <v>530.16</v>
      </c>
      <c r="D47" s="13">
        <v>88.36</v>
      </c>
      <c r="E47" s="13">
        <v>2370</v>
      </c>
      <c r="F47" s="13">
        <v>0</v>
      </c>
      <c r="G47" s="13">
        <v>2988.52</v>
      </c>
      <c r="H47" s="13">
        <v>240</v>
      </c>
      <c r="I47" s="13">
        <v>0</v>
      </c>
      <c r="J47" s="13">
        <v>340.51</v>
      </c>
      <c r="K47" s="13">
        <v>0</v>
      </c>
      <c r="L47" s="13">
        <v>80.099999999999994</v>
      </c>
      <c r="M47" s="14">
        <v>-0.09</v>
      </c>
      <c r="N47" s="13">
        <v>0</v>
      </c>
      <c r="O47" s="13">
        <v>660.52</v>
      </c>
      <c r="P47" s="13">
        <v>2328</v>
      </c>
    </row>
    <row r="48" spans="1:16" x14ac:dyDescent="0.2">
      <c r="A48" s="2" t="s">
        <v>98</v>
      </c>
      <c r="B48" s="1" t="s">
        <v>99</v>
      </c>
      <c r="C48" s="13">
        <v>1000.08</v>
      </c>
      <c r="D48" s="13">
        <v>166.68</v>
      </c>
      <c r="E48" s="13">
        <v>1130</v>
      </c>
      <c r="F48" s="13">
        <v>0</v>
      </c>
      <c r="G48" s="13">
        <v>2296.7600000000002</v>
      </c>
      <c r="H48" s="13">
        <v>0</v>
      </c>
      <c r="I48" s="13">
        <v>0</v>
      </c>
      <c r="J48" s="13">
        <v>209.13</v>
      </c>
      <c r="K48" s="14">
        <v>-209.13</v>
      </c>
      <c r="L48" s="13">
        <v>69.599999999999994</v>
      </c>
      <c r="M48" s="13">
        <v>0.16</v>
      </c>
      <c r="N48" s="13">
        <v>0</v>
      </c>
      <c r="O48" s="13">
        <v>69.760000000000005</v>
      </c>
      <c r="P48" s="13">
        <v>2227</v>
      </c>
    </row>
    <row r="49" spans="1:16" x14ac:dyDescent="0.2">
      <c r="A49" s="2" t="s">
        <v>100</v>
      </c>
      <c r="B49" s="1" t="s">
        <v>101</v>
      </c>
      <c r="C49" s="13">
        <v>880.08</v>
      </c>
      <c r="D49" s="13">
        <v>146.68</v>
      </c>
      <c r="E49" s="13">
        <v>3401.57</v>
      </c>
      <c r="F49" s="13">
        <v>0</v>
      </c>
      <c r="G49" s="13">
        <v>4428.33</v>
      </c>
      <c r="H49" s="13">
        <v>0</v>
      </c>
      <c r="I49" s="13">
        <v>0</v>
      </c>
      <c r="J49" s="13">
        <v>648.05999999999995</v>
      </c>
      <c r="K49" s="13">
        <v>0</v>
      </c>
      <c r="L49" s="13">
        <v>149.61000000000001</v>
      </c>
      <c r="M49" s="13">
        <v>0.06</v>
      </c>
      <c r="N49" s="13">
        <v>0</v>
      </c>
      <c r="O49" s="13">
        <v>797.73</v>
      </c>
      <c r="P49" s="13">
        <v>3630.6</v>
      </c>
    </row>
    <row r="50" spans="1:16" x14ac:dyDescent="0.2">
      <c r="A50" s="2" t="s">
        <v>102</v>
      </c>
      <c r="B50" s="1" t="s">
        <v>103</v>
      </c>
      <c r="C50" s="13">
        <v>530.16</v>
      </c>
      <c r="D50" s="13">
        <v>88.36</v>
      </c>
      <c r="E50" s="13">
        <v>1248</v>
      </c>
      <c r="F50" s="13">
        <v>0</v>
      </c>
      <c r="G50" s="13">
        <v>1866.52</v>
      </c>
      <c r="H50" s="13">
        <v>0</v>
      </c>
      <c r="I50" s="13">
        <v>0</v>
      </c>
      <c r="J50" s="13">
        <v>146.46</v>
      </c>
      <c r="K50" s="13">
        <v>0</v>
      </c>
      <c r="L50" s="13">
        <v>38.880000000000003</v>
      </c>
      <c r="M50" s="14">
        <v>-0.02</v>
      </c>
      <c r="N50" s="13">
        <v>0</v>
      </c>
      <c r="O50" s="13">
        <v>185.32</v>
      </c>
      <c r="P50" s="13">
        <v>1681.2</v>
      </c>
    </row>
    <row r="51" spans="1:16" x14ac:dyDescent="0.2">
      <c r="A51" s="2" t="s">
        <v>104</v>
      </c>
      <c r="B51" s="1" t="s">
        <v>105</v>
      </c>
      <c r="C51" s="13">
        <v>1400.04</v>
      </c>
      <c r="D51" s="13">
        <v>233.34</v>
      </c>
      <c r="E51" s="13">
        <v>0</v>
      </c>
      <c r="F51" s="13">
        <v>0</v>
      </c>
      <c r="G51" s="13">
        <v>1633.38</v>
      </c>
      <c r="H51" s="13">
        <v>0</v>
      </c>
      <c r="I51" s="13">
        <v>0</v>
      </c>
      <c r="J51" s="13">
        <v>62.71</v>
      </c>
      <c r="K51" s="13">
        <v>0</v>
      </c>
      <c r="L51" s="13">
        <v>44.45</v>
      </c>
      <c r="M51" s="13">
        <v>0.02</v>
      </c>
      <c r="N51" s="13">
        <v>0</v>
      </c>
      <c r="O51" s="13">
        <v>107.18</v>
      </c>
      <c r="P51" s="13">
        <v>1526.2</v>
      </c>
    </row>
    <row r="52" spans="1:16" x14ac:dyDescent="0.2">
      <c r="A52" s="2" t="s">
        <v>106</v>
      </c>
      <c r="B52" s="1" t="s">
        <v>107</v>
      </c>
      <c r="C52" s="13">
        <v>530.16</v>
      </c>
      <c r="D52" s="13">
        <v>88.36</v>
      </c>
      <c r="E52" s="13">
        <v>544.04999999999995</v>
      </c>
      <c r="F52" s="13">
        <v>350</v>
      </c>
      <c r="G52" s="13">
        <v>1512.57</v>
      </c>
      <c r="H52" s="13">
        <v>0</v>
      </c>
      <c r="I52" s="13">
        <v>0</v>
      </c>
      <c r="J52" s="13">
        <v>49.57</v>
      </c>
      <c r="K52" s="13">
        <v>0</v>
      </c>
      <c r="L52" s="13">
        <v>25.82</v>
      </c>
      <c r="M52" s="14">
        <v>-0.02</v>
      </c>
      <c r="N52" s="13">
        <v>0</v>
      </c>
      <c r="O52" s="13">
        <v>75.37</v>
      </c>
      <c r="P52" s="13">
        <v>1437.2</v>
      </c>
    </row>
    <row r="53" spans="1:16" x14ac:dyDescent="0.2">
      <c r="A53" s="2" t="s">
        <v>108</v>
      </c>
      <c r="B53" s="1" t="s">
        <v>109</v>
      </c>
      <c r="C53" s="13">
        <v>1080</v>
      </c>
      <c r="D53" s="13">
        <v>180</v>
      </c>
      <c r="E53" s="13">
        <v>960</v>
      </c>
      <c r="F53" s="13">
        <v>0</v>
      </c>
      <c r="G53" s="13">
        <v>2220</v>
      </c>
      <c r="H53" s="13">
        <v>0</v>
      </c>
      <c r="I53" s="13">
        <v>0</v>
      </c>
      <c r="J53" s="13">
        <v>196.85</v>
      </c>
      <c r="K53" s="13">
        <v>0</v>
      </c>
      <c r="L53" s="13">
        <v>31.28</v>
      </c>
      <c r="M53" s="13">
        <v>7.0000000000000007E-2</v>
      </c>
      <c r="N53" s="13">
        <v>0</v>
      </c>
      <c r="O53" s="13">
        <v>228.2</v>
      </c>
      <c r="P53" s="13">
        <v>1991.8</v>
      </c>
    </row>
    <row r="54" spans="1:16" x14ac:dyDescent="0.2">
      <c r="A54" s="2" t="s">
        <v>110</v>
      </c>
      <c r="B54" s="1" t="s">
        <v>111</v>
      </c>
      <c r="C54" s="13">
        <v>880.08</v>
      </c>
      <c r="D54" s="13">
        <v>146.68</v>
      </c>
      <c r="E54" s="13">
        <v>2336.5700000000002</v>
      </c>
      <c r="F54" s="13">
        <v>0</v>
      </c>
      <c r="G54" s="13">
        <v>3363.33</v>
      </c>
      <c r="H54" s="13">
        <v>315.76</v>
      </c>
      <c r="I54" s="13">
        <v>0</v>
      </c>
      <c r="J54" s="13">
        <v>420.57</v>
      </c>
      <c r="K54" s="13">
        <v>0</v>
      </c>
      <c r="L54" s="13">
        <v>246.9</v>
      </c>
      <c r="M54" s="14">
        <v>-0.1</v>
      </c>
      <c r="N54" s="13">
        <v>0</v>
      </c>
      <c r="O54" s="13">
        <v>983.13</v>
      </c>
      <c r="P54" s="13">
        <v>2380.1999999999998</v>
      </c>
    </row>
    <row r="55" spans="1:16" x14ac:dyDescent="0.2">
      <c r="A55" s="2" t="s">
        <v>112</v>
      </c>
      <c r="B55" s="1" t="s">
        <v>113</v>
      </c>
      <c r="C55" s="13">
        <v>530.16</v>
      </c>
      <c r="D55" s="13">
        <v>88.36</v>
      </c>
      <c r="E55" s="13">
        <v>1896</v>
      </c>
      <c r="F55" s="13">
        <v>0</v>
      </c>
      <c r="G55" s="13">
        <v>2514.52</v>
      </c>
      <c r="H55" s="13">
        <v>0</v>
      </c>
      <c r="I55" s="13">
        <v>0</v>
      </c>
      <c r="J55" s="13">
        <v>247.9</v>
      </c>
      <c r="K55" s="13">
        <v>0</v>
      </c>
      <c r="L55" s="13">
        <v>54.48</v>
      </c>
      <c r="M55" s="14">
        <v>-0.06</v>
      </c>
      <c r="N55" s="13">
        <v>0</v>
      </c>
      <c r="O55" s="13">
        <v>302.32</v>
      </c>
      <c r="P55" s="13">
        <v>2212.1999999999998</v>
      </c>
    </row>
    <row r="56" spans="1:16" x14ac:dyDescent="0.2">
      <c r="A56" s="2" t="s">
        <v>114</v>
      </c>
      <c r="B56" s="1" t="s">
        <v>115</v>
      </c>
      <c r="C56" s="13">
        <v>880.08</v>
      </c>
      <c r="D56" s="13">
        <v>146.68</v>
      </c>
      <c r="E56" s="13">
        <v>0</v>
      </c>
      <c r="F56" s="13">
        <v>0</v>
      </c>
      <c r="G56" s="13">
        <v>1026.76</v>
      </c>
      <c r="H56" s="13">
        <v>0</v>
      </c>
      <c r="I56" s="14">
        <v>-21.82</v>
      </c>
      <c r="J56" s="13">
        <v>0</v>
      </c>
      <c r="K56" s="13">
        <v>0</v>
      </c>
      <c r="L56" s="13">
        <v>147.25</v>
      </c>
      <c r="M56" s="13">
        <v>0.13</v>
      </c>
      <c r="N56" s="13">
        <v>0</v>
      </c>
      <c r="O56" s="13">
        <v>125.56</v>
      </c>
      <c r="P56" s="13">
        <v>901.2</v>
      </c>
    </row>
    <row r="57" spans="1:16" x14ac:dyDescent="0.2">
      <c r="A57" s="2" t="s">
        <v>116</v>
      </c>
      <c r="B57" s="1" t="s">
        <v>117</v>
      </c>
      <c r="C57" s="13">
        <v>880.08</v>
      </c>
      <c r="D57" s="13">
        <v>146.68</v>
      </c>
      <c r="E57" s="13">
        <v>5569.3</v>
      </c>
      <c r="F57" s="13">
        <v>0</v>
      </c>
      <c r="G57" s="13">
        <v>6596.06</v>
      </c>
      <c r="H57" s="13">
        <v>0</v>
      </c>
      <c r="I57" s="13">
        <v>0</v>
      </c>
      <c r="J57" s="13">
        <v>1133.0899999999999</v>
      </c>
      <c r="K57" s="14">
        <v>-1133.0899999999999</v>
      </c>
      <c r="L57" s="13">
        <v>111.57</v>
      </c>
      <c r="M57" s="14">
        <v>-0.11</v>
      </c>
      <c r="N57" s="13">
        <v>0</v>
      </c>
      <c r="O57" s="13">
        <v>111.46</v>
      </c>
      <c r="P57" s="13">
        <v>6484.6</v>
      </c>
    </row>
    <row r="58" spans="1:16" x14ac:dyDescent="0.2">
      <c r="A58" s="2" t="s">
        <v>118</v>
      </c>
      <c r="B58" s="1" t="s">
        <v>119</v>
      </c>
      <c r="C58" s="13">
        <v>880.08</v>
      </c>
      <c r="D58" s="13">
        <v>146.68</v>
      </c>
      <c r="E58" s="13">
        <v>0</v>
      </c>
      <c r="F58" s="13">
        <v>0</v>
      </c>
      <c r="G58" s="13">
        <v>1026.76</v>
      </c>
      <c r="H58" s="13">
        <v>0</v>
      </c>
      <c r="I58" s="14">
        <v>-21.82</v>
      </c>
      <c r="J58" s="13">
        <v>0</v>
      </c>
      <c r="K58" s="13">
        <v>0</v>
      </c>
      <c r="L58" s="13">
        <v>25.48</v>
      </c>
      <c r="M58" s="13">
        <v>0.1</v>
      </c>
      <c r="N58" s="13">
        <v>0</v>
      </c>
      <c r="O58" s="13">
        <v>3.76</v>
      </c>
      <c r="P58" s="13">
        <v>1023</v>
      </c>
    </row>
    <row r="59" spans="1:16" x14ac:dyDescent="0.2">
      <c r="A59" s="2" t="s">
        <v>120</v>
      </c>
      <c r="B59" s="1" t="s">
        <v>121</v>
      </c>
      <c r="C59" s="13">
        <v>1398</v>
      </c>
      <c r="D59" s="13">
        <v>233</v>
      </c>
      <c r="E59" s="13">
        <v>0</v>
      </c>
      <c r="F59" s="13">
        <v>0</v>
      </c>
      <c r="G59" s="13">
        <v>1631</v>
      </c>
      <c r="H59" s="13">
        <v>0</v>
      </c>
      <c r="I59" s="13">
        <v>0</v>
      </c>
      <c r="J59" s="13">
        <v>62.45</v>
      </c>
      <c r="K59" s="13">
        <v>0</v>
      </c>
      <c r="L59" s="13">
        <v>40.53</v>
      </c>
      <c r="M59" s="13">
        <v>0.02</v>
      </c>
      <c r="N59" s="13">
        <v>0</v>
      </c>
      <c r="O59" s="13">
        <v>103</v>
      </c>
      <c r="P59" s="13">
        <v>1528</v>
      </c>
    </row>
    <row r="60" spans="1:16" x14ac:dyDescent="0.2">
      <c r="A60" s="2" t="s">
        <v>122</v>
      </c>
      <c r="B60" s="1" t="s">
        <v>123</v>
      </c>
      <c r="C60" s="13">
        <v>880.02</v>
      </c>
      <c r="D60" s="13">
        <v>146.66999999999999</v>
      </c>
      <c r="E60" s="13">
        <v>0</v>
      </c>
      <c r="F60" s="13">
        <v>0</v>
      </c>
      <c r="G60" s="13">
        <v>1026.69</v>
      </c>
      <c r="H60" s="13">
        <v>0</v>
      </c>
      <c r="I60" s="14">
        <v>-21.83</v>
      </c>
      <c r="J60" s="13">
        <v>0</v>
      </c>
      <c r="K60" s="13">
        <v>0</v>
      </c>
      <c r="L60" s="13">
        <v>25.48</v>
      </c>
      <c r="M60" s="13">
        <v>0.04</v>
      </c>
      <c r="N60" s="13">
        <v>0</v>
      </c>
      <c r="O60" s="13">
        <v>3.69</v>
      </c>
      <c r="P60" s="13">
        <v>1023</v>
      </c>
    </row>
    <row r="61" spans="1:16" x14ac:dyDescent="0.2">
      <c r="A61" s="2" t="s">
        <v>124</v>
      </c>
      <c r="B61" s="1" t="s">
        <v>125</v>
      </c>
      <c r="C61" s="13">
        <v>1285.68</v>
      </c>
      <c r="D61" s="13">
        <v>214.28</v>
      </c>
      <c r="E61" s="13">
        <v>0</v>
      </c>
      <c r="F61" s="13">
        <v>0</v>
      </c>
      <c r="G61" s="13">
        <v>1499.96</v>
      </c>
      <c r="H61" s="13">
        <v>0</v>
      </c>
      <c r="I61" s="13">
        <v>0</v>
      </c>
      <c r="J61" s="13">
        <v>48.19</v>
      </c>
      <c r="K61" s="13">
        <v>0</v>
      </c>
      <c r="L61" s="13">
        <v>161.15</v>
      </c>
      <c r="M61" s="13">
        <v>0.02</v>
      </c>
      <c r="N61" s="13">
        <v>0</v>
      </c>
      <c r="O61" s="13">
        <v>209.36</v>
      </c>
      <c r="P61" s="13">
        <v>1290.5999999999999</v>
      </c>
    </row>
    <row r="62" spans="1:16" x14ac:dyDescent="0.2">
      <c r="A62" s="2" t="s">
        <v>126</v>
      </c>
      <c r="B62" s="1" t="s">
        <v>127</v>
      </c>
      <c r="C62" s="13">
        <v>1400.04</v>
      </c>
      <c r="D62" s="13">
        <v>233.34</v>
      </c>
      <c r="E62" s="13">
        <v>0</v>
      </c>
      <c r="F62" s="13">
        <v>0</v>
      </c>
      <c r="G62" s="13">
        <v>1633.38</v>
      </c>
      <c r="H62" s="13">
        <v>714.53</v>
      </c>
      <c r="I62" s="13">
        <v>0</v>
      </c>
      <c r="J62" s="13">
        <v>62.71</v>
      </c>
      <c r="K62" s="13">
        <v>0</v>
      </c>
      <c r="L62" s="13">
        <v>47.26</v>
      </c>
      <c r="M62" s="13">
        <v>0.08</v>
      </c>
      <c r="N62" s="13">
        <v>0</v>
      </c>
      <c r="O62" s="13">
        <v>824.58</v>
      </c>
      <c r="P62" s="13">
        <v>808.8</v>
      </c>
    </row>
    <row r="63" spans="1:16" x14ac:dyDescent="0.2">
      <c r="A63" s="2" t="s">
        <v>128</v>
      </c>
      <c r="B63" s="1" t="s">
        <v>129</v>
      </c>
      <c r="C63" s="13">
        <v>530.16</v>
      </c>
      <c r="D63" s="13">
        <v>88.36</v>
      </c>
      <c r="E63" s="13">
        <v>2862</v>
      </c>
      <c r="F63" s="13">
        <v>0</v>
      </c>
      <c r="G63" s="13">
        <v>3480.52</v>
      </c>
      <c r="H63" s="13">
        <v>0</v>
      </c>
      <c r="I63" s="13">
        <v>0</v>
      </c>
      <c r="J63" s="13">
        <v>445.6</v>
      </c>
      <c r="K63" s="13">
        <v>0</v>
      </c>
      <c r="L63" s="13">
        <v>88.55</v>
      </c>
      <c r="M63" s="14">
        <v>-0.03</v>
      </c>
      <c r="N63" s="13">
        <v>0</v>
      </c>
      <c r="O63" s="13">
        <v>534.12</v>
      </c>
      <c r="P63" s="13">
        <v>2946.4</v>
      </c>
    </row>
    <row r="64" spans="1:16" x14ac:dyDescent="0.2">
      <c r="A64" s="2" t="s">
        <v>130</v>
      </c>
      <c r="B64" s="1" t="s">
        <v>131</v>
      </c>
      <c r="C64" s="13">
        <v>880.08</v>
      </c>
      <c r="D64" s="13">
        <v>146.68</v>
      </c>
      <c r="E64" s="13">
        <v>8941.06</v>
      </c>
      <c r="F64" s="13">
        <v>0</v>
      </c>
      <c r="G64" s="13">
        <v>9967.82</v>
      </c>
      <c r="H64" s="13">
        <v>0</v>
      </c>
      <c r="I64" s="13">
        <v>0</v>
      </c>
      <c r="J64" s="13">
        <v>2002.39</v>
      </c>
      <c r="K64" s="13">
        <v>0</v>
      </c>
      <c r="L64" s="13">
        <v>197.6</v>
      </c>
      <c r="M64" s="13">
        <v>0.03</v>
      </c>
      <c r="N64" s="13">
        <v>0</v>
      </c>
      <c r="O64" s="13">
        <v>2200.02</v>
      </c>
      <c r="P64" s="13">
        <v>7767.8</v>
      </c>
    </row>
    <row r="65" spans="1:16" x14ac:dyDescent="0.2">
      <c r="A65" s="2" t="s">
        <v>132</v>
      </c>
      <c r="B65" s="1" t="s">
        <v>133</v>
      </c>
      <c r="C65" s="13">
        <v>880.08</v>
      </c>
      <c r="D65" s="13">
        <v>146.68</v>
      </c>
      <c r="E65" s="13">
        <v>29304.04</v>
      </c>
      <c r="F65" s="13">
        <v>0</v>
      </c>
      <c r="G65" s="13">
        <v>30330.799999999999</v>
      </c>
      <c r="H65" s="13">
        <v>0</v>
      </c>
      <c r="I65" s="13">
        <v>0</v>
      </c>
      <c r="J65" s="13">
        <v>8541.2900000000009</v>
      </c>
      <c r="K65" s="13">
        <v>0</v>
      </c>
      <c r="L65" s="13">
        <v>183.12</v>
      </c>
      <c r="M65" s="14">
        <v>-0.01</v>
      </c>
      <c r="N65" s="13">
        <v>0</v>
      </c>
      <c r="O65" s="13">
        <v>8724.4</v>
      </c>
      <c r="P65" s="13">
        <v>21606.400000000001</v>
      </c>
    </row>
    <row r="66" spans="1:16" x14ac:dyDescent="0.2">
      <c r="A66" s="2" t="s">
        <v>134</v>
      </c>
      <c r="B66" s="1" t="s">
        <v>135</v>
      </c>
      <c r="C66" s="13">
        <v>530.16</v>
      </c>
      <c r="D66" s="13">
        <v>88.36</v>
      </c>
      <c r="E66" s="13">
        <v>670</v>
      </c>
      <c r="F66" s="13">
        <v>300</v>
      </c>
      <c r="G66" s="13">
        <v>1588.52</v>
      </c>
      <c r="H66" s="13">
        <v>0</v>
      </c>
      <c r="I66" s="13">
        <v>0</v>
      </c>
      <c r="J66" s="13">
        <v>57.83</v>
      </c>
      <c r="K66" s="13">
        <v>0</v>
      </c>
      <c r="L66" s="13">
        <v>0</v>
      </c>
      <c r="M66" s="13">
        <v>0.09</v>
      </c>
      <c r="N66" s="13">
        <v>0</v>
      </c>
      <c r="O66" s="13">
        <v>57.92</v>
      </c>
      <c r="P66" s="13">
        <v>1530.6</v>
      </c>
    </row>
    <row r="67" spans="1:16" x14ac:dyDescent="0.2">
      <c r="A67" s="2" t="s">
        <v>136</v>
      </c>
      <c r="B67" s="1" t="s">
        <v>137</v>
      </c>
      <c r="C67" s="13">
        <v>880.08</v>
      </c>
      <c r="D67" s="13">
        <v>146.68</v>
      </c>
      <c r="E67" s="13">
        <v>0</v>
      </c>
      <c r="F67" s="13">
        <v>0</v>
      </c>
      <c r="G67" s="13">
        <v>1026.76</v>
      </c>
      <c r="H67" s="13">
        <v>697.7</v>
      </c>
      <c r="I67" s="14">
        <v>-21.82</v>
      </c>
      <c r="J67" s="13">
        <v>0</v>
      </c>
      <c r="K67" s="13">
        <v>0</v>
      </c>
      <c r="L67" s="13">
        <v>208.7</v>
      </c>
      <c r="M67" s="14">
        <v>-0.02</v>
      </c>
      <c r="N67" s="13">
        <v>0</v>
      </c>
      <c r="O67" s="13">
        <v>884.56</v>
      </c>
      <c r="P67" s="13">
        <v>142.19999999999999</v>
      </c>
    </row>
    <row r="68" spans="1:16" x14ac:dyDescent="0.2">
      <c r="A68" s="2" t="s">
        <v>138</v>
      </c>
      <c r="B68" s="1" t="s">
        <v>139</v>
      </c>
      <c r="C68" s="13">
        <v>530.16</v>
      </c>
      <c r="D68" s="13">
        <v>88.36</v>
      </c>
      <c r="E68" s="13">
        <v>3566.2</v>
      </c>
      <c r="F68" s="13">
        <v>0</v>
      </c>
      <c r="G68" s="13">
        <v>4184.72</v>
      </c>
      <c r="H68" s="13">
        <v>0</v>
      </c>
      <c r="I68" s="13">
        <v>0</v>
      </c>
      <c r="J68" s="13">
        <v>596.02</v>
      </c>
      <c r="K68" s="13">
        <v>0</v>
      </c>
      <c r="L68" s="13">
        <v>0</v>
      </c>
      <c r="M68" s="14">
        <v>-0.1</v>
      </c>
      <c r="N68" s="13">
        <v>0</v>
      </c>
      <c r="O68" s="13">
        <v>595.91999999999996</v>
      </c>
      <c r="P68" s="13">
        <v>3588.8</v>
      </c>
    </row>
    <row r="69" spans="1:16" x14ac:dyDescent="0.2">
      <c r="A69" s="2" t="s">
        <v>140</v>
      </c>
      <c r="B69" s="1" t="s">
        <v>141</v>
      </c>
      <c r="C69" s="13">
        <v>880.08</v>
      </c>
      <c r="D69" s="13">
        <v>146.68</v>
      </c>
      <c r="E69" s="13">
        <v>324.49</v>
      </c>
      <c r="F69" s="13">
        <v>0</v>
      </c>
      <c r="G69" s="13">
        <v>1351.25</v>
      </c>
      <c r="H69" s="13">
        <v>0</v>
      </c>
      <c r="I69" s="13">
        <v>0</v>
      </c>
      <c r="J69" s="13">
        <v>22.55</v>
      </c>
      <c r="K69" s="14">
        <v>-22.55</v>
      </c>
      <c r="L69" s="13">
        <v>97.13</v>
      </c>
      <c r="M69" s="13">
        <v>0.12</v>
      </c>
      <c r="N69" s="13">
        <v>0</v>
      </c>
      <c r="O69" s="13">
        <v>97.25</v>
      </c>
      <c r="P69" s="13">
        <v>1254</v>
      </c>
    </row>
    <row r="70" spans="1:16" x14ac:dyDescent="0.2">
      <c r="A70" s="2" t="s">
        <v>142</v>
      </c>
      <c r="B70" s="1" t="s">
        <v>143</v>
      </c>
      <c r="C70" s="13">
        <v>1400.04</v>
      </c>
      <c r="D70" s="13">
        <v>233.34</v>
      </c>
      <c r="E70" s="13">
        <v>0</v>
      </c>
      <c r="F70" s="13">
        <v>0</v>
      </c>
      <c r="G70" s="13">
        <v>1633.38</v>
      </c>
      <c r="H70" s="13">
        <v>373.9</v>
      </c>
      <c r="I70" s="13">
        <v>0</v>
      </c>
      <c r="J70" s="13">
        <v>62.71</v>
      </c>
      <c r="K70" s="13">
        <v>0</v>
      </c>
      <c r="L70" s="13">
        <v>46.19</v>
      </c>
      <c r="M70" s="14">
        <v>-0.02</v>
      </c>
      <c r="N70" s="13">
        <v>0</v>
      </c>
      <c r="O70" s="13">
        <v>482.78</v>
      </c>
      <c r="P70" s="13">
        <v>1150.5999999999999</v>
      </c>
    </row>
    <row r="71" spans="1:16" x14ac:dyDescent="0.2">
      <c r="A71" s="2" t="s">
        <v>144</v>
      </c>
      <c r="B71" s="1" t="s">
        <v>145</v>
      </c>
      <c r="C71" s="13">
        <v>3999.96</v>
      </c>
      <c r="D71" s="13">
        <v>666.66</v>
      </c>
      <c r="E71" s="13">
        <v>0</v>
      </c>
      <c r="F71" s="13">
        <v>0</v>
      </c>
      <c r="G71" s="13">
        <v>4666.62</v>
      </c>
      <c r="H71" s="13">
        <v>0</v>
      </c>
      <c r="I71" s="13">
        <v>0</v>
      </c>
      <c r="J71" s="13">
        <v>698.95</v>
      </c>
      <c r="K71" s="13">
        <v>0</v>
      </c>
      <c r="L71" s="13">
        <v>128.57</v>
      </c>
      <c r="M71" s="14">
        <v>-0.1</v>
      </c>
      <c r="N71" s="13">
        <v>0</v>
      </c>
      <c r="O71" s="13">
        <v>827.42</v>
      </c>
      <c r="P71" s="13">
        <v>3839.2</v>
      </c>
    </row>
    <row r="72" spans="1:16" x14ac:dyDescent="0.2">
      <c r="A72" s="2" t="s">
        <v>146</v>
      </c>
      <c r="B72" s="1" t="s">
        <v>147</v>
      </c>
      <c r="C72" s="13">
        <v>880.02</v>
      </c>
      <c r="D72" s="13">
        <v>146.66999999999999</v>
      </c>
      <c r="E72" s="13">
        <v>7706.12</v>
      </c>
      <c r="F72" s="13">
        <v>0</v>
      </c>
      <c r="G72" s="13">
        <v>8732.81</v>
      </c>
      <c r="H72" s="13">
        <v>0</v>
      </c>
      <c r="I72" s="13">
        <v>0</v>
      </c>
      <c r="J72" s="13">
        <v>1635.65</v>
      </c>
      <c r="K72" s="13">
        <v>0</v>
      </c>
      <c r="L72" s="13">
        <v>142.58000000000001</v>
      </c>
      <c r="M72" s="14">
        <v>-0.02</v>
      </c>
      <c r="N72" s="13">
        <v>0</v>
      </c>
      <c r="O72" s="13">
        <v>1778.21</v>
      </c>
      <c r="P72" s="13">
        <v>6954.6</v>
      </c>
    </row>
    <row r="74" spans="1:16" s="7" customFormat="1" x14ac:dyDescent="0.2">
      <c r="A74" s="15"/>
      <c r="C74" s="7" t="s">
        <v>148</v>
      </c>
      <c r="D74" s="7" t="s">
        <v>148</v>
      </c>
      <c r="E74" s="7" t="s">
        <v>148</v>
      </c>
      <c r="F74" s="7" t="s">
        <v>148</v>
      </c>
      <c r="G74" s="7" t="s">
        <v>148</v>
      </c>
      <c r="H74" s="7" t="s">
        <v>148</v>
      </c>
      <c r="I74" s="7" t="s">
        <v>148</v>
      </c>
      <c r="J74" s="7" t="s">
        <v>148</v>
      </c>
      <c r="K74" s="7" t="s">
        <v>148</v>
      </c>
      <c r="L74" s="7" t="s">
        <v>148</v>
      </c>
      <c r="M74" s="7" t="s">
        <v>148</v>
      </c>
      <c r="N74" s="7" t="s">
        <v>148</v>
      </c>
      <c r="O74" s="7" t="s">
        <v>148</v>
      </c>
      <c r="P74" s="7" t="s">
        <v>148</v>
      </c>
    </row>
    <row r="75" spans="1:16" x14ac:dyDescent="0.2">
      <c r="A75" s="18" t="s">
        <v>149</v>
      </c>
      <c r="B75" s="1" t="s">
        <v>150</v>
      </c>
      <c r="C75" s="17">
        <v>68508.960000000006</v>
      </c>
      <c r="D75" s="17">
        <v>11418.16</v>
      </c>
      <c r="E75" s="17">
        <v>141869.96</v>
      </c>
      <c r="F75" s="17">
        <v>2000</v>
      </c>
      <c r="G75" s="17">
        <v>223797.08</v>
      </c>
      <c r="H75" s="17">
        <v>6497.04</v>
      </c>
      <c r="I75" s="19">
        <v>-265.73</v>
      </c>
      <c r="J75" s="17">
        <v>34957.72</v>
      </c>
      <c r="K75" s="19">
        <v>-1364.77</v>
      </c>
      <c r="L75" s="17">
        <v>7178.54</v>
      </c>
      <c r="M75" s="17">
        <v>0.44</v>
      </c>
      <c r="N75" s="17">
        <v>287.64</v>
      </c>
      <c r="O75" s="17">
        <v>47290.879999999997</v>
      </c>
      <c r="P75" s="17">
        <v>176506.2</v>
      </c>
    </row>
    <row r="77" spans="1:16" x14ac:dyDescent="0.2">
      <c r="C77" s="1" t="s">
        <v>150</v>
      </c>
      <c r="D77" s="1" t="s">
        <v>150</v>
      </c>
      <c r="E77" s="1" t="s">
        <v>150</v>
      </c>
      <c r="F77" s="1" t="s">
        <v>150</v>
      </c>
      <c r="G77" s="1" t="s">
        <v>150</v>
      </c>
      <c r="H77" s="1" t="s">
        <v>150</v>
      </c>
      <c r="I77" s="1" t="s">
        <v>150</v>
      </c>
      <c r="J77" s="1" t="s">
        <v>150</v>
      </c>
      <c r="K77" s="1" t="s">
        <v>150</v>
      </c>
      <c r="L77" s="1" t="s">
        <v>150</v>
      </c>
      <c r="M77" s="1" t="s">
        <v>150</v>
      </c>
      <c r="N77" s="1" t="s">
        <v>150</v>
      </c>
      <c r="O77" s="1" t="s">
        <v>150</v>
      </c>
      <c r="P77" s="1" t="s">
        <v>150</v>
      </c>
    </row>
    <row r="78" spans="1:16" x14ac:dyDescent="0.2">
      <c r="A78" s="2" t="s">
        <v>150</v>
      </c>
      <c r="B78" s="1" t="s">
        <v>150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9" workbookViewId="0">
      <selection activeCell="D80" sqref="D80"/>
    </sheetView>
  </sheetViews>
  <sheetFormatPr baseColWidth="10" defaultRowHeight="15" x14ac:dyDescent="0.25"/>
  <cols>
    <col min="2" max="2" width="14.5703125" customWidth="1"/>
    <col min="3" max="3" width="18.85546875" bestFit="1" customWidth="1"/>
    <col min="4" max="4" width="12.5703125" bestFit="1" customWidth="1"/>
    <col min="5" max="5" width="35.28515625" bestFit="1" customWidth="1"/>
    <col min="7" max="7" width="12" bestFit="1" customWidth="1"/>
    <col min="8" max="8" width="11.855468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151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152</v>
      </c>
      <c r="B8" s="33" t="s">
        <v>153</v>
      </c>
      <c r="C8" s="33" t="s">
        <v>154</v>
      </c>
      <c r="D8" s="34" t="s">
        <v>155</v>
      </c>
      <c r="E8" s="33" t="s">
        <v>156</v>
      </c>
      <c r="F8" s="32"/>
      <c r="G8" s="32"/>
      <c r="H8" s="32"/>
      <c r="I8" s="32"/>
      <c r="J8" s="32"/>
    </row>
    <row r="9" spans="1:10" x14ac:dyDescent="0.25">
      <c r="A9" s="26" t="s">
        <v>142</v>
      </c>
      <c r="B9" s="26">
        <v>60594965751</v>
      </c>
      <c r="C9" s="26" t="s">
        <v>157</v>
      </c>
      <c r="D9" s="26">
        <v>1150.6000000000001</v>
      </c>
      <c r="E9" s="26" t="s">
        <v>143</v>
      </c>
      <c r="F9" s="26"/>
      <c r="G9" s="26"/>
      <c r="H9" s="26"/>
      <c r="I9" s="26"/>
      <c r="J9" s="26"/>
    </row>
    <row r="10" spans="1:10" x14ac:dyDescent="0.25">
      <c r="A10" s="26"/>
      <c r="B10" s="26" t="s">
        <v>158</v>
      </c>
      <c r="C10" s="26"/>
      <c r="D10" s="35">
        <v>1150.6000000000001</v>
      </c>
      <c r="E10" s="26" t="s">
        <v>159</v>
      </c>
      <c r="F10" s="26"/>
      <c r="G10" s="26"/>
      <c r="H10" s="26"/>
      <c r="I10" s="26"/>
      <c r="J10" s="26"/>
    </row>
    <row r="12" spans="1:10" x14ac:dyDescent="0.25">
      <c r="A12" s="26" t="s">
        <v>32</v>
      </c>
      <c r="B12" s="26">
        <v>56708882790</v>
      </c>
      <c r="C12" s="26" t="s">
        <v>160</v>
      </c>
      <c r="D12" s="26">
        <v>9692.4</v>
      </c>
      <c r="E12" s="26" t="s">
        <v>33</v>
      </c>
      <c r="F12" s="26"/>
      <c r="G12" s="26"/>
      <c r="H12" s="26"/>
      <c r="I12" s="26"/>
      <c r="J12" s="26"/>
    </row>
    <row r="13" spans="1:10" x14ac:dyDescent="0.25">
      <c r="A13" s="26" t="s">
        <v>44</v>
      </c>
      <c r="B13" s="26">
        <v>56708847789</v>
      </c>
      <c r="C13" s="26" t="s">
        <v>160</v>
      </c>
      <c r="D13" s="26">
        <v>3010.4</v>
      </c>
      <c r="E13" s="26" t="s">
        <v>45</v>
      </c>
      <c r="F13" s="26"/>
      <c r="G13" s="26"/>
      <c r="H13" s="26"/>
      <c r="I13" s="26"/>
      <c r="J13" s="26"/>
    </row>
    <row r="14" spans="1:10" x14ac:dyDescent="0.25">
      <c r="A14" s="26" t="s">
        <v>46</v>
      </c>
      <c r="B14" s="26">
        <v>56708883259</v>
      </c>
      <c r="C14" s="26" t="s">
        <v>160</v>
      </c>
      <c r="D14" s="26">
        <v>1807.8000000000002</v>
      </c>
      <c r="E14" s="26" t="s">
        <v>47</v>
      </c>
      <c r="F14" s="26"/>
      <c r="G14" s="26"/>
      <c r="H14" s="26"/>
      <c r="I14" s="26"/>
      <c r="J14" s="26"/>
    </row>
    <row r="15" spans="1:10" x14ac:dyDescent="0.25">
      <c r="A15" s="26" t="s">
        <v>114</v>
      </c>
      <c r="B15" s="26">
        <v>56708848767</v>
      </c>
      <c r="C15" s="26" t="s">
        <v>160</v>
      </c>
      <c r="D15" s="26">
        <v>901.2</v>
      </c>
      <c r="E15" s="26" t="s">
        <v>115</v>
      </c>
      <c r="F15" s="26"/>
      <c r="G15" s="26"/>
      <c r="H15" s="26"/>
      <c r="I15" s="26"/>
      <c r="J15" s="26"/>
    </row>
    <row r="16" spans="1:10" x14ac:dyDescent="0.25">
      <c r="A16" s="26" t="s">
        <v>136</v>
      </c>
      <c r="B16" s="26">
        <v>56708848798</v>
      </c>
      <c r="C16" s="26" t="s">
        <v>160</v>
      </c>
      <c r="D16" s="26">
        <v>142.20000000000002</v>
      </c>
      <c r="E16" s="26" t="s">
        <v>137</v>
      </c>
      <c r="F16" s="26"/>
      <c r="G16" s="26"/>
      <c r="H16" s="26"/>
      <c r="I16" s="26"/>
      <c r="J16" s="26"/>
    </row>
    <row r="17" spans="1:5" x14ac:dyDescent="0.25">
      <c r="A17" s="26" t="s">
        <v>116</v>
      </c>
      <c r="B17" s="26">
        <v>56708848770</v>
      </c>
      <c r="C17" s="26" t="s">
        <v>160</v>
      </c>
      <c r="D17" s="26">
        <v>6484.6</v>
      </c>
      <c r="E17" s="26" t="s">
        <v>117</v>
      </c>
    </row>
    <row r="18" spans="1:5" x14ac:dyDescent="0.25">
      <c r="A18" s="26" t="s">
        <v>40</v>
      </c>
      <c r="B18" s="26">
        <v>56708883137</v>
      </c>
      <c r="C18" s="26" t="s">
        <v>160</v>
      </c>
      <c r="D18" s="26">
        <v>943.40000000000009</v>
      </c>
      <c r="E18" s="26" t="s">
        <v>41</v>
      </c>
    </row>
    <row r="19" spans="1:5" x14ac:dyDescent="0.25">
      <c r="A19" s="26" t="s">
        <v>36</v>
      </c>
      <c r="B19" s="26">
        <v>56708847394</v>
      </c>
      <c r="C19" s="26" t="s">
        <v>160</v>
      </c>
      <c r="D19" s="26">
        <v>10153.200000000001</v>
      </c>
      <c r="E19" s="26" t="s">
        <v>37</v>
      </c>
    </row>
    <row r="20" spans="1:5" x14ac:dyDescent="0.25">
      <c r="A20" s="26" t="s">
        <v>146</v>
      </c>
      <c r="B20" s="26">
        <v>56708883842</v>
      </c>
      <c r="C20" s="26" t="s">
        <v>160</v>
      </c>
      <c r="D20" s="26">
        <v>6954.6</v>
      </c>
      <c r="E20" s="26" t="s">
        <v>147</v>
      </c>
    </row>
    <row r="21" spans="1:5" x14ac:dyDescent="0.25">
      <c r="A21" s="26" t="s">
        <v>34</v>
      </c>
      <c r="B21" s="26">
        <v>56708847315</v>
      </c>
      <c r="C21" s="26" t="s">
        <v>160</v>
      </c>
      <c r="D21" s="26">
        <v>5072.8</v>
      </c>
      <c r="E21" s="26" t="s">
        <v>35</v>
      </c>
    </row>
    <row r="22" spans="1:5" x14ac:dyDescent="0.25">
      <c r="A22" s="26">
        <v>5</v>
      </c>
      <c r="B22" s="26">
        <v>56708883185</v>
      </c>
      <c r="C22" s="26" t="s">
        <v>160</v>
      </c>
      <c r="D22" s="26">
        <v>3583.2000000000003</v>
      </c>
      <c r="E22" s="26" t="s">
        <v>43</v>
      </c>
    </row>
    <row r="23" spans="1:5" x14ac:dyDescent="0.25">
      <c r="A23" s="26" t="s">
        <v>84</v>
      </c>
      <c r="B23" s="26">
        <v>56708848386</v>
      </c>
      <c r="C23" s="26" t="s">
        <v>160</v>
      </c>
      <c r="D23" s="26">
        <v>2606.8000000000002</v>
      </c>
      <c r="E23" s="26" t="s">
        <v>85</v>
      </c>
    </row>
    <row r="24" spans="1:5" x14ac:dyDescent="0.25">
      <c r="A24" s="26" t="s">
        <v>76</v>
      </c>
      <c r="B24" s="26">
        <v>56708883430</v>
      </c>
      <c r="C24" s="26" t="s">
        <v>160</v>
      </c>
      <c r="D24" s="26">
        <v>4156.6000000000004</v>
      </c>
      <c r="E24" s="26" t="s">
        <v>77</v>
      </c>
    </row>
    <row r="25" spans="1:5" x14ac:dyDescent="0.25">
      <c r="A25" s="26" t="s">
        <v>124</v>
      </c>
      <c r="B25" s="26">
        <v>56708848784</v>
      </c>
      <c r="C25" s="26" t="s">
        <v>160</v>
      </c>
      <c r="D25" s="26">
        <v>1290.6000000000001</v>
      </c>
      <c r="E25" s="26" t="s">
        <v>125</v>
      </c>
    </row>
    <row r="26" spans="1:5" x14ac:dyDescent="0.25">
      <c r="A26" s="26" t="s">
        <v>140</v>
      </c>
      <c r="B26" s="26">
        <v>56710784406</v>
      </c>
      <c r="C26" s="26" t="s">
        <v>160</v>
      </c>
      <c r="D26" s="26">
        <v>1254</v>
      </c>
      <c r="E26" s="26" t="s">
        <v>141</v>
      </c>
    </row>
    <row r="27" spans="1:5" x14ac:dyDescent="0.25">
      <c r="A27" s="26" t="s">
        <v>56</v>
      </c>
      <c r="B27" s="26">
        <v>56708880312</v>
      </c>
      <c r="C27" s="26" t="s">
        <v>160</v>
      </c>
      <c r="D27" s="26">
        <v>5680.2000000000007</v>
      </c>
      <c r="E27" s="26" t="s">
        <v>57</v>
      </c>
    </row>
    <row r="28" spans="1:5" x14ac:dyDescent="0.25">
      <c r="A28" s="26" t="s">
        <v>130</v>
      </c>
      <c r="B28" s="26">
        <v>60589924269</v>
      </c>
      <c r="C28" s="26" t="s">
        <v>160</v>
      </c>
      <c r="D28" s="26">
        <v>7767.8</v>
      </c>
      <c r="E28" s="26" t="s">
        <v>131</v>
      </c>
    </row>
    <row r="29" spans="1:5" x14ac:dyDescent="0.25">
      <c r="A29" s="26" t="s">
        <v>132</v>
      </c>
      <c r="B29" s="26">
        <v>60589924670</v>
      </c>
      <c r="C29" s="26" t="s">
        <v>160</v>
      </c>
      <c r="D29" s="26">
        <v>21606.400000000001</v>
      </c>
      <c r="E29" s="26" t="s">
        <v>133</v>
      </c>
    </row>
    <row r="30" spans="1:5" x14ac:dyDescent="0.25">
      <c r="A30" s="26" t="s">
        <v>48</v>
      </c>
      <c r="B30" s="26">
        <v>60589937915</v>
      </c>
      <c r="C30" s="26" t="s">
        <v>160</v>
      </c>
      <c r="D30" s="26">
        <v>866.2</v>
      </c>
      <c r="E30" s="26" t="s">
        <v>49</v>
      </c>
    </row>
    <row r="31" spans="1:5" x14ac:dyDescent="0.25">
      <c r="A31" s="26" t="s">
        <v>110</v>
      </c>
      <c r="B31" s="26">
        <v>60589940438</v>
      </c>
      <c r="C31" s="26" t="s">
        <v>160</v>
      </c>
      <c r="D31" s="26">
        <v>2380.2000000000003</v>
      </c>
      <c r="E31" s="26" t="s">
        <v>111</v>
      </c>
    </row>
    <row r="32" spans="1:5" x14ac:dyDescent="0.25">
      <c r="A32" s="26" t="s">
        <v>92</v>
      </c>
      <c r="B32" s="26">
        <v>60589917957</v>
      </c>
      <c r="C32" s="26" t="s">
        <v>160</v>
      </c>
      <c r="D32" s="26">
        <v>900.40000000000009</v>
      </c>
      <c r="E32" s="26" t="s">
        <v>93</v>
      </c>
    </row>
    <row r="33" spans="1:5" x14ac:dyDescent="0.25">
      <c r="A33" s="26" t="s">
        <v>30</v>
      </c>
      <c r="B33" s="26">
        <v>60590210961</v>
      </c>
      <c r="C33" s="26" t="s">
        <v>160</v>
      </c>
      <c r="D33" s="26">
        <v>880</v>
      </c>
      <c r="E33" s="26" t="s">
        <v>31</v>
      </c>
    </row>
    <row r="34" spans="1:5" x14ac:dyDescent="0.25">
      <c r="A34" s="26" t="s">
        <v>66</v>
      </c>
      <c r="B34" s="26">
        <v>60591931298</v>
      </c>
      <c r="C34" s="26" t="s">
        <v>160</v>
      </c>
      <c r="D34" s="26">
        <v>2711</v>
      </c>
      <c r="E34" s="26" t="s">
        <v>67</v>
      </c>
    </row>
    <row r="35" spans="1:5" x14ac:dyDescent="0.25">
      <c r="A35" s="26" t="s">
        <v>60</v>
      </c>
      <c r="B35" s="26">
        <v>60592512670</v>
      </c>
      <c r="C35" s="26" t="s">
        <v>160</v>
      </c>
      <c r="D35" s="26">
        <v>3109</v>
      </c>
      <c r="E35" s="26" t="s">
        <v>61</v>
      </c>
    </row>
    <row r="36" spans="1:5" x14ac:dyDescent="0.25">
      <c r="A36" s="26" t="s">
        <v>38</v>
      </c>
      <c r="B36" s="26">
        <v>60577733234</v>
      </c>
      <c r="C36" s="26" t="s">
        <v>160</v>
      </c>
      <c r="D36" s="26">
        <v>9093.2000000000007</v>
      </c>
      <c r="E36" s="26" t="s">
        <v>39</v>
      </c>
    </row>
    <row r="37" spans="1:5" x14ac:dyDescent="0.25">
      <c r="A37" s="26" t="s">
        <v>52</v>
      </c>
      <c r="B37" s="26">
        <v>56709675303</v>
      </c>
      <c r="C37" s="26" t="s">
        <v>160</v>
      </c>
      <c r="D37" s="26">
        <v>966.40000000000009</v>
      </c>
      <c r="E37" s="26" t="s">
        <v>53</v>
      </c>
    </row>
    <row r="38" spans="1:5" x14ac:dyDescent="0.25">
      <c r="A38" s="26" t="s">
        <v>98</v>
      </c>
      <c r="B38" s="26">
        <v>56708843802</v>
      </c>
      <c r="C38" s="26" t="s">
        <v>160</v>
      </c>
      <c r="D38" s="26">
        <v>2227</v>
      </c>
      <c r="E38" s="26" t="s">
        <v>99</v>
      </c>
    </row>
    <row r="39" spans="1:5" x14ac:dyDescent="0.25">
      <c r="A39" s="26" t="s">
        <v>74</v>
      </c>
      <c r="B39" s="26">
        <v>60590162296</v>
      </c>
      <c r="C39" s="26" t="s">
        <v>160</v>
      </c>
      <c r="D39" s="26">
        <v>1524.6000000000001</v>
      </c>
      <c r="E39" s="26" t="s">
        <v>75</v>
      </c>
    </row>
    <row r="40" spans="1:5" x14ac:dyDescent="0.25">
      <c r="A40" s="26" t="s">
        <v>104</v>
      </c>
      <c r="B40" s="26">
        <v>56671290902</v>
      </c>
      <c r="C40" s="26" t="s">
        <v>160</v>
      </c>
      <c r="D40" s="26">
        <v>1526.2</v>
      </c>
      <c r="E40" s="26" t="s">
        <v>105</v>
      </c>
    </row>
    <row r="41" spans="1:5" x14ac:dyDescent="0.25">
      <c r="A41" s="26" t="s">
        <v>126</v>
      </c>
      <c r="B41" s="26">
        <v>60590103231</v>
      </c>
      <c r="C41" s="26" t="s">
        <v>160</v>
      </c>
      <c r="D41" s="26">
        <v>808.80000000000007</v>
      </c>
      <c r="E41" s="26" t="s">
        <v>127</v>
      </c>
    </row>
    <row r="42" spans="1:5" x14ac:dyDescent="0.25">
      <c r="A42" s="26" t="s">
        <v>68</v>
      </c>
      <c r="B42" s="26">
        <v>56693143064</v>
      </c>
      <c r="C42" s="26" t="s">
        <v>160</v>
      </c>
      <c r="D42" s="26">
        <v>1207.4000000000001</v>
      </c>
      <c r="E42" s="26" t="s">
        <v>69</v>
      </c>
    </row>
    <row r="43" spans="1:5" x14ac:dyDescent="0.25">
      <c r="A43" s="26" t="s">
        <v>54</v>
      </c>
      <c r="B43" s="26">
        <v>60593762613</v>
      </c>
      <c r="C43" s="26" t="s">
        <v>160</v>
      </c>
      <c r="D43" s="26">
        <v>938.40000000000009</v>
      </c>
      <c r="E43" s="26" t="s">
        <v>55</v>
      </c>
    </row>
    <row r="44" spans="1:5" x14ac:dyDescent="0.25">
      <c r="A44" s="26" t="s">
        <v>88</v>
      </c>
      <c r="B44" s="26">
        <v>60594621675</v>
      </c>
      <c r="C44" s="26" t="s">
        <v>160</v>
      </c>
      <c r="D44" s="26">
        <v>1108.4000000000001</v>
      </c>
      <c r="E44" s="26" t="s">
        <v>89</v>
      </c>
    </row>
    <row r="45" spans="1:5" x14ac:dyDescent="0.25">
      <c r="A45" s="26" t="s">
        <v>26</v>
      </c>
      <c r="B45" s="26">
        <v>60596167901</v>
      </c>
      <c r="C45" s="26" t="s">
        <v>160</v>
      </c>
      <c r="D45" s="26">
        <v>907</v>
      </c>
      <c r="E45" s="26" t="s">
        <v>27</v>
      </c>
    </row>
    <row r="46" spans="1:5" x14ac:dyDescent="0.25">
      <c r="A46" s="26" t="s">
        <v>100</v>
      </c>
      <c r="B46" s="26">
        <v>56719454258</v>
      </c>
      <c r="C46" s="26" t="s">
        <v>160</v>
      </c>
      <c r="D46" s="26">
        <v>3630.6000000000004</v>
      </c>
      <c r="E46" s="26" t="s">
        <v>101</v>
      </c>
    </row>
    <row r="47" spans="1:5" x14ac:dyDescent="0.25">
      <c r="A47" s="26" t="s">
        <v>118</v>
      </c>
      <c r="B47" s="26">
        <v>60598419789</v>
      </c>
      <c r="C47" s="26" t="s">
        <v>160</v>
      </c>
      <c r="D47" s="26">
        <v>1023</v>
      </c>
      <c r="E47" s="26" t="s">
        <v>119</v>
      </c>
    </row>
    <row r="48" spans="1:5" x14ac:dyDescent="0.25">
      <c r="A48" s="26" t="s">
        <v>24</v>
      </c>
      <c r="B48" s="26">
        <v>60594871944</v>
      </c>
      <c r="C48" s="26" t="s">
        <v>160</v>
      </c>
      <c r="D48" s="26">
        <v>1905.8000000000002</v>
      </c>
      <c r="E48" s="26" t="s">
        <v>25</v>
      </c>
    </row>
    <row r="49" spans="1:5" x14ac:dyDescent="0.25">
      <c r="A49" s="26" t="s">
        <v>50</v>
      </c>
      <c r="B49" s="26">
        <v>60589870076</v>
      </c>
      <c r="C49" s="26" t="s">
        <v>160</v>
      </c>
      <c r="D49" s="26">
        <v>1270</v>
      </c>
      <c r="E49" s="26" t="s">
        <v>51</v>
      </c>
    </row>
    <row r="50" spans="1:5" x14ac:dyDescent="0.25">
      <c r="A50" s="26" t="s">
        <v>58</v>
      </c>
      <c r="B50" s="26">
        <v>60566927891</v>
      </c>
      <c r="C50" s="26" t="s">
        <v>160</v>
      </c>
      <c r="D50" s="26">
        <v>1902.8000000000002</v>
      </c>
      <c r="E50" s="26" t="s">
        <v>59</v>
      </c>
    </row>
    <row r="51" spans="1:5" x14ac:dyDescent="0.25">
      <c r="A51" s="26" t="s">
        <v>62</v>
      </c>
      <c r="B51" s="26">
        <v>60590223734</v>
      </c>
      <c r="C51" s="26" t="s">
        <v>160</v>
      </c>
      <c r="D51" s="26">
        <v>3214.4</v>
      </c>
      <c r="E51" s="26" t="s">
        <v>63</v>
      </c>
    </row>
    <row r="52" spans="1:5" x14ac:dyDescent="0.25">
      <c r="A52" s="26" t="s">
        <v>64</v>
      </c>
      <c r="B52" s="26">
        <v>60591678286</v>
      </c>
      <c r="C52" s="26" t="s">
        <v>160</v>
      </c>
      <c r="D52" s="26">
        <v>1533.4</v>
      </c>
      <c r="E52" s="26" t="s">
        <v>65</v>
      </c>
    </row>
    <row r="53" spans="1:5" x14ac:dyDescent="0.25">
      <c r="A53" s="26" t="s">
        <v>70</v>
      </c>
      <c r="B53" s="26">
        <v>56708843739</v>
      </c>
      <c r="C53" s="26" t="s">
        <v>160</v>
      </c>
      <c r="D53" s="26">
        <v>2150.6</v>
      </c>
      <c r="E53" s="26" t="s">
        <v>71</v>
      </c>
    </row>
    <row r="54" spans="1:5" x14ac:dyDescent="0.25">
      <c r="A54" s="26" t="s">
        <v>78</v>
      </c>
      <c r="B54" s="26">
        <v>60597261719</v>
      </c>
      <c r="C54" s="26" t="s">
        <v>160</v>
      </c>
      <c r="D54" s="26">
        <v>1646.8000000000002</v>
      </c>
      <c r="E54" s="26" t="s">
        <v>79</v>
      </c>
    </row>
    <row r="55" spans="1:5" x14ac:dyDescent="0.25">
      <c r="A55" s="26" t="s">
        <v>82</v>
      </c>
      <c r="B55" s="26">
        <v>60595021987</v>
      </c>
      <c r="C55" s="26" t="s">
        <v>160</v>
      </c>
      <c r="D55" s="26">
        <v>1393</v>
      </c>
      <c r="E55" s="26" t="s">
        <v>83</v>
      </c>
    </row>
    <row r="56" spans="1:5" x14ac:dyDescent="0.25">
      <c r="A56" s="26" t="s">
        <v>86</v>
      </c>
      <c r="B56" s="26">
        <v>60576975879</v>
      </c>
      <c r="C56" s="26" t="s">
        <v>160</v>
      </c>
      <c r="D56" s="26">
        <v>870.6</v>
      </c>
      <c r="E56" s="26" t="s">
        <v>87</v>
      </c>
    </row>
    <row r="57" spans="1:5" x14ac:dyDescent="0.25">
      <c r="A57" s="26" t="s">
        <v>90</v>
      </c>
      <c r="B57" s="26">
        <v>56702290580</v>
      </c>
      <c r="C57" s="26" t="s">
        <v>160</v>
      </c>
      <c r="D57" s="26">
        <v>888.80000000000007</v>
      </c>
      <c r="E57" s="26" t="s">
        <v>91</v>
      </c>
    </row>
    <row r="58" spans="1:5" x14ac:dyDescent="0.25">
      <c r="A58" s="26" t="s">
        <v>94</v>
      </c>
      <c r="B58" s="26">
        <v>60594391894</v>
      </c>
      <c r="C58" s="26" t="s">
        <v>160</v>
      </c>
      <c r="D58" s="26">
        <v>1526.8000000000002</v>
      </c>
      <c r="E58" s="26" t="s">
        <v>95</v>
      </c>
    </row>
    <row r="59" spans="1:5" x14ac:dyDescent="0.25">
      <c r="A59" s="26" t="s">
        <v>96</v>
      </c>
      <c r="B59" s="26">
        <v>56708880391</v>
      </c>
      <c r="C59" s="26" t="s">
        <v>160</v>
      </c>
      <c r="D59" s="26">
        <v>2328</v>
      </c>
      <c r="E59" s="26" t="s">
        <v>97</v>
      </c>
    </row>
    <row r="60" spans="1:5" x14ac:dyDescent="0.25">
      <c r="A60" s="26" t="s">
        <v>102</v>
      </c>
      <c r="B60" s="26">
        <v>56708843847</v>
      </c>
      <c r="C60" s="26" t="s">
        <v>160</v>
      </c>
      <c r="D60" s="26">
        <v>1681.2</v>
      </c>
      <c r="E60" s="26" t="s">
        <v>103</v>
      </c>
    </row>
    <row r="61" spans="1:5" x14ac:dyDescent="0.25">
      <c r="A61" s="26" t="s">
        <v>106</v>
      </c>
      <c r="B61" s="26">
        <v>60597222108</v>
      </c>
      <c r="C61" s="26" t="s">
        <v>160</v>
      </c>
      <c r="D61" s="26">
        <v>1437.2</v>
      </c>
      <c r="E61" s="26" t="s">
        <v>107</v>
      </c>
    </row>
    <row r="62" spans="1:5" x14ac:dyDescent="0.25">
      <c r="A62" s="26" t="s">
        <v>112</v>
      </c>
      <c r="B62" s="26">
        <v>60592075907</v>
      </c>
      <c r="C62" s="26" t="s">
        <v>160</v>
      </c>
      <c r="D62" s="26">
        <v>2212.2000000000003</v>
      </c>
      <c r="E62" s="26" t="s">
        <v>113</v>
      </c>
    </row>
    <row r="63" spans="1:5" x14ac:dyDescent="0.25">
      <c r="A63" s="26" t="s">
        <v>128</v>
      </c>
      <c r="B63" s="26">
        <v>56708880465</v>
      </c>
      <c r="C63" s="26" t="s">
        <v>160</v>
      </c>
      <c r="D63" s="26">
        <v>2946.4</v>
      </c>
      <c r="E63" s="26" t="s">
        <v>129</v>
      </c>
    </row>
    <row r="64" spans="1:5" x14ac:dyDescent="0.25">
      <c r="A64" s="26" t="s">
        <v>134</v>
      </c>
      <c r="B64" s="26">
        <v>60598131158</v>
      </c>
      <c r="C64" s="26" t="s">
        <v>160</v>
      </c>
      <c r="D64" s="26">
        <v>1530.6000000000001</v>
      </c>
      <c r="E64" s="26" t="s">
        <v>135</v>
      </c>
    </row>
    <row r="65" spans="1:5" x14ac:dyDescent="0.25">
      <c r="A65" s="26" t="s">
        <v>108</v>
      </c>
      <c r="B65" s="26">
        <v>60598629211</v>
      </c>
      <c r="C65" s="26" t="s">
        <v>160</v>
      </c>
      <c r="D65" s="26">
        <v>1991.8000000000002</v>
      </c>
      <c r="E65" s="26" t="s">
        <v>109</v>
      </c>
    </row>
    <row r="66" spans="1:5" x14ac:dyDescent="0.25">
      <c r="A66" s="26" t="s">
        <v>138</v>
      </c>
      <c r="B66" s="26">
        <v>60590392008</v>
      </c>
      <c r="C66" s="26" t="s">
        <v>160</v>
      </c>
      <c r="D66" s="26">
        <v>3588.8</v>
      </c>
      <c r="E66" s="26" t="s">
        <v>139</v>
      </c>
    </row>
    <row r="67" spans="1:5" x14ac:dyDescent="0.25">
      <c r="A67" s="26" t="s">
        <v>144</v>
      </c>
      <c r="B67" s="26">
        <v>56593884030</v>
      </c>
      <c r="C67" s="26" t="s">
        <v>160</v>
      </c>
      <c r="D67" s="26">
        <v>3839.2000000000003</v>
      </c>
      <c r="E67" s="26" t="s">
        <v>145</v>
      </c>
    </row>
    <row r="68" spans="1:5" x14ac:dyDescent="0.25">
      <c r="A68" s="26" t="s">
        <v>122</v>
      </c>
      <c r="B68" s="26">
        <v>60591453247</v>
      </c>
      <c r="C68" s="26" t="s">
        <v>160</v>
      </c>
      <c r="D68" s="26">
        <v>1023</v>
      </c>
      <c r="E68" s="26" t="s">
        <v>123</v>
      </c>
    </row>
    <row r="69" spans="1:5" x14ac:dyDescent="0.25">
      <c r="A69" s="26" t="s">
        <v>72</v>
      </c>
      <c r="B69" s="26">
        <v>56725871942</v>
      </c>
      <c r="C69" s="26" t="s">
        <v>160</v>
      </c>
      <c r="D69" s="26">
        <v>1477.2</v>
      </c>
      <c r="E69" s="26" t="s">
        <v>73</v>
      </c>
    </row>
    <row r="70" spans="1:5" x14ac:dyDescent="0.25">
      <c r="A70" s="26" t="s">
        <v>120</v>
      </c>
      <c r="B70" s="26">
        <v>60583265699</v>
      </c>
      <c r="C70" s="26" t="s">
        <v>160</v>
      </c>
      <c r="D70" s="26">
        <v>1528</v>
      </c>
      <c r="E70" s="26" t="s">
        <v>121</v>
      </c>
    </row>
    <row r="71" spans="1:5" x14ac:dyDescent="0.25">
      <c r="A71" s="26"/>
      <c r="B71" s="26" t="s">
        <v>161</v>
      </c>
      <c r="C71" s="26"/>
      <c r="D71" s="35">
        <v>172802.6</v>
      </c>
      <c r="E71" s="26" t="s">
        <v>162</v>
      </c>
    </row>
    <row r="73" spans="1:5" x14ac:dyDescent="0.25">
      <c r="A73" s="26" t="s">
        <v>80</v>
      </c>
      <c r="B73" s="26">
        <v>2840728160</v>
      </c>
      <c r="C73" s="26" t="s">
        <v>163</v>
      </c>
      <c r="D73" s="26">
        <v>1023</v>
      </c>
      <c r="E73" s="26" t="s">
        <v>81</v>
      </c>
    </row>
    <row r="74" spans="1:5" x14ac:dyDescent="0.25">
      <c r="A74" s="26" t="s">
        <v>28</v>
      </c>
      <c r="B74" s="26">
        <v>2757847831</v>
      </c>
      <c r="C74" s="26" t="s">
        <v>163</v>
      </c>
      <c r="D74" s="26">
        <v>1530</v>
      </c>
      <c r="E74" s="26" t="s">
        <v>29</v>
      </c>
    </row>
    <row r="75" spans="1:5" x14ac:dyDescent="0.25">
      <c r="A75" s="26"/>
      <c r="B75" s="26" t="s">
        <v>164</v>
      </c>
      <c r="C75" s="26"/>
      <c r="D75" s="35">
        <v>2553</v>
      </c>
      <c r="E75" s="26" t="s">
        <v>165</v>
      </c>
    </row>
    <row r="77" spans="1:5" x14ac:dyDescent="0.25">
      <c r="A77" s="26"/>
      <c r="B77" s="36" t="s">
        <v>158</v>
      </c>
      <c r="C77" s="36"/>
      <c r="D77" s="37">
        <v>1150.6000000000001</v>
      </c>
      <c r="E77" s="36" t="s">
        <v>159</v>
      </c>
    </row>
    <row r="78" spans="1:5" x14ac:dyDescent="0.25">
      <c r="A78" s="26"/>
      <c r="B78" s="36" t="s">
        <v>161</v>
      </c>
      <c r="C78" s="36"/>
      <c r="D78" s="37">
        <v>172802.6</v>
      </c>
      <c r="E78" s="36" t="s">
        <v>162</v>
      </c>
    </row>
    <row r="79" spans="1:5" x14ac:dyDescent="0.25">
      <c r="A79" s="26"/>
      <c r="B79" s="36" t="s">
        <v>164</v>
      </c>
      <c r="C79" s="36"/>
      <c r="D79" s="37">
        <v>2553</v>
      </c>
      <c r="E79" s="36" t="s">
        <v>165</v>
      </c>
    </row>
    <row r="80" spans="1:5" x14ac:dyDescent="0.25">
      <c r="A80" s="26"/>
      <c r="B80" s="36"/>
      <c r="C80" s="36"/>
      <c r="D80" s="37">
        <v>176506.2</v>
      </c>
      <c r="E80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baseColWidth="10" defaultRowHeight="15" x14ac:dyDescent="0.25"/>
  <cols>
    <col min="1" max="1" width="24.5703125" style="26" bestFit="1" customWidth="1"/>
    <col min="2" max="2" width="11.5703125" style="26" bestFit="1" customWidth="1"/>
    <col min="3" max="16384" width="11.42578125" style="26"/>
  </cols>
  <sheetData>
    <row r="1" spans="1:6" x14ac:dyDescent="0.25">
      <c r="A1" s="47" t="s">
        <v>172</v>
      </c>
      <c r="B1" s="47"/>
      <c r="C1" s="48"/>
      <c r="D1" s="49"/>
      <c r="E1" s="49"/>
      <c r="F1" s="50"/>
    </row>
    <row r="2" spans="1:6" x14ac:dyDescent="0.25">
      <c r="A2" s="47" t="s">
        <v>183</v>
      </c>
      <c r="B2" s="47"/>
      <c r="C2" s="48"/>
      <c r="D2" s="49"/>
      <c r="E2" s="49"/>
      <c r="F2" s="50"/>
    </row>
    <row r="3" spans="1:6" x14ac:dyDescent="0.25">
      <c r="A3" s="47" t="s">
        <v>173</v>
      </c>
      <c r="B3" s="51" t="s">
        <v>184</v>
      </c>
      <c r="C3" s="48"/>
      <c r="D3" s="49"/>
      <c r="E3" s="49"/>
      <c r="F3" s="50"/>
    </row>
    <row r="4" spans="1:6" x14ac:dyDescent="0.25">
      <c r="A4" s="48"/>
      <c r="B4" s="48"/>
      <c r="C4" s="48"/>
      <c r="D4" s="49"/>
      <c r="E4" s="49"/>
      <c r="F4" s="50"/>
    </row>
    <row r="5" spans="1:6" x14ac:dyDescent="0.25">
      <c r="A5" s="48" t="s">
        <v>174</v>
      </c>
      <c r="B5" s="48" t="s">
        <v>175</v>
      </c>
      <c r="C5" s="48"/>
      <c r="D5" s="49"/>
      <c r="E5" s="49"/>
      <c r="F5" s="50"/>
    </row>
    <row r="6" spans="1:6" x14ac:dyDescent="0.25">
      <c r="A6" s="49" t="s">
        <v>176</v>
      </c>
      <c r="B6" s="52">
        <v>135613.98000000001</v>
      </c>
      <c r="C6" s="49"/>
      <c r="D6" s="49"/>
      <c r="E6" s="49"/>
      <c r="F6" s="50"/>
    </row>
    <row r="7" spans="1:6" x14ac:dyDescent="0.25">
      <c r="A7" s="49" t="s">
        <v>177</v>
      </c>
      <c r="B7" s="52">
        <v>37656.31</v>
      </c>
      <c r="C7" s="49"/>
      <c r="D7" s="49"/>
      <c r="E7" s="49"/>
      <c r="F7" s="50"/>
    </row>
    <row r="8" spans="1:6" x14ac:dyDescent="0.25">
      <c r="A8" s="49" t="s">
        <v>178</v>
      </c>
      <c r="B8" s="52">
        <v>0</v>
      </c>
      <c r="C8" s="49"/>
      <c r="D8" s="49"/>
      <c r="E8" s="49"/>
      <c r="F8" s="50"/>
    </row>
    <row r="9" spans="1:6" x14ac:dyDescent="0.25">
      <c r="A9" s="49" t="s">
        <v>179</v>
      </c>
      <c r="B9" s="52">
        <v>12517.17</v>
      </c>
      <c r="C9" s="49"/>
      <c r="D9" s="49"/>
      <c r="E9" s="49"/>
      <c r="F9" s="50"/>
    </row>
    <row r="10" spans="1:6" x14ac:dyDescent="0.25">
      <c r="A10" s="49" t="s">
        <v>180</v>
      </c>
      <c r="B10" s="52">
        <v>0</v>
      </c>
      <c r="C10" s="49"/>
      <c r="D10" s="49"/>
      <c r="E10" s="49"/>
      <c r="F10" s="50"/>
    </row>
    <row r="11" spans="1:6" x14ac:dyDescent="0.25">
      <c r="A11" s="49" t="s">
        <v>181</v>
      </c>
      <c r="B11" s="52">
        <v>10040.89</v>
      </c>
      <c r="C11" s="49"/>
      <c r="D11" s="49"/>
      <c r="E11" s="49"/>
      <c r="F11" s="50"/>
    </row>
    <row r="12" spans="1:6" ht="15.75" thickBot="1" x14ac:dyDescent="0.3">
      <c r="A12" s="49" t="s">
        <v>182</v>
      </c>
      <c r="B12" s="53">
        <v>49229.46</v>
      </c>
      <c r="C12" s="49"/>
      <c r="D12" s="49"/>
      <c r="E12" s="49"/>
      <c r="F12" s="50"/>
    </row>
    <row r="13" spans="1:6" x14ac:dyDescent="0.25">
      <c r="A13" s="49"/>
      <c r="B13" s="54">
        <f>SUM(B6:B12)</f>
        <v>245057.81000000003</v>
      </c>
      <c r="C13" s="49"/>
      <c r="D13" s="49"/>
      <c r="E13" s="49"/>
      <c r="F13" s="50"/>
    </row>
    <row r="14" spans="1:6" ht="15.75" thickBot="1" x14ac:dyDescent="0.3">
      <c r="A14" s="49"/>
      <c r="B14" s="55">
        <f>B13*0.16</f>
        <v>39209.249600000003</v>
      </c>
      <c r="C14" s="49"/>
      <c r="D14" s="49"/>
      <c r="E14" s="49"/>
      <c r="F14" s="50"/>
    </row>
    <row r="15" spans="1:6" ht="15.75" thickTop="1" x14ac:dyDescent="0.25">
      <c r="A15" s="49"/>
      <c r="B15" s="56">
        <f>+B13+B14</f>
        <v>284267.05960000004</v>
      </c>
      <c r="C15" s="49"/>
      <c r="D15" s="49"/>
      <c r="E15" s="49"/>
      <c r="F15" s="50"/>
    </row>
    <row r="16" spans="1:6" x14ac:dyDescent="0.25">
      <c r="A16" s="49"/>
      <c r="B16" s="52">
        <f>+FACTURACION!J75</f>
        <v>284267.05101599998</v>
      </c>
      <c r="C16" s="49"/>
      <c r="D16" s="49"/>
      <c r="E16" s="49"/>
      <c r="F16" s="50"/>
    </row>
    <row r="17" spans="1:6" x14ac:dyDescent="0.25">
      <c r="A17" s="49"/>
      <c r="B17" s="52">
        <f>B15-B16</f>
        <v>8.5840000538155437E-3</v>
      </c>
      <c r="C17" s="49"/>
      <c r="D17" s="49"/>
      <c r="E17" s="49"/>
      <c r="F17" s="50"/>
    </row>
    <row r="18" spans="1:6" x14ac:dyDescent="0.25">
      <c r="A18" s="49"/>
      <c r="B18" s="52"/>
      <c r="C18" s="49"/>
      <c r="D18" s="49"/>
      <c r="E18" s="49"/>
      <c r="F18" s="50"/>
    </row>
    <row r="19" spans="1:6" x14ac:dyDescent="0.25">
      <c r="A19" s="49"/>
      <c r="B19" s="49"/>
      <c r="C19" s="49"/>
      <c r="D19" s="49"/>
      <c r="E19" s="49"/>
      <c r="F1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2018-02-22T15:53:57Z</dcterms:created>
  <dcterms:modified xsi:type="dcterms:W3CDTF">2018-03-01T18:15:03Z</dcterms:modified>
</cp:coreProperties>
</file>