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FACTURACION!$A$10:$M$50</definedName>
  </definedNames>
  <calcPr calcId="144525"/>
</workbook>
</file>

<file path=xl/calcChain.xml><?xml version="1.0" encoding="utf-8"?>
<calcChain xmlns="http://schemas.openxmlformats.org/spreadsheetml/2006/main">
  <c r="B13" i="4" l="1"/>
  <c r="B14" i="4" s="1"/>
  <c r="B15" i="4" l="1"/>
  <c r="E12" i="3"/>
  <c r="F12" i="3" s="1"/>
  <c r="E13" i="3"/>
  <c r="G13" i="3" s="1"/>
  <c r="E14" i="3"/>
  <c r="F14" i="3" s="1"/>
  <c r="E15" i="3"/>
  <c r="G15" i="3" s="1"/>
  <c r="E16" i="3"/>
  <c r="F16" i="3" s="1"/>
  <c r="E17" i="3"/>
  <c r="G17" i="3" s="1"/>
  <c r="E18" i="3"/>
  <c r="F18" i="3" s="1"/>
  <c r="E19" i="3"/>
  <c r="E20" i="3"/>
  <c r="F20" i="3" s="1"/>
  <c r="E21" i="3"/>
  <c r="E22" i="3"/>
  <c r="F22" i="3" s="1"/>
  <c r="E23" i="3"/>
  <c r="E24" i="3"/>
  <c r="F24" i="3" s="1"/>
  <c r="E25" i="3"/>
  <c r="G25" i="3" s="1"/>
  <c r="E26" i="3"/>
  <c r="F26" i="3" s="1"/>
  <c r="E27" i="3"/>
  <c r="E28" i="3"/>
  <c r="G28" i="3" s="1"/>
  <c r="E29" i="3"/>
  <c r="E30" i="3"/>
  <c r="G30" i="3" s="1"/>
  <c r="E31" i="3"/>
  <c r="E32" i="3"/>
  <c r="G32" i="3" s="1"/>
  <c r="E33" i="3"/>
  <c r="E34" i="3"/>
  <c r="G34" i="3" s="1"/>
  <c r="E35" i="3"/>
  <c r="E36" i="3"/>
  <c r="F36" i="3" s="1"/>
  <c r="E37" i="3"/>
  <c r="E38" i="3"/>
  <c r="G38" i="3" s="1"/>
  <c r="E39" i="3"/>
  <c r="E40" i="3"/>
  <c r="G40" i="3" s="1"/>
  <c r="E41" i="3"/>
  <c r="E42" i="3"/>
  <c r="G42" i="3" s="1"/>
  <c r="E43" i="3"/>
  <c r="E44" i="3"/>
  <c r="F44" i="3" s="1"/>
  <c r="E45" i="3"/>
  <c r="E46" i="3"/>
  <c r="G46" i="3" s="1"/>
  <c r="E47" i="3"/>
  <c r="E48" i="3"/>
  <c r="G48" i="3" s="1"/>
  <c r="E49" i="3"/>
  <c r="E50" i="3"/>
  <c r="G50" i="3" s="1"/>
  <c r="E11" i="3"/>
  <c r="G11" i="3" s="1"/>
  <c r="F11" i="3" l="1"/>
  <c r="F28" i="3"/>
  <c r="F38" i="3"/>
  <c r="F32" i="3"/>
  <c r="F40" i="3"/>
  <c r="F48" i="3"/>
  <c r="F30" i="3"/>
  <c r="F50" i="3"/>
  <c r="F42" i="3"/>
  <c r="F34" i="3"/>
  <c r="F46" i="3"/>
  <c r="H46" i="3" s="1"/>
  <c r="H11" i="3"/>
  <c r="E53" i="3"/>
  <c r="G44" i="3"/>
  <c r="H44" i="3" s="1"/>
  <c r="G36" i="3"/>
  <c r="H36" i="3" s="1"/>
  <c r="G26" i="3"/>
  <c r="H26" i="3" s="1"/>
  <c r="I26" i="3" s="1"/>
  <c r="J26" i="3" s="1"/>
  <c r="G24" i="3"/>
  <c r="H24" i="3" s="1"/>
  <c r="I24" i="3" s="1"/>
  <c r="J24" i="3" s="1"/>
  <c r="G22" i="3"/>
  <c r="H22" i="3" s="1"/>
  <c r="I22" i="3" s="1"/>
  <c r="J22" i="3" s="1"/>
  <c r="G20" i="3"/>
  <c r="H20" i="3" s="1"/>
  <c r="G18" i="3"/>
  <c r="H18" i="3" s="1"/>
  <c r="G16" i="3"/>
  <c r="H16" i="3" s="1"/>
  <c r="I16" i="3" s="1"/>
  <c r="J16" i="3" s="1"/>
  <c r="G14" i="3"/>
  <c r="H14" i="3" s="1"/>
  <c r="G12" i="3"/>
  <c r="F45" i="3"/>
  <c r="G45" i="3"/>
  <c r="F47" i="3"/>
  <c r="G47" i="3"/>
  <c r="H38" i="3"/>
  <c r="F31" i="3"/>
  <c r="G31" i="3"/>
  <c r="H48" i="3"/>
  <c r="H40" i="3"/>
  <c r="F33" i="3"/>
  <c r="G33" i="3"/>
  <c r="H28" i="3"/>
  <c r="H50" i="3"/>
  <c r="F43" i="3"/>
  <c r="G43" i="3"/>
  <c r="H42" i="3"/>
  <c r="F35" i="3"/>
  <c r="G35" i="3"/>
  <c r="H34" i="3"/>
  <c r="F29" i="3"/>
  <c r="G29" i="3"/>
  <c r="H30" i="3"/>
  <c r="F37" i="3"/>
  <c r="G37" i="3"/>
  <c r="F39" i="3"/>
  <c r="G39" i="3"/>
  <c r="G49" i="3"/>
  <c r="F49" i="3"/>
  <c r="F41" i="3"/>
  <c r="G41" i="3"/>
  <c r="H32" i="3"/>
  <c r="G27" i="3"/>
  <c r="G23" i="3"/>
  <c r="G21" i="3"/>
  <c r="G19" i="3"/>
  <c r="F27" i="3"/>
  <c r="H27" i="3" s="1"/>
  <c r="F25" i="3"/>
  <c r="H25" i="3" s="1"/>
  <c r="F23" i="3"/>
  <c r="F21" i="3"/>
  <c r="H21" i="3" s="1"/>
  <c r="F19" i="3"/>
  <c r="F17" i="3"/>
  <c r="H17" i="3" s="1"/>
  <c r="F15" i="3"/>
  <c r="H15" i="3" s="1"/>
  <c r="F13" i="3"/>
  <c r="I18" i="3" l="1"/>
  <c r="J18" i="3" s="1"/>
  <c r="H19" i="3"/>
  <c r="I19" i="3" s="1"/>
  <c r="J19" i="3" s="1"/>
  <c r="H29" i="3"/>
  <c r="H45" i="3"/>
  <c r="F53" i="3"/>
  <c r="G53" i="3"/>
  <c r="H13" i="3"/>
  <c r="I14" i="3"/>
  <c r="J14" i="3" s="1"/>
  <c r="I20" i="3"/>
  <c r="J20" i="3" s="1"/>
  <c r="I36" i="3"/>
  <c r="J36" i="3" s="1"/>
  <c r="I44" i="3"/>
  <c r="J44" i="3" s="1"/>
  <c r="H23" i="3"/>
  <c r="I23" i="3" s="1"/>
  <c r="J23" i="3" s="1"/>
  <c r="H37" i="3"/>
  <c r="I37" i="3" s="1"/>
  <c r="J37" i="3" s="1"/>
  <c r="I11" i="3"/>
  <c r="J11" i="3" s="1"/>
  <c r="H12" i="3"/>
  <c r="I27" i="3"/>
  <c r="J27" i="3" s="1"/>
  <c r="I45" i="3"/>
  <c r="J45" i="3" s="1"/>
  <c r="I21" i="3"/>
  <c r="J21" i="3" s="1"/>
  <c r="I25" i="3"/>
  <c r="J25" i="3" s="1"/>
  <c r="I32" i="3"/>
  <c r="J32" i="3" s="1"/>
  <c r="I42" i="3"/>
  <c r="J42" i="3" s="1"/>
  <c r="H33" i="3"/>
  <c r="I13" i="3"/>
  <c r="J13" i="3" s="1"/>
  <c r="H41" i="3"/>
  <c r="H39" i="3"/>
  <c r="H43" i="3"/>
  <c r="I40" i="3"/>
  <c r="J40" i="3" s="1"/>
  <c r="I15" i="3"/>
  <c r="J15" i="3" s="1"/>
  <c r="H49" i="3"/>
  <c r="H35" i="3"/>
  <c r="I28" i="3"/>
  <c r="J28" i="3" s="1"/>
  <c r="I48" i="3"/>
  <c r="J48" i="3" s="1"/>
  <c r="I38" i="3"/>
  <c r="J38" i="3" s="1"/>
  <c r="H47" i="3"/>
  <c r="I17" i="3"/>
  <c r="J17" i="3" s="1"/>
  <c r="I50" i="3"/>
  <c r="J50" i="3" s="1"/>
  <c r="I34" i="3"/>
  <c r="J34" i="3"/>
  <c r="H31" i="3"/>
  <c r="I46" i="3"/>
  <c r="J46" i="3" s="1"/>
  <c r="I29" i="3"/>
  <c r="J29" i="3" s="1"/>
  <c r="I30" i="3"/>
  <c r="J30" i="3" s="1"/>
  <c r="H53" i="3" l="1"/>
  <c r="I12" i="3"/>
  <c r="J12" i="3" s="1"/>
  <c r="I33" i="3"/>
  <c r="J33" i="3" s="1"/>
  <c r="I47" i="3"/>
  <c r="J47" i="3" s="1"/>
  <c r="I49" i="3"/>
  <c r="J49" i="3" s="1"/>
  <c r="I31" i="3"/>
  <c r="J31" i="3" s="1"/>
  <c r="J43" i="3"/>
  <c r="I43" i="3"/>
  <c r="I39" i="3"/>
  <c r="J39" i="3" s="1"/>
  <c r="I35" i="3"/>
  <c r="J35" i="3" s="1"/>
  <c r="I41" i="3"/>
  <c r="J41" i="3" s="1"/>
  <c r="I53" i="3" l="1"/>
  <c r="J53" i="3"/>
  <c r="B16" i="4" s="1"/>
  <c r="B17" i="4" s="1"/>
</calcChain>
</file>

<file path=xl/sharedStrings.xml><?xml version="1.0" encoding="utf-8"?>
<sst xmlns="http://schemas.openxmlformats.org/spreadsheetml/2006/main" count="467" uniqueCount="177">
  <si>
    <t>CONTPAQ i</t>
  </si>
  <si>
    <t xml:space="preserve">      NÓMINAS</t>
  </si>
  <si>
    <t>05 INGENIERIA FISCAL LABORAL SC</t>
  </si>
  <si>
    <t>Lista de Raya (forma tabular)</t>
  </si>
  <si>
    <t>Periodo 2 al 2 Semanal del 03/01/2018 al 09/01/2018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</si>
  <si>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</si>
  <si>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</si>
  <si>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</si>
  <si>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</si>
  <si>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</si>
  <si>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</si>
  <si>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</si>
  <si>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</si>
  <si>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</si>
  <si>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Subsidio al Empleo (sp)</t>
  </si>
  <si>
    <t>I.S.R. (sp)</t>
  </si>
  <si>
    <t>Reintegro de ISR pagado en exceso</t>
  </si>
  <si>
    <t>I.M.S.S.</t>
  </si>
  <si>
    <t>Ajuste al neto</t>
  </si>
  <si>
    <t>*TOTAL* *DEDUCCIONES*</t>
  </si>
  <si>
    <t>*NETO*</t>
  </si>
  <si>
    <t xml:space="preserve">    Reg. Pat. IMSS:  Z3422423106</t>
  </si>
  <si>
    <t>ALK13</t>
  </si>
  <si>
    <t>Acevedo Lara Kevin Fabian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</si>
  <si>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</si>
  <si>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</si>
  <si>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</si>
  <si>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</si>
  <si>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</si>
  <si>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</si>
  <si>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</si>
  <si>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</si>
  <si>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AGJ03</t>
  </si>
  <si>
    <t>Arriola Gallegos Jose Guadalupe</t>
  </si>
  <si>
    <t>CTP18</t>
  </si>
  <si>
    <t>Cardenas Tierrablanca Paola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</si>
  <si>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</si>
  <si>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</si>
  <si>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</si>
  <si>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</si>
  <si>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</si>
  <si>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</si>
  <si>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</si>
  <si>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</si>
  <si>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</si>
  <si>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</si>
  <si>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FMA03</t>
  </si>
  <si>
    <t>Ferreira Mondragon Aurelio Agustin</t>
  </si>
  <si>
    <t>FAR14</t>
  </si>
  <si>
    <t>Figueroa Aguirre Reyna Beatriz</t>
  </si>
  <si>
    <t>FMG01</t>
  </si>
  <si>
    <t>Flores Miranda Luis Gilberto</t>
  </si>
  <si>
    <t>GRO06</t>
  </si>
  <si>
    <t>Gallegos Rios Octavio Alberto</t>
  </si>
  <si>
    <t>GAJ03</t>
  </si>
  <si>
    <t>Gomez Aguilar Juan Antonio</t>
  </si>
  <si>
    <t>GRC07</t>
  </si>
  <si>
    <t>Gonzalez Rico Cesar Humberto</t>
  </si>
  <si>
    <t>GAJ23</t>
  </si>
  <si>
    <t>Guaje Alvarado Juan Jose</t>
  </si>
  <si>
    <t>GCJ03</t>
  </si>
  <si>
    <t>Gutierrez Carvarin Jacob</t>
  </si>
  <si>
    <t>GOM24</t>
  </si>
  <si>
    <t>Gutierrez Olvera Marihuri</t>
  </si>
  <si>
    <t>LLM03</t>
  </si>
  <si>
    <t>Lara Lizardi Maria Gabriela</t>
  </si>
  <si>
    <t>0LC00</t>
  </si>
  <si>
    <t>Leon Cabello Luis Alberto</t>
  </si>
  <si>
    <t>LGM09</t>
  </si>
  <si>
    <t>Lomeli Garza Mariajose</t>
  </si>
  <si>
    <t>MMP28</t>
  </si>
  <si>
    <t>Magueyal Martinez Pedro</t>
  </si>
  <si>
    <t>MVN23</t>
  </si>
  <si>
    <t>Mejia Villegas Nallely Beatriz</t>
  </si>
  <si>
    <t>MMF25</t>
  </si>
  <si>
    <t>Meza Manriquez Francisco Javier</t>
  </si>
  <si>
    <t>OHS02</t>
  </si>
  <si>
    <t>Ocampo Hernandez Salvador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</si>
  <si>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</si>
  <si>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</si>
  <si>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</si>
  <si>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</si>
  <si>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</si>
  <si>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</si>
  <si>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</si>
  <si>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</si>
  <si>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RGR02</t>
  </si>
  <si>
    <t>Romero Gonzalez Roberto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</si>
  <si>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</si>
  <si>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</si>
  <si>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</si>
  <si>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</si>
  <si>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</si>
  <si>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</si>
  <si>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</si>
  <si>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</si>
  <si>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>VRH11</t>
  </si>
  <si>
    <t>Villagomez Ruiz Humberto</t>
  </si>
  <si>
    <t>YPJ04</t>
  </si>
  <si>
    <t>Yañez Pantoja Jose Guadalupe</t>
  </si>
  <si>
    <t>0ZM30</t>
  </si>
  <si>
    <t>Zarate Martinez Ricardo</t>
  </si>
  <si>
    <t xml:space="preserve">  =============</t>
  </si>
  <si>
    <t>Total Gral.</t>
  </si>
  <si>
    <t xml:space="preserve"> </t>
  </si>
  <si>
    <t>Periodo 2 del 2018-01-03 al 2018-01-09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</si>
  <si>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</si>
  <si>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</si>
  <si>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</si>
  <si>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</si>
  <si>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</si>
  <si>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</si>
  <si>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</si>
  <si>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40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</si>
  <si>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</si>
  <si>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</si>
  <si>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</si>
  <si>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</si>
  <si>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</si>
  <si>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</si>
  <si>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</si>
  <si>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</si>
  <si>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</si>
  <si>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</si>
  <si>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</si>
  <si>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</si>
  <si>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</si>
  <si>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</si>
  <si>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</si>
  <si>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</si>
  <si>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</si>
  <si>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</t>
  </si>
  <si>
    <t>03/12/2018 al 09/01/2018</t>
  </si>
  <si>
    <t>VENTAS</t>
  </si>
  <si>
    <t>ACEVEDO LARA KEVIN FABIAN</t>
  </si>
  <si>
    <t>ALBA GALLART DIEGO KISAI</t>
  </si>
  <si>
    <t>SEMINUEVOS</t>
  </si>
  <si>
    <t>ALFARO QUEZADA PABLO FRANCISCO</t>
  </si>
  <si>
    <t>ANDRADE RODRIGUEZ MIGUEL ANGEL</t>
  </si>
  <si>
    <t>ARELLANO ALVAREZ JAVIER</t>
  </si>
  <si>
    <t>ARRIOLA GALLEGOS JOSE GUADALUPE</t>
  </si>
  <si>
    <t>CARDENAS TIERRABLANCA PAOLA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</si>
  <si>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</si>
  <si>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</si>
  <si>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</si>
  <si>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</si>
  <si>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</si>
  <si>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</si>
  <si>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FERREIRA MONDRAGON AURELIO AGUSTIN</t>
  </si>
  <si>
    <t>FIGUEROA AGUIRRE REYNA BEATRIZ</t>
  </si>
  <si>
    <t>FLORES MIRANDA LUIS GILBERTO</t>
  </si>
  <si>
    <t>GALLEGOS RIOS OCTAVIO ALBERTO</t>
  </si>
  <si>
    <t>GOMEZ AGUILAR JUAN ANTONIO</t>
  </si>
  <si>
    <t>GONZALEZ RICO CESAR HUMBERTO</t>
  </si>
  <si>
    <t>ADMINISTRACION</t>
  </si>
  <si>
    <t>GUAJE ALVARADO JUAN JOSE</t>
  </si>
  <si>
    <t>GUTIERREZ CARVARIN JACOB</t>
  </si>
  <si>
    <t>GUTIERREZ OLVERA MARIHURI</t>
  </si>
  <si>
    <t>LARA LIZARDI MARIA GABRIELA</t>
  </si>
  <si>
    <t>LEON CABELLO LUIS ALBERTO</t>
  </si>
  <si>
    <t>LOMELI GARZA MARIAJOSE</t>
  </si>
  <si>
    <t>MAGUEYAL MARTINEZ PEDRO</t>
  </si>
  <si>
    <t>MEJIA VILLEGAS NALLELY BEATRIZ</t>
  </si>
  <si>
    <t>MEZA MANRIQUEZ FRANCISCO JAVIER</t>
  </si>
  <si>
    <t>OCAMPO HERNANDEZ SALVADOR</t>
  </si>
  <si>
    <t>RAMBLAS ZUÑIGA LIZ SANDRA</t>
  </si>
  <si>
    <t>RAMIREZ LATOUR VICTOR MANUEL MARTIN</t>
  </si>
  <si>
    <t>RAMIREZ MONDRAGON RICARDO HERIBERTO</t>
  </si>
  <si>
    <t>RODRIGUEZ MEDINA CESAR</t>
  </si>
  <si>
    <t>ROMERO GONZALEZ ROBERTO</t>
  </si>
  <si>
    <t>SALMORAN SALGADO GUILLERMO MANUEL</t>
  </si>
  <si>
    <t>SANCHEZ PALAFOX DANIEL</t>
  </si>
  <si>
    <t>TIERRAFRIA ESCARAMUZA ISRAEL</t>
  </si>
  <si>
    <t>VEGA DURAN OSCAR IVAN</t>
  </si>
  <si>
    <t>VILLAGOMEZ RUIZ HUMBERTO</t>
  </si>
  <si>
    <t>YAÑEZ PANTOJA JOSE GUADALUPE</t>
  </si>
  <si>
    <t>ZARATE MARTINEZ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</si>
</sst>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6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21" sqref="H21:H36"/>
    </sheetView>
  </sheetViews>
  <sheetFormatPr baseColWidth="10" defaultRowHeight="11.25" x14ac:dyDescent="0.2"/>
  <cols>
    <col min="1" max="1" width="7.5703125" style="2" customWidth="1"/>
    <col min="2" max="2" width="27.42578125" style="1" customWidth="1"/>
    <col min="3" max="3" width="13.5703125" style="1" bestFit="1" customWidth="1"/>
    <col min="4" max="4" width="11.42578125" style="1"/>
    <col min="5" max="5" width="14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25" t="s">
        <v>104</v>
      </c>
    </row>
    <row r="2" spans="1:13" ht="24.95" customHeight="1" x14ac:dyDescent="0.2">
      <c r="A2" s="4" t="s">
        <v>1</v>
      </c>
      <c r="B2" s="20" t="s">
        <v>2</v>
      </c>
    </row>
    <row r="3" spans="1:13" ht="15" x14ac:dyDescent="0.2">
      <c r="B3" s="22" t="s">
        <v>3</v>
      </c>
    </row>
    <row r="4" spans="1:13" ht="12.75" x14ac:dyDescent="0.2">
      <c r="B4" s="24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114</v>
      </c>
      <c r="F7" s="43"/>
      <c r="G7" s="43"/>
      <c r="H7" s="43"/>
      <c r="I7" s="43"/>
      <c r="J7" s="44"/>
    </row>
    <row r="8" spans="1:13" s="5" customFormat="1" ht="23.25" thickBot="1" x14ac:dyDescent="0.25">
      <c r="A8" s="8" t="s">
        <v>7</v>
      </c>
      <c r="B8" s="9" t="s">
        <v>8</v>
      </c>
      <c r="C8" s="10" t="s">
        <v>12</v>
      </c>
      <c r="E8" s="39" t="s">
        <v>12</v>
      </c>
      <c r="F8" s="39" t="s">
        <v>115</v>
      </c>
      <c r="G8" s="39" t="s">
        <v>116</v>
      </c>
      <c r="H8" s="39" t="s">
        <v>117</v>
      </c>
      <c r="I8" s="39" t="s">
        <v>118</v>
      </c>
      <c r="J8" s="39" t="s">
        <v>119</v>
      </c>
    </row>
    <row r="9" spans="1:13" ht="12" thickTop="1" x14ac:dyDescent="0.2">
      <c r="A9" s="12" t="s">
        <v>21</v>
      </c>
    </row>
    <row r="11" spans="1:13" ht="14.25" hidden="1" x14ac:dyDescent="0.2">
      <c r="A11" s="2" t="s">
        <v>22</v>
      </c>
      <c r="B11" s="1" t="s">
        <v>23</v>
      </c>
      <c r="C11" s="13">
        <v>1026.76</v>
      </c>
      <c r="E11" s="40">
        <f>+C11</f>
        <v>1026.76</v>
      </c>
      <c r="F11" s="40">
        <f>+E11*2%</f>
        <v>20.5352</v>
      </c>
      <c r="G11" s="40">
        <f>+E11*7.5%</f>
        <v>77.006999999999991</v>
      </c>
      <c r="H11" s="40">
        <f>SUM(E11:G11)</f>
        <v>1124.3022000000001</v>
      </c>
      <c r="I11" s="40">
        <f>+H11*16%</f>
        <v>179.88835200000003</v>
      </c>
      <c r="J11" s="40">
        <f>+H11+I11</f>
        <v>1304.190552</v>
      </c>
      <c r="L11" s="57" t="s">
        <v>133</v>
      </c>
      <c r="M11" s="58" t="s">
        <v>134</v>
      </c>
    </row>
    <row r="12" spans="1:13" ht="14.25" hidden="1" x14ac:dyDescent="0.2">
      <c r="A12" s="2" t="s">
        <v>24</v>
      </c>
      <c r="B12" s="1" t="s">
        <v>25</v>
      </c>
      <c r="C12" s="13">
        <v>1026.76</v>
      </c>
      <c r="E12" s="40">
        <f t="shared" ref="E12:E50" si="0">+C12</f>
        <v>1026.76</v>
      </c>
      <c r="F12" s="40">
        <f t="shared" ref="F12:F50" si="1">+E12*2%</f>
        <v>20.5352</v>
      </c>
      <c r="G12" s="40">
        <f t="shared" ref="G12:G50" si="2">+E12*7.5%</f>
        <v>77.006999999999991</v>
      </c>
      <c r="H12" s="40">
        <f t="shared" ref="H12:H50" si="3">SUM(E12:G12)</f>
        <v>1124.3022000000001</v>
      </c>
      <c r="I12" s="40">
        <f t="shared" ref="I12:I50" si="4">+H12*16%</f>
        <v>179.88835200000003</v>
      </c>
      <c r="J12" s="40">
        <f t="shared" ref="J12:J50" si="5">+H12+I12</f>
        <v>1304.190552</v>
      </c>
      <c r="L12" s="57" t="s">
        <v>133</v>
      </c>
      <c r="M12" s="58" t="s">
        <v>135</v>
      </c>
    </row>
    <row r="13" spans="1:13" ht="14.25" hidden="1" x14ac:dyDescent="0.2">
      <c r="A13" s="2" t="s">
        <v>26</v>
      </c>
      <c r="B13" s="1" t="s">
        <v>27</v>
      </c>
      <c r="C13" s="13">
        <v>4858.58</v>
      </c>
      <c r="E13" s="40">
        <f t="shared" si="0"/>
        <v>4858.58</v>
      </c>
      <c r="F13" s="40">
        <f t="shared" si="1"/>
        <v>97.171599999999998</v>
      </c>
      <c r="G13" s="40">
        <f t="shared" si="2"/>
        <v>364.39349999999996</v>
      </c>
      <c r="H13" s="40">
        <f t="shared" si="3"/>
        <v>5320.1450999999997</v>
      </c>
      <c r="I13" s="40">
        <f t="shared" si="4"/>
        <v>851.22321599999998</v>
      </c>
      <c r="J13" s="40">
        <f t="shared" si="5"/>
        <v>6171.368316</v>
      </c>
      <c r="L13" s="57" t="s">
        <v>136</v>
      </c>
      <c r="M13" s="58" t="s">
        <v>137</v>
      </c>
    </row>
    <row r="14" spans="1:13" ht="14.25" hidden="1" x14ac:dyDescent="0.2">
      <c r="A14" s="2" t="s">
        <v>28</v>
      </c>
      <c r="B14" s="1" t="s">
        <v>29</v>
      </c>
      <c r="C14" s="13">
        <v>1026.76</v>
      </c>
      <c r="E14" s="40">
        <f t="shared" si="0"/>
        <v>1026.76</v>
      </c>
      <c r="F14" s="40">
        <f t="shared" si="1"/>
        <v>20.5352</v>
      </c>
      <c r="G14" s="40">
        <f t="shared" si="2"/>
        <v>77.006999999999991</v>
      </c>
      <c r="H14" s="40">
        <f t="shared" si="3"/>
        <v>1124.3022000000001</v>
      </c>
      <c r="I14" s="40">
        <f t="shared" si="4"/>
        <v>179.88835200000003</v>
      </c>
      <c r="J14" s="40">
        <f t="shared" si="5"/>
        <v>1304.190552</v>
      </c>
      <c r="L14" s="57" t="s">
        <v>133</v>
      </c>
      <c r="M14" s="58" t="s">
        <v>138</v>
      </c>
    </row>
    <row r="15" spans="1:13" ht="14.25" hidden="1" x14ac:dyDescent="0.2">
      <c r="A15" s="2" t="s">
        <v>30</v>
      </c>
      <c r="B15" s="1" t="s">
        <v>31</v>
      </c>
      <c r="C15" s="13">
        <v>5906.07</v>
      </c>
      <c r="E15" s="40">
        <f t="shared" si="0"/>
        <v>5906.07</v>
      </c>
      <c r="F15" s="40">
        <f t="shared" si="1"/>
        <v>118.12139999999999</v>
      </c>
      <c r="G15" s="40">
        <f t="shared" si="2"/>
        <v>442.95524999999998</v>
      </c>
      <c r="H15" s="40">
        <f t="shared" si="3"/>
        <v>6467.1466499999997</v>
      </c>
      <c r="I15" s="40">
        <f t="shared" si="4"/>
        <v>1034.7434639999999</v>
      </c>
      <c r="J15" s="40">
        <f t="shared" si="5"/>
        <v>7501.8901139999998</v>
      </c>
      <c r="L15" s="57" t="s">
        <v>133</v>
      </c>
      <c r="M15" s="58" t="s">
        <v>139</v>
      </c>
    </row>
    <row r="16" spans="1:13" ht="14.25" hidden="1" x14ac:dyDescent="0.2">
      <c r="A16" s="2" t="s">
        <v>32</v>
      </c>
      <c r="B16" s="1" t="s">
        <v>33</v>
      </c>
      <c r="C16" s="13">
        <v>1026.76</v>
      </c>
      <c r="E16" s="40">
        <f t="shared" si="0"/>
        <v>1026.76</v>
      </c>
      <c r="F16" s="40">
        <f t="shared" si="1"/>
        <v>20.5352</v>
      </c>
      <c r="G16" s="40">
        <f t="shared" si="2"/>
        <v>77.006999999999991</v>
      </c>
      <c r="H16" s="40">
        <f t="shared" si="3"/>
        <v>1124.3022000000001</v>
      </c>
      <c r="I16" s="40">
        <f t="shared" si="4"/>
        <v>179.88835200000003</v>
      </c>
      <c r="J16" s="40">
        <f t="shared" si="5"/>
        <v>1304.190552</v>
      </c>
      <c r="L16" s="57" t="s">
        <v>136</v>
      </c>
      <c r="M16" s="58" t="s">
        <v>140</v>
      </c>
    </row>
    <row r="17" spans="1:13" ht="14.25" hidden="1" x14ac:dyDescent="0.2">
      <c r="A17" s="2" t="s">
        <v>34</v>
      </c>
      <c r="B17" s="1" t="s">
        <v>35</v>
      </c>
      <c r="C17" s="13">
        <v>5754.24</v>
      </c>
      <c r="E17" s="40">
        <f t="shared" si="0"/>
        <v>5754.24</v>
      </c>
      <c r="F17" s="40">
        <f t="shared" si="1"/>
        <v>115.0848</v>
      </c>
      <c r="G17" s="40">
        <f t="shared" si="2"/>
        <v>431.56799999999998</v>
      </c>
      <c r="H17" s="40">
        <f t="shared" si="3"/>
        <v>6300.8927999999996</v>
      </c>
      <c r="I17" s="40">
        <f t="shared" si="4"/>
        <v>1008.142848</v>
      </c>
      <c r="J17" s="40">
        <f t="shared" si="5"/>
        <v>7309.0356479999991</v>
      </c>
      <c r="L17" s="57" t="s">
        <v>136</v>
      </c>
      <c r="M17" s="58" t="s">
        <v>141</v>
      </c>
    </row>
    <row r="18" spans="1:13" ht="14.25" hidden="1" x14ac:dyDescent="0.2">
      <c r="A18" s="2" t="s">
        <v>36</v>
      </c>
      <c r="B18" s="1" t="s">
        <v>37</v>
      </c>
      <c r="C18" s="13">
        <v>1026.76</v>
      </c>
      <c r="E18" s="40">
        <f t="shared" si="0"/>
        <v>1026.76</v>
      </c>
      <c r="F18" s="40">
        <f t="shared" si="1"/>
        <v>20.5352</v>
      </c>
      <c r="G18" s="40">
        <f t="shared" si="2"/>
        <v>77.006999999999991</v>
      </c>
      <c r="H18" s="40">
        <f t="shared" si="3"/>
        <v>1124.3022000000001</v>
      </c>
      <c r="I18" s="40">
        <f t="shared" si="4"/>
        <v>179.88835200000003</v>
      </c>
      <c r="J18" s="40">
        <f t="shared" si="5"/>
        <v>1304.190552</v>
      </c>
      <c r="L18" s="57" t="s">
        <v>136</v>
      </c>
      <c r="M18" s="58" t="s">
        <v>142</v>
      </c>
    </row>
    <row r="19" spans="1:13" ht="14.25" hidden="1" x14ac:dyDescent="0.2">
      <c r="A19" s="2" t="s">
        <v>38</v>
      </c>
      <c r="B19" s="1" t="s">
        <v>39</v>
      </c>
      <c r="C19" s="13">
        <v>16177.79</v>
      </c>
      <c r="E19" s="40">
        <f t="shared" si="0"/>
        <v>16177.79</v>
      </c>
      <c r="F19" s="40">
        <f t="shared" si="1"/>
        <v>323.55580000000003</v>
      </c>
      <c r="G19" s="40">
        <f t="shared" si="2"/>
        <v>1213.3342500000001</v>
      </c>
      <c r="H19" s="40">
        <f t="shared" si="3"/>
        <v>17714.680049999999</v>
      </c>
      <c r="I19" s="40">
        <f t="shared" si="4"/>
        <v>2834.3488079999997</v>
      </c>
      <c r="J19" s="40">
        <f t="shared" si="5"/>
        <v>20549.028857999998</v>
      </c>
      <c r="L19" s="57" t="s">
        <v>133</v>
      </c>
      <c r="M19" s="58" t="s">
        <v>143</v>
      </c>
    </row>
    <row r="20" spans="1:13" ht="14.25" hidden="1" x14ac:dyDescent="0.2">
      <c r="A20" s="2" t="s">
        <v>40</v>
      </c>
      <c r="B20" s="1" t="s">
        <v>41</v>
      </c>
      <c r="C20" s="13">
        <v>5736.5</v>
      </c>
      <c r="E20" s="40">
        <f t="shared" si="0"/>
        <v>5736.5</v>
      </c>
      <c r="F20" s="40">
        <f t="shared" si="1"/>
        <v>114.73</v>
      </c>
      <c r="G20" s="40">
        <f t="shared" si="2"/>
        <v>430.23750000000001</v>
      </c>
      <c r="H20" s="40">
        <f t="shared" si="3"/>
        <v>6281.4674999999997</v>
      </c>
      <c r="I20" s="40">
        <f t="shared" si="4"/>
        <v>1005.0348</v>
      </c>
      <c r="J20" s="40">
        <f t="shared" si="5"/>
        <v>7286.5023000000001</v>
      </c>
      <c r="L20" s="57" t="s">
        <v>133</v>
      </c>
      <c r="M20" s="58" t="s">
        <v>144</v>
      </c>
    </row>
    <row r="21" spans="1:13" ht="14.25" x14ac:dyDescent="0.2">
      <c r="A21" s="2" t="s">
        <v>42</v>
      </c>
      <c r="B21" s="1" t="s">
        <v>43</v>
      </c>
      <c r="C21" s="13">
        <v>12955.77</v>
      </c>
      <c r="E21" s="40">
        <f t="shared" si="0"/>
        <v>12955.77</v>
      </c>
      <c r="F21" s="40">
        <f t="shared" si="1"/>
        <v>259.11540000000002</v>
      </c>
      <c r="G21" s="40">
        <f t="shared" si="2"/>
        <v>971.68274999999994</v>
      </c>
      <c r="H21" s="40">
        <f t="shared" si="3"/>
        <v>14186.568150000001</v>
      </c>
      <c r="I21" s="40">
        <f t="shared" si="4"/>
        <v>2269.8509040000004</v>
      </c>
      <c r="J21" s="40">
        <f t="shared" si="5"/>
        <v>16456.419054000002</v>
      </c>
      <c r="L21" s="57" t="s">
        <v>145</v>
      </c>
      <c r="M21" s="58" t="s">
        <v>146</v>
      </c>
    </row>
    <row r="22" spans="1:13" ht="14.25" hidden="1" x14ac:dyDescent="0.2">
      <c r="A22" s="2" t="s">
        <v>44</v>
      </c>
      <c r="B22" s="1" t="s">
        <v>45</v>
      </c>
      <c r="C22" s="13">
        <v>16907.03</v>
      </c>
      <c r="E22" s="40">
        <f t="shared" si="0"/>
        <v>16907.03</v>
      </c>
      <c r="F22" s="40">
        <f t="shared" si="1"/>
        <v>338.14060000000001</v>
      </c>
      <c r="G22" s="40">
        <f t="shared" si="2"/>
        <v>1268.0272499999999</v>
      </c>
      <c r="H22" s="40">
        <f t="shared" si="3"/>
        <v>18513.197849999997</v>
      </c>
      <c r="I22" s="40">
        <f t="shared" si="4"/>
        <v>2962.1116559999996</v>
      </c>
      <c r="J22" s="40">
        <f t="shared" si="5"/>
        <v>21475.309505999998</v>
      </c>
      <c r="L22" s="57" t="s">
        <v>133</v>
      </c>
      <c r="M22" s="58" t="s">
        <v>147</v>
      </c>
    </row>
    <row r="23" spans="1:13" ht="14.25" hidden="1" x14ac:dyDescent="0.2">
      <c r="A23" s="2" t="s">
        <v>46</v>
      </c>
      <c r="B23" s="1" t="s">
        <v>47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7" t="s">
        <v>133</v>
      </c>
      <c r="M23" s="58" t="s">
        <v>148</v>
      </c>
    </row>
    <row r="24" spans="1:13" ht="14.25" hidden="1" x14ac:dyDescent="0.2">
      <c r="A24" s="2" t="s">
        <v>48</v>
      </c>
      <c r="B24" s="1" t="s">
        <v>49</v>
      </c>
      <c r="C24" s="13">
        <v>7732.83</v>
      </c>
      <c r="E24" s="40">
        <f t="shared" si="0"/>
        <v>7732.83</v>
      </c>
      <c r="F24" s="40">
        <f t="shared" si="1"/>
        <v>154.6566</v>
      </c>
      <c r="G24" s="40">
        <f t="shared" si="2"/>
        <v>579.96224999999993</v>
      </c>
      <c r="H24" s="40">
        <f t="shared" si="3"/>
        <v>8467.4488500000007</v>
      </c>
      <c r="I24" s="40">
        <f t="shared" si="4"/>
        <v>1354.7918160000002</v>
      </c>
      <c r="J24" s="40">
        <f t="shared" si="5"/>
        <v>9822.2406660000015</v>
      </c>
      <c r="L24" s="57" t="s">
        <v>136</v>
      </c>
      <c r="M24" s="58" t="s">
        <v>149</v>
      </c>
    </row>
    <row r="25" spans="1:13" ht="14.25" x14ac:dyDescent="0.2">
      <c r="A25" s="2" t="s">
        <v>50</v>
      </c>
      <c r="B25" s="1" t="s">
        <v>51</v>
      </c>
      <c r="C25" s="13">
        <v>12596</v>
      </c>
      <c r="E25" s="40">
        <f t="shared" si="0"/>
        <v>12596</v>
      </c>
      <c r="F25" s="40">
        <f t="shared" si="1"/>
        <v>251.92000000000002</v>
      </c>
      <c r="G25" s="40">
        <f t="shared" si="2"/>
        <v>944.69999999999993</v>
      </c>
      <c r="H25" s="40">
        <f t="shared" si="3"/>
        <v>13792.62</v>
      </c>
      <c r="I25" s="40">
        <f t="shared" si="4"/>
        <v>2206.8192000000004</v>
      </c>
      <c r="J25" s="40">
        <f t="shared" si="5"/>
        <v>15999.439200000001</v>
      </c>
      <c r="L25" s="57" t="s">
        <v>145</v>
      </c>
      <c r="M25" s="58" t="s">
        <v>150</v>
      </c>
    </row>
    <row r="26" spans="1:13" ht="14.25" hidden="1" x14ac:dyDescent="0.2">
      <c r="A26" s="2" t="s">
        <v>52</v>
      </c>
      <c r="B26" s="1" t="s">
        <v>53</v>
      </c>
      <c r="C26" s="13">
        <v>7000</v>
      </c>
      <c r="E26" s="40">
        <f t="shared" si="0"/>
        <v>7000</v>
      </c>
      <c r="F26" s="40">
        <f t="shared" si="1"/>
        <v>140</v>
      </c>
      <c r="G26" s="40">
        <f t="shared" si="2"/>
        <v>525</v>
      </c>
      <c r="H26" s="40">
        <f t="shared" si="3"/>
        <v>7665</v>
      </c>
      <c r="I26" s="40">
        <f t="shared" si="4"/>
        <v>1226.4000000000001</v>
      </c>
      <c r="J26" s="40">
        <f t="shared" si="5"/>
        <v>8891.4</v>
      </c>
      <c r="L26" s="57" t="s">
        <v>133</v>
      </c>
      <c r="M26" s="58" t="s">
        <v>151</v>
      </c>
    </row>
    <row r="27" spans="1:13" ht="14.25" hidden="1" x14ac:dyDescent="0.2">
      <c r="A27" s="2" t="s">
        <v>54</v>
      </c>
      <c r="B27" s="1" t="s">
        <v>55</v>
      </c>
      <c r="C27" s="13">
        <v>1026.76</v>
      </c>
      <c r="E27" s="40">
        <f t="shared" si="0"/>
        <v>1026.76</v>
      </c>
      <c r="F27" s="40">
        <f t="shared" si="1"/>
        <v>20.5352</v>
      </c>
      <c r="G27" s="40">
        <f t="shared" si="2"/>
        <v>77.006999999999991</v>
      </c>
      <c r="H27" s="40">
        <f t="shared" si="3"/>
        <v>1124.3022000000001</v>
      </c>
      <c r="I27" s="40">
        <f t="shared" si="4"/>
        <v>179.88835200000003</v>
      </c>
      <c r="J27" s="40">
        <f t="shared" si="5"/>
        <v>1304.190552</v>
      </c>
      <c r="L27" s="57" t="s">
        <v>133</v>
      </c>
      <c r="M27" s="58" t="s">
        <v>152</v>
      </c>
    </row>
    <row r="28" spans="1:13" ht="14.25" hidden="1" x14ac:dyDescent="0.2">
      <c r="A28" s="2" t="s">
        <v>56</v>
      </c>
      <c r="B28" s="1" t="s">
        <v>57</v>
      </c>
      <c r="C28" s="13">
        <v>5391.83</v>
      </c>
      <c r="E28" s="40">
        <f t="shared" si="0"/>
        <v>5391.83</v>
      </c>
      <c r="F28" s="40">
        <f t="shared" si="1"/>
        <v>107.8366</v>
      </c>
      <c r="G28" s="40">
        <f t="shared" si="2"/>
        <v>404.38724999999999</v>
      </c>
      <c r="H28" s="40">
        <f t="shared" si="3"/>
        <v>5904.0538499999993</v>
      </c>
      <c r="I28" s="40">
        <f t="shared" si="4"/>
        <v>944.64861599999995</v>
      </c>
      <c r="J28" s="40">
        <f t="shared" si="5"/>
        <v>6848.7024659999988</v>
      </c>
      <c r="L28" s="57" t="s">
        <v>133</v>
      </c>
      <c r="M28" s="58" t="s">
        <v>153</v>
      </c>
    </row>
    <row r="29" spans="1:13" ht="14.25" hidden="1" x14ac:dyDescent="0.2">
      <c r="A29" s="2" t="s">
        <v>58</v>
      </c>
      <c r="B29" s="1" t="s">
        <v>59</v>
      </c>
      <c r="C29" s="13">
        <v>1633.38</v>
      </c>
      <c r="E29" s="40">
        <f t="shared" si="0"/>
        <v>1633.38</v>
      </c>
      <c r="F29" s="40">
        <f t="shared" si="1"/>
        <v>32.6676</v>
      </c>
      <c r="G29" s="40">
        <f t="shared" si="2"/>
        <v>122.5035</v>
      </c>
      <c r="H29" s="40">
        <f t="shared" si="3"/>
        <v>1788.5511000000001</v>
      </c>
      <c r="I29" s="40">
        <f t="shared" si="4"/>
        <v>286.16817600000002</v>
      </c>
      <c r="J29" s="40">
        <f t="shared" si="5"/>
        <v>2074.7192760000003</v>
      </c>
      <c r="L29" s="57" t="s">
        <v>154</v>
      </c>
      <c r="M29" s="58" t="s">
        <v>155</v>
      </c>
    </row>
    <row r="30" spans="1:13" ht="14.25" hidden="1" x14ac:dyDescent="0.2">
      <c r="A30" s="2" t="s">
        <v>60</v>
      </c>
      <c r="B30" s="1" t="s">
        <v>61</v>
      </c>
      <c r="C30" s="13">
        <v>1633.38</v>
      </c>
      <c r="E30" s="40">
        <f t="shared" si="0"/>
        <v>1633.38</v>
      </c>
      <c r="F30" s="40">
        <f t="shared" si="1"/>
        <v>32.6676</v>
      </c>
      <c r="G30" s="40">
        <f t="shared" si="2"/>
        <v>122.5035</v>
      </c>
      <c r="H30" s="40">
        <f t="shared" si="3"/>
        <v>1788.5511000000001</v>
      </c>
      <c r="I30" s="40">
        <f t="shared" si="4"/>
        <v>286.16817600000002</v>
      </c>
      <c r="J30" s="40">
        <f t="shared" si="5"/>
        <v>2074.7192760000003</v>
      </c>
      <c r="L30" s="57" t="s">
        <v>154</v>
      </c>
      <c r="M30" s="58" t="s">
        <v>156</v>
      </c>
    </row>
    <row r="31" spans="1:13" ht="14.25" hidden="1" x14ac:dyDescent="0.2">
      <c r="A31" s="2" t="s">
        <v>62</v>
      </c>
      <c r="B31" s="1" t="s">
        <v>63</v>
      </c>
      <c r="C31" s="13">
        <v>4666.76</v>
      </c>
      <c r="E31" s="40">
        <f t="shared" si="0"/>
        <v>4666.76</v>
      </c>
      <c r="F31" s="40">
        <f t="shared" si="1"/>
        <v>93.3352</v>
      </c>
      <c r="G31" s="40">
        <f t="shared" si="2"/>
        <v>350.00700000000001</v>
      </c>
      <c r="H31" s="40">
        <f t="shared" si="3"/>
        <v>5110.1022000000003</v>
      </c>
      <c r="I31" s="40">
        <f t="shared" si="4"/>
        <v>817.61635200000001</v>
      </c>
      <c r="J31" s="40">
        <f t="shared" si="5"/>
        <v>5927.7185520000003</v>
      </c>
      <c r="L31" s="57" t="s">
        <v>133</v>
      </c>
      <c r="M31" s="58" t="s">
        <v>157</v>
      </c>
    </row>
    <row r="32" spans="1:13" ht="14.25" hidden="1" x14ac:dyDescent="0.2">
      <c r="A32" s="2" t="s">
        <v>64</v>
      </c>
      <c r="B32" s="1" t="s">
        <v>65</v>
      </c>
      <c r="C32" s="13">
        <v>9094.7999999999993</v>
      </c>
      <c r="E32" s="40">
        <f t="shared" si="0"/>
        <v>9094.7999999999993</v>
      </c>
      <c r="F32" s="40">
        <f t="shared" si="1"/>
        <v>181.89599999999999</v>
      </c>
      <c r="G32" s="40">
        <f t="shared" si="2"/>
        <v>682.1099999999999</v>
      </c>
      <c r="H32" s="40">
        <f t="shared" si="3"/>
        <v>9958.8060000000005</v>
      </c>
      <c r="I32" s="40">
        <f t="shared" si="4"/>
        <v>1593.4089600000002</v>
      </c>
      <c r="J32" s="40">
        <f t="shared" si="5"/>
        <v>11552.214960000001</v>
      </c>
      <c r="L32" s="57" t="s">
        <v>133</v>
      </c>
      <c r="M32" s="58" t="s">
        <v>158</v>
      </c>
    </row>
    <row r="33" spans="1:13" ht="14.25" x14ac:dyDescent="0.2">
      <c r="A33" s="2" t="s">
        <v>66</v>
      </c>
      <c r="B33" s="1" t="s">
        <v>67</v>
      </c>
      <c r="C33" s="13">
        <v>13239.23</v>
      </c>
      <c r="E33" s="40">
        <f t="shared" si="0"/>
        <v>13239.23</v>
      </c>
      <c r="F33" s="40">
        <f t="shared" si="1"/>
        <v>264.78460000000001</v>
      </c>
      <c r="G33" s="40">
        <f t="shared" si="2"/>
        <v>992.94224999999994</v>
      </c>
      <c r="H33" s="40">
        <f t="shared" si="3"/>
        <v>14496.95685</v>
      </c>
      <c r="I33" s="40">
        <f t="shared" si="4"/>
        <v>2319.5130960000001</v>
      </c>
      <c r="J33" s="40">
        <f t="shared" si="5"/>
        <v>16816.469946000001</v>
      </c>
      <c r="L33" s="57" t="s">
        <v>145</v>
      </c>
      <c r="M33" s="58" t="s">
        <v>159</v>
      </c>
    </row>
    <row r="34" spans="1:13" ht="14.25" hidden="1" x14ac:dyDescent="0.2">
      <c r="A34" s="2" t="s">
        <v>68</v>
      </c>
      <c r="B34" s="1" t="s">
        <v>69</v>
      </c>
      <c r="C34" s="13">
        <v>3166.69</v>
      </c>
      <c r="E34" s="40">
        <f t="shared" si="0"/>
        <v>3166.69</v>
      </c>
      <c r="F34" s="40">
        <f t="shared" si="1"/>
        <v>63.333800000000004</v>
      </c>
      <c r="G34" s="40">
        <f t="shared" si="2"/>
        <v>237.50174999999999</v>
      </c>
      <c r="H34" s="40">
        <f t="shared" si="3"/>
        <v>3467.5255499999998</v>
      </c>
      <c r="I34" s="40">
        <f t="shared" si="4"/>
        <v>554.80408799999998</v>
      </c>
      <c r="J34" s="40">
        <f t="shared" si="5"/>
        <v>4022.3296379999997</v>
      </c>
      <c r="L34" s="57" t="s">
        <v>133</v>
      </c>
      <c r="M34" s="58" t="s">
        <v>160</v>
      </c>
    </row>
    <row r="35" spans="1:13" ht="14.25" hidden="1" x14ac:dyDescent="0.2">
      <c r="A35" s="2" t="s">
        <v>70</v>
      </c>
      <c r="B35" s="1" t="s">
        <v>71</v>
      </c>
      <c r="C35" s="13">
        <v>1026.76</v>
      </c>
      <c r="E35" s="40">
        <f t="shared" si="0"/>
        <v>1026.76</v>
      </c>
      <c r="F35" s="40">
        <f t="shared" si="1"/>
        <v>20.5352</v>
      </c>
      <c r="G35" s="40">
        <f t="shared" si="2"/>
        <v>77.006999999999991</v>
      </c>
      <c r="H35" s="40">
        <f t="shared" si="3"/>
        <v>1124.3022000000001</v>
      </c>
      <c r="I35" s="40">
        <f t="shared" si="4"/>
        <v>179.88835200000003</v>
      </c>
      <c r="J35" s="40">
        <f t="shared" si="5"/>
        <v>1304.190552</v>
      </c>
      <c r="L35" s="57" t="s">
        <v>133</v>
      </c>
      <c r="M35" s="58" t="s">
        <v>161</v>
      </c>
    </row>
    <row r="36" spans="1:13" ht="14.25" x14ac:dyDescent="0.2">
      <c r="A36" s="2" t="s">
        <v>72</v>
      </c>
      <c r="B36" s="1" t="s">
        <v>73</v>
      </c>
      <c r="C36" s="13">
        <v>6501.32</v>
      </c>
      <c r="E36" s="40">
        <f t="shared" si="0"/>
        <v>6501.32</v>
      </c>
      <c r="F36" s="40">
        <f t="shared" si="1"/>
        <v>130.0264</v>
      </c>
      <c r="G36" s="40">
        <f t="shared" si="2"/>
        <v>487.59899999999993</v>
      </c>
      <c r="H36" s="40">
        <f t="shared" si="3"/>
        <v>7118.9453999999996</v>
      </c>
      <c r="I36" s="40">
        <f t="shared" si="4"/>
        <v>1139.031264</v>
      </c>
      <c r="J36" s="40">
        <f t="shared" si="5"/>
        <v>8257.9766639999998</v>
      </c>
      <c r="L36" s="57" t="s">
        <v>145</v>
      </c>
      <c r="M36" s="58" t="s">
        <v>162</v>
      </c>
    </row>
    <row r="37" spans="1:13" ht="14.25" hidden="1" x14ac:dyDescent="0.2">
      <c r="A37" s="2" t="s">
        <v>74</v>
      </c>
      <c r="B37" s="1" t="s">
        <v>75</v>
      </c>
      <c r="C37" s="13">
        <v>2526.7600000000002</v>
      </c>
      <c r="E37" s="40">
        <f t="shared" si="0"/>
        <v>2526.7600000000002</v>
      </c>
      <c r="F37" s="40">
        <f t="shared" si="1"/>
        <v>50.535200000000003</v>
      </c>
      <c r="G37" s="40">
        <f t="shared" si="2"/>
        <v>189.50700000000001</v>
      </c>
      <c r="H37" s="40">
        <f t="shared" si="3"/>
        <v>2766.8022000000001</v>
      </c>
      <c r="I37" s="40">
        <f t="shared" si="4"/>
        <v>442.68835200000001</v>
      </c>
      <c r="J37" s="40">
        <f t="shared" si="5"/>
        <v>3209.4905520000002</v>
      </c>
      <c r="L37" s="57" t="s">
        <v>133</v>
      </c>
      <c r="M37" s="58" t="s">
        <v>163</v>
      </c>
    </row>
    <row r="38" spans="1:13" ht="14.25" hidden="1" x14ac:dyDescent="0.2">
      <c r="A38" s="2" t="s">
        <v>76</v>
      </c>
      <c r="B38" s="1" t="s">
        <v>77</v>
      </c>
      <c r="C38" s="13">
        <v>1633.38</v>
      </c>
      <c r="E38" s="40">
        <f t="shared" si="0"/>
        <v>1633.38</v>
      </c>
      <c r="F38" s="40">
        <f t="shared" si="1"/>
        <v>32.6676</v>
      </c>
      <c r="G38" s="40">
        <f t="shared" si="2"/>
        <v>122.5035</v>
      </c>
      <c r="H38" s="40">
        <f t="shared" si="3"/>
        <v>1788.5511000000001</v>
      </c>
      <c r="I38" s="40">
        <f t="shared" si="4"/>
        <v>286.16817600000002</v>
      </c>
      <c r="J38" s="40">
        <f t="shared" si="5"/>
        <v>2074.7192760000003</v>
      </c>
      <c r="L38" s="57" t="s">
        <v>154</v>
      </c>
      <c r="M38" s="58" t="s">
        <v>164</v>
      </c>
    </row>
    <row r="39" spans="1:13" ht="14.25" hidden="1" x14ac:dyDescent="0.2">
      <c r="A39" s="2" t="s">
        <v>78</v>
      </c>
      <c r="B39" s="1" t="s">
        <v>79</v>
      </c>
      <c r="C39" s="13">
        <v>12141.93</v>
      </c>
      <c r="E39" s="40">
        <f t="shared" si="0"/>
        <v>12141.93</v>
      </c>
      <c r="F39" s="40">
        <f t="shared" si="1"/>
        <v>242.83860000000001</v>
      </c>
      <c r="G39" s="40">
        <f t="shared" si="2"/>
        <v>910.64475000000004</v>
      </c>
      <c r="H39" s="40">
        <f t="shared" si="3"/>
        <v>13295.413349999999</v>
      </c>
      <c r="I39" s="40">
        <f t="shared" si="4"/>
        <v>2127.2661359999997</v>
      </c>
      <c r="J39" s="40">
        <f t="shared" si="5"/>
        <v>15422.679485999999</v>
      </c>
      <c r="L39" s="58" t="s">
        <v>133</v>
      </c>
      <c r="M39" s="58" t="s">
        <v>165</v>
      </c>
    </row>
    <row r="40" spans="1:13" ht="14.25" hidden="1" x14ac:dyDescent="0.2">
      <c r="A40" s="2" t="s">
        <v>80</v>
      </c>
      <c r="B40" s="1" t="s">
        <v>81</v>
      </c>
      <c r="C40" s="13">
        <v>10703.11</v>
      </c>
      <c r="E40" s="40">
        <f t="shared" si="0"/>
        <v>10703.11</v>
      </c>
      <c r="F40" s="40">
        <f t="shared" si="1"/>
        <v>214.06220000000002</v>
      </c>
      <c r="G40" s="40">
        <f t="shared" si="2"/>
        <v>802.73325</v>
      </c>
      <c r="H40" s="40">
        <f t="shared" si="3"/>
        <v>11719.90545</v>
      </c>
      <c r="I40" s="40">
        <f t="shared" si="4"/>
        <v>1875.184872</v>
      </c>
      <c r="J40" s="40">
        <f t="shared" si="5"/>
        <v>13595.090322</v>
      </c>
      <c r="L40" s="57" t="s">
        <v>133</v>
      </c>
      <c r="M40" s="58" t="s">
        <v>166</v>
      </c>
    </row>
    <row r="41" spans="1:13" ht="14.25" hidden="1" x14ac:dyDescent="0.2">
      <c r="A41" s="2" t="s">
        <v>82</v>
      </c>
      <c r="B41" s="1" t="s">
        <v>83</v>
      </c>
      <c r="C41" s="13">
        <v>5041.6899999999996</v>
      </c>
      <c r="E41" s="40">
        <f t="shared" si="0"/>
        <v>5041.6899999999996</v>
      </c>
      <c r="F41" s="40">
        <f t="shared" si="1"/>
        <v>100.8338</v>
      </c>
      <c r="G41" s="40">
        <f t="shared" si="2"/>
        <v>378.12674999999996</v>
      </c>
      <c r="H41" s="40">
        <f t="shared" si="3"/>
        <v>5520.6505500000003</v>
      </c>
      <c r="I41" s="40">
        <f t="shared" si="4"/>
        <v>883.30408800000009</v>
      </c>
      <c r="J41" s="40">
        <f t="shared" si="5"/>
        <v>6403.9546380000002</v>
      </c>
      <c r="L41" s="57" t="s">
        <v>136</v>
      </c>
      <c r="M41" s="58" t="s">
        <v>167</v>
      </c>
    </row>
    <row r="42" spans="1:13" ht="14.25" hidden="1" x14ac:dyDescent="0.2">
      <c r="A42" s="2" t="s">
        <v>84</v>
      </c>
      <c r="B42" s="1" t="s">
        <v>85</v>
      </c>
      <c r="C42" s="13">
        <v>1499.96</v>
      </c>
      <c r="E42" s="40">
        <f t="shared" si="0"/>
        <v>1499.96</v>
      </c>
      <c r="F42" s="40">
        <f t="shared" si="1"/>
        <v>29.999200000000002</v>
      </c>
      <c r="G42" s="40">
        <f t="shared" si="2"/>
        <v>112.497</v>
      </c>
      <c r="H42" s="40">
        <f t="shared" si="3"/>
        <v>1642.4562000000001</v>
      </c>
      <c r="I42" s="40">
        <f t="shared" si="4"/>
        <v>262.79299200000003</v>
      </c>
      <c r="J42" s="40">
        <f t="shared" si="5"/>
        <v>1905.2491920000002</v>
      </c>
      <c r="L42" s="57" t="s">
        <v>133</v>
      </c>
      <c r="M42" s="58" t="s">
        <v>168</v>
      </c>
    </row>
    <row r="43" spans="1:13" ht="14.25" hidden="1" x14ac:dyDescent="0.2">
      <c r="A43" s="2" t="s">
        <v>86</v>
      </c>
      <c r="B43" s="1" t="s">
        <v>87</v>
      </c>
      <c r="C43" s="13">
        <v>1633.38</v>
      </c>
      <c r="E43" s="40">
        <f t="shared" si="0"/>
        <v>1633.38</v>
      </c>
      <c r="F43" s="40">
        <f t="shared" si="1"/>
        <v>32.6676</v>
      </c>
      <c r="G43" s="40">
        <f t="shared" si="2"/>
        <v>122.5035</v>
      </c>
      <c r="H43" s="40">
        <f t="shared" si="3"/>
        <v>1788.5511000000001</v>
      </c>
      <c r="I43" s="40">
        <f t="shared" si="4"/>
        <v>286.16817600000002</v>
      </c>
      <c r="J43" s="40">
        <f t="shared" si="5"/>
        <v>2074.7192760000003</v>
      </c>
      <c r="L43" s="57" t="s">
        <v>154</v>
      </c>
      <c r="M43" s="58" t="s">
        <v>169</v>
      </c>
    </row>
    <row r="44" spans="1:13" ht="14.25" hidden="1" x14ac:dyDescent="0.2">
      <c r="A44" s="2" t="s">
        <v>88</v>
      </c>
      <c r="B44" s="1" t="s">
        <v>89</v>
      </c>
      <c r="C44" s="13">
        <v>22964.62</v>
      </c>
      <c r="E44" s="40">
        <f t="shared" si="0"/>
        <v>22964.62</v>
      </c>
      <c r="F44" s="40">
        <f t="shared" si="1"/>
        <v>459.29239999999999</v>
      </c>
      <c r="G44" s="40">
        <f t="shared" si="2"/>
        <v>1722.3464999999999</v>
      </c>
      <c r="H44" s="40">
        <f t="shared" si="3"/>
        <v>25146.258899999997</v>
      </c>
      <c r="I44" s="40">
        <f t="shared" si="4"/>
        <v>4023.4014239999997</v>
      </c>
      <c r="J44" s="40">
        <f t="shared" si="5"/>
        <v>29169.660323999997</v>
      </c>
      <c r="L44" s="57" t="s">
        <v>133</v>
      </c>
      <c r="M44" s="58" t="s">
        <v>170</v>
      </c>
    </row>
    <row r="45" spans="1:13" ht="14.25" hidden="1" x14ac:dyDescent="0.2">
      <c r="A45" s="2" t="s">
        <v>90</v>
      </c>
      <c r="B45" s="1" t="s">
        <v>91</v>
      </c>
      <c r="C45" s="13">
        <v>11679.46</v>
      </c>
      <c r="E45" s="40">
        <f t="shared" si="0"/>
        <v>11679.46</v>
      </c>
      <c r="F45" s="40">
        <f t="shared" si="1"/>
        <v>233.58919999999998</v>
      </c>
      <c r="G45" s="40">
        <f t="shared" si="2"/>
        <v>875.95949999999993</v>
      </c>
      <c r="H45" s="40">
        <f t="shared" si="3"/>
        <v>12789.008699999998</v>
      </c>
      <c r="I45" s="40">
        <f t="shared" si="4"/>
        <v>2046.2413919999999</v>
      </c>
      <c r="J45" s="40">
        <f t="shared" si="5"/>
        <v>14835.250091999998</v>
      </c>
      <c r="L45" s="58" t="s">
        <v>133</v>
      </c>
      <c r="M45" s="58" t="s">
        <v>171</v>
      </c>
    </row>
    <row r="46" spans="1:13" ht="14.25" hidden="1" x14ac:dyDescent="0.2">
      <c r="A46" s="2" t="s">
        <v>92</v>
      </c>
      <c r="B46" s="1" t="s">
        <v>93</v>
      </c>
      <c r="C46" s="13">
        <v>1026.76</v>
      </c>
      <c r="E46" s="40">
        <f t="shared" si="0"/>
        <v>1026.76</v>
      </c>
      <c r="F46" s="40">
        <f t="shared" si="1"/>
        <v>20.5352</v>
      </c>
      <c r="G46" s="40">
        <f t="shared" si="2"/>
        <v>77.006999999999991</v>
      </c>
      <c r="H46" s="40">
        <f t="shared" si="3"/>
        <v>1124.3022000000001</v>
      </c>
      <c r="I46" s="40">
        <f t="shared" si="4"/>
        <v>179.88835200000003</v>
      </c>
      <c r="J46" s="40">
        <f t="shared" si="5"/>
        <v>1304.190552</v>
      </c>
      <c r="L46" s="58" t="s">
        <v>136</v>
      </c>
      <c r="M46" s="58" t="s">
        <v>172</v>
      </c>
    </row>
    <row r="47" spans="1:13" ht="14.25" hidden="1" x14ac:dyDescent="0.2">
      <c r="A47" s="2" t="s">
        <v>94</v>
      </c>
      <c r="B47" s="1" t="s">
        <v>95</v>
      </c>
      <c r="C47" s="13">
        <v>1026.76</v>
      </c>
      <c r="E47" s="40">
        <f t="shared" si="0"/>
        <v>1026.76</v>
      </c>
      <c r="F47" s="40">
        <f t="shared" si="1"/>
        <v>20.5352</v>
      </c>
      <c r="G47" s="40">
        <f t="shared" si="2"/>
        <v>77.006999999999991</v>
      </c>
      <c r="H47" s="40">
        <f t="shared" si="3"/>
        <v>1124.3022000000001</v>
      </c>
      <c r="I47" s="40">
        <f t="shared" si="4"/>
        <v>179.88835200000003</v>
      </c>
      <c r="J47" s="40">
        <f t="shared" si="5"/>
        <v>1304.190552</v>
      </c>
      <c r="L47" s="58" t="s">
        <v>133</v>
      </c>
      <c r="M47" s="58" t="s">
        <v>173</v>
      </c>
    </row>
    <row r="48" spans="1:13" ht="14.25" hidden="1" x14ac:dyDescent="0.2">
      <c r="A48" s="2" t="s">
        <v>96</v>
      </c>
      <c r="B48" s="1" t="s">
        <v>97</v>
      </c>
      <c r="C48" s="13">
        <v>1633.38</v>
      </c>
      <c r="E48" s="40">
        <f t="shared" si="0"/>
        <v>1633.38</v>
      </c>
      <c r="F48" s="40">
        <f t="shared" si="1"/>
        <v>32.6676</v>
      </c>
      <c r="G48" s="40">
        <f t="shared" si="2"/>
        <v>122.5035</v>
      </c>
      <c r="H48" s="40">
        <f t="shared" si="3"/>
        <v>1788.5511000000001</v>
      </c>
      <c r="I48" s="40">
        <f t="shared" si="4"/>
        <v>286.16817600000002</v>
      </c>
      <c r="J48" s="40">
        <f t="shared" si="5"/>
        <v>2074.7192760000003</v>
      </c>
      <c r="L48" s="58" t="s">
        <v>154</v>
      </c>
      <c r="M48" s="58" t="s">
        <v>174</v>
      </c>
    </row>
    <row r="49" spans="1:13" ht="14.25" hidden="1" x14ac:dyDescent="0.2">
      <c r="A49" s="2" t="s">
        <v>98</v>
      </c>
      <c r="B49" s="1" t="s">
        <v>99</v>
      </c>
      <c r="C49" s="13">
        <v>1633.38</v>
      </c>
      <c r="E49" s="40">
        <f t="shared" si="0"/>
        <v>1633.38</v>
      </c>
      <c r="F49" s="40">
        <f t="shared" si="1"/>
        <v>32.6676</v>
      </c>
      <c r="G49" s="40">
        <f t="shared" si="2"/>
        <v>122.5035</v>
      </c>
      <c r="H49" s="40">
        <f t="shared" si="3"/>
        <v>1788.5511000000001</v>
      </c>
      <c r="I49" s="40">
        <f t="shared" si="4"/>
        <v>286.16817600000002</v>
      </c>
      <c r="J49" s="40">
        <f t="shared" si="5"/>
        <v>2074.7192760000003</v>
      </c>
      <c r="L49" s="58" t="s">
        <v>154</v>
      </c>
      <c r="M49" s="58" t="s">
        <v>175</v>
      </c>
    </row>
    <row r="50" spans="1:13" ht="14.25" hidden="1" x14ac:dyDescent="0.2">
      <c r="A50" s="2" t="s">
        <v>100</v>
      </c>
      <c r="B50" s="1" t="s">
        <v>101</v>
      </c>
      <c r="C50" s="13">
        <v>9277.14</v>
      </c>
      <c r="E50" s="40">
        <f t="shared" si="0"/>
        <v>9277.14</v>
      </c>
      <c r="F50" s="40">
        <f t="shared" si="1"/>
        <v>185.5428</v>
      </c>
      <c r="G50" s="40">
        <f t="shared" si="2"/>
        <v>695.78549999999996</v>
      </c>
      <c r="H50" s="40">
        <f t="shared" si="3"/>
        <v>10158.468299999999</v>
      </c>
      <c r="I50" s="40">
        <f t="shared" si="4"/>
        <v>1625.3549279999997</v>
      </c>
      <c r="J50" s="40">
        <f t="shared" si="5"/>
        <v>11783.823227999997</v>
      </c>
      <c r="L50" s="58" t="s">
        <v>133</v>
      </c>
      <c r="M50" s="58" t="s">
        <v>176</v>
      </c>
    </row>
    <row r="52" spans="1:13" s="7" customFormat="1" x14ac:dyDescent="0.2">
      <c r="A52" s="15"/>
      <c r="C52" s="7" t="s">
        <v>102</v>
      </c>
      <c r="E52" s="38" t="s">
        <v>102</v>
      </c>
      <c r="F52" s="38" t="s">
        <v>102</v>
      </c>
      <c r="G52" s="38" t="s">
        <v>102</v>
      </c>
      <c r="H52" s="38" t="s">
        <v>102</v>
      </c>
      <c r="I52" s="38" t="s">
        <v>102</v>
      </c>
      <c r="J52" s="38" t="s">
        <v>102</v>
      </c>
    </row>
    <row r="53" spans="1:13" ht="13.5" thickBot="1" x14ac:dyDescent="0.25">
      <c r="A53" s="18" t="s">
        <v>103</v>
      </c>
      <c r="B53" s="1" t="s">
        <v>104</v>
      </c>
      <c r="C53" s="17">
        <v>233587.99</v>
      </c>
      <c r="E53" s="41">
        <f>SUM(E11:E50)</f>
        <v>233587.99000000005</v>
      </c>
      <c r="F53" s="41">
        <f t="shared" ref="F53:J53" si="6">SUM(F11:F50)</f>
        <v>4671.7598000000016</v>
      </c>
      <c r="G53" s="41">
        <f t="shared" si="6"/>
        <v>17519.099249999999</v>
      </c>
      <c r="H53" s="41">
        <f t="shared" si="6"/>
        <v>255778.84904999999</v>
      </c>
      <c r="I53" s="41">
        <f t="shared" si="6"/>
        <v>40924.615848000001</v>
      </c>
      <c r="J53" s="41">
        <f t="shared" si="6"/>
        <v>296703.46489800001</v>
      </c>
    </row>
    <row r="54" spans="1:13" ht="12" thickTop="1" x14ac:dyDescent="0.2"/>
    <row r="55" spans="1:13" x14ac:dyDescent="0.2">
      <c r="C55" s="1" t="s">
        <v>104</v>
      </c>
    </row>
    <row r="56" spans="1:13" x14ac:dyDescent="0.2">
      <c r="A56" s="2" t="s">
        <v>104</v>
      </c>
      <c r="B56" s="1" t="s">
        <v>104</v>
      </c>
      <c r="C56" s="16"/>
    </row>
  </sheetData>
  <autoFilter ref="A10:M50">
    <filterColumn colId="11">
      <filters>
        <filter val="ADMON SERVICIO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pane xSplit="2" ySplit="10" topLeftCell="H11" activePane="bottomRight" state="frozen"/>
      <selection pane="topRight" activeCell="C1" sqref="C1"/>
      <selection pane="bottomLeft" activeCell="A13" sqref="A13"/>
      <selection pane="bottomRight" activeCell="R19" sqref="R19"/>
    </sheetView>
  </sheetViews>
  <sheetFormatPr baseColWidth="10" defaultRowHeight="11.25" x14ac:dyDescent="0.2"/>
  <cols>
    <col min="1" max="1" width="7.5703125" style="2" customWidth="1"/>
    <col min="2" max="2" width="27.42578125" style="1" customWidth="1"/>
    <col min="3" max="3" width="11.28515625" style="1" customWidth="1"/>
    <col min="4" max="4" width="9" style="1" customWidth="1"/>
    <col min="5" max="5" width="12.42578125" style="1" customWidth="1"/>
    <col min="6" max="6" width="13.5703125" style="1" bestFit="1" customWidth="1"/>
    <col min="7" max="8" width="13" style="1" bestFit="1" customWidth="1"/>
    <col min="9" max="9" width="10.42578125" style="1" customWidth="1"/>
    <col min="10" max="10" width="15.28515625" style="1" bestFit="1" customWidth="1"/>
    <col min="11" max="11" width="9.42578125" style="1" customWidth="1"/>
    <col min="12" max="12" width="7.42578125" style="1" customWidth="1"/>
    <col min="13" max="13" width="13" style="1" bestFit="1" customWidth="1"/>
    <col min="14" max="14" width="11.140625" style="1" customWidth="1"/>
    <col min="15" max="16384" width="11.42578125" style="1"/>
  </cols>
  <sheetData>
    <row r="1" spans="1:14" ht="18" customHeight="1" x14ac:dyDescent="0.25">
      <c r="A1" s="3" t="s">
        <v>0</v>
      </c>
      <c r="B1" s="45" t="s">
        <v>104</v>
      </c>
      <c r="C1" s="46"/>
      <c r="D1" s="46"/>
    </row>
    <row r="2" spans="1:14" ht="24.95" customHeight="1" x14ac:dyDescent="0.2">
      <c r="A2" s="4" t="s">
        <v>1</v>
      </c>
      <c r="B2" s="20" t="s">
        <v>2</v>
      </c>
      <c r="C2" s="21"/>
      <c r="D2" s="21"/>
    </row>
    <row r="3" spans="1:14" ht="15.75" x14ac:dyDescent="0.25">
      <c r="B3" s="22" t="s">
        <v>3</v>
      </c>
      <c r="C3" s="23"/>
      <c r="D3" s="23"/>
      <c r="E3" s="7"/>
    </row>
    <row r="4" spans="1:14" ht="15" x14ac:dyDescent="0.25">
      <c r="B4" s="24" t="s">
        <v>4</v>
      </c>
      <c r="C4" s="23"/>
      <c r="D4" s="23"/>
      <c r="E4" s="7"/>
    </row>
    <row r="5" spans="1:14" x14ac:dyDescent="0.2">
      <c r="B5" s="6" t="s">
        <v>5</v>
      </c>
    </row>
    <row r="6" spans="1:14" x14ac:dyDescent="0.2">
      <c r="B6" s="6" t="s">
        <v>6</v>
      </c>
    </row>
    <row r="8" spans="1:14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10" t="s">
        <v>19</v>
      </c>
      <c r="N8" s="11" t="s">
        <v>20</v>
      </c>
    </row>
    <row r="9" spans="1:14" ht="12" thickTop="1" x14ac:dyDescent="0.2">
      <c r="A9" s="12" t="s">
        <v>21</v>
      </c>
    </row>
    <row r="11" spans="1:14" x14ac:dyDescent="0.2">
      <c r="A11" s="2" t="s">
        <v>22</v>
      </c>
      <c r="B11" s="1" t="s">
        <v>23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4">
        <v>-21.82</v>
      </c>
      <c r="I11" s="13">
        <v>0</v>
      </c>
      <c r="J11" s="13">
        <v>0</v>
      </c>
      <c r="K11" s="13">
        <v>141.97999999999999</v>
      </c>
      <c r="L11" s="13">
        <v>0</v>
      </c>
      <c r="M11" s="13">
        <v>120.16</v>
      </c>
      <c r="N11" s="13">
        <v>906.6</v>
      </c>
    </row>
    <row r="12" spans="1:14" x14ac:dyDescent="0.2">
      <c r="A12" s="2" t="s">
        <v>24</v>
      </c>
      <c r="B12" s="1" t="s">
        <v>25</v>
      </c>
      <c r="C12" s="13">
        <v>880.08</v>
      </c>
      <c r="D12" s="13">
        <v>146.68</v>
      </c>
      <c r="E12" s="13">
        <v>0</v>
      </c>
      <c r="F12" s="13">
        <v>1026.76</v>
      </c>
      <c r="G12" s="13">
        <v>0</v>
      </c>
      <c r="H12" s="14">
        <v>-21.82</v>
      </c>
      <c r="I12" s="13">
        <v>0</v>
      </c>
      <c r="J12" s="13">
        <v>0</v>
      </c>
      <c r="K12" s="13">
        <v>168.99</v>
      </c>
      <c r="L12" s="13">
        <v>0.19</v>
      </c>
      <c r="M12" s="13">
        <v>147.36000000000001</v>
      </c>
      <c r="N12" s="13">
        <v>879.4</v>
      </c>
    </row>
    <row r="13" spans="1:14" x14ac:dyDescent="0.2">
      <c r="A13" s="2" t="s">
        <v>26</v>
      </c>
      <c r="B13" s="1" t="s">
        <v>27</v>
      </c>
      <c r="C13" s="13">
        <v>1600.02</v>
      </c>
      <c r="D13" s="13">
        <v>266.67</v>
      </c>
      <c r="E13" s="13">
        <v>2991.89</v>
      </c>
      <c r="F13" s="13">
        <v>4858.58</v>
      </c>
      <c r="G13" s="13">
        <v>0</v>
      </c>
      <c r="H13" s="13">
        <v>0</v>
      </c>
      <c r="I13" s="13">
        <v>739.96</v>
      </c>
      <c r="J13" s="13">
        <v>0</v>
      </c>
      <c r="K13" s="13">
        <v>360.26</v>
      </c>
      <c r="L13" s="14">
        <v>-0.04</v>
      </c>
      <c r="M13" s="13">
        <v>1100.18</v>
      </c>
      <c r="N13" s="13">
        <v>3758.4</v>
      </c>
    </row>
    <row r="14" spans="1:14" x14ac:dyDescent="0.2">
      <c r="A14" s="2" t="s">
        <v>28</v>
      </c>
      <c r="B14" s="1" t="s">
        <v>29</v>
      </c>
      <c r="C14" s="13">
        <v>880.08</v>
      </c>
      <c r="D14" s="13">
        <v>146.68</v>
      </c>
      <c r="E14" s="13">
        <v>0</v>
      </c>
      <c r="F14" s="13">
        <v>1026.76</v>
      </c>
      <c r="G14" s="13">
        <v>0</v>
      </c>
      <c r="H14" s="14">
        <v>-21.82</v>
      </c>
      <c r="I14" s="13">
        <v>0</v>
      </c>
      <c r="J14" s="13">
        <v>0</v>
      </c>
      <c r="K14" s="13">
        <v>199.92</v>
      </c>
      <c r="L14" s="14">
        <v>-0.14000000000000001</v>
      </c>
      <c r="M14" s="13">
        <v>177.96</v>
      </c>
      <c r="N14" s="13">
        <v>848.8</v>
      </c>
    </row>
    <row r="15" spans="1:14" x14ac:dyDescent="0.2">
      <c r="A15" s="2" t="s">
        <v>30</v>
      </c>
      <c r="B15" s="1" t="s">
        <v>31</v>
      </c>
      <c r="C15" s="13">
        <v>880.08</v>
      </c>
      <c r="D15" s="13">
        <v>146.68</v>
      </c>
      <c r="E15" s="13">
        <v>4879.3100000000004</v>
      </c>
      <c r="F15" s="13">
        <v>5906.07</v>
      </c>
      <c r="G15" s="13">
        <v>454.09</v>
      </c>
      <c r="H15" s="13">
        <v>0</v>
      </c>
      <c r="I15" s="13">
        <v>970.8</v>
      </c>
      <c r="J15" s="13">
        <v>0</v>
      </c>
      <c r="K15" s="13">
        <v>293.31</v>
      </c>
      <c r="L15" s="14">
        <v>-0.13</v>
      </c>
      <c r="M15" s="13">
        <v>1718.07</v>
      </c>
      <c r="N15" s="13">
        <v>4188</v>
      </c>
    </row>
    <row r="16" spans="1:14" x14ac:dyDescent="0.2">
      <c r="A16" s="2" t="s">
        <v>32</v>
      </c>
      <c r="B16" s="1" t="s">
        <v>33</v>
      </c>
      <c r="C16" s="13">
        <v>880.08</v>
      </c>
      <c r="D16" s="13">
        <v>146.68</v>
      </c>
      <c r="E16" s="13">
        <v>0</v>
      </c>
      <c r="F16" s="13">
        <v>1026.76</v>
      </c>
      <c r="G16" s="13">
        <v>0</v>
      </c>
      <c r="H16" s="14">
        <v>-21.82</v>
      </c>
      <c r="I16" s="13">
        <v>0</v>
      </c>
      <c r="J16" s="13">
        <v>0</v>
      </c>
      <c r="K16" s="13">
        <v>105.4</v>
      </c>
      <c r="L16" s="14">
        <v>-0.02</v>
      </c>
      <c r="M16" s="13">
        <v>83.56</v>
      </c>
      <c r="N16" s="13">
        <v>943.2</v>
      </c>
    </row>
    <row r="17" spans="1:18" x14ac:dyDescent="0.2">
      <c r="A17" s="2" t="s">
        <v>34</v>
      </c>
      <c r="B17" s="1" t="s">
        <v>35</v>
      </c>
      <c r="C17" s="13">
        <v>880.08</v>
      </c>
      <c r="D17" s="13">
        <v>146.68</v>
      </c>
      <c r="E17" s="13">
        <v>4727.4799999999996</v>
      </c>
      <c r="F17" s="13">
        <v>5754.24</v>
      </c>
      <c r="G17" s="13">
        <v>0</v>
      </c>
      <c r="H17" s="13">
        <v>0</v>
      </c>
      <c r="I17" s="13">
        <v>935.09</v>
      </c>
      <c r="J17" s="13">
        <v>0</v>
      </c>
      <c r="K17" s="13">
        <v>142.08000000000001</v>
      </c>
      <c r="L17" s="13">
        <v>7.0000000000000007E-2</v>
      </c>
      <c r="M17" s="13">
        <v>1077.24</v>
      </c>
      <c r="N17" s="13">
        <v>4677</v>
      </c>
    </row>
    <row r="18" spans="1:18" x14ac:dyDescent="0.2">
      <c r="A18" s="2" t="s">
        <v>36</v>
      </c>
      <c r="B18" s="1" t="s">
        <v>37</v>
      </c>
      <c r="C18" s="13">
        <v>880.08</v>
      </c>
      <c r="D18" s="13">
        <v>146.68</v>
      </c>
      <c r="E18" s="13">
        <v>0</v>
      </c>
      <c r="F18" s="13">
        <v>1026.76</v>
      </c>
      <c r="G18" s="13">
        <v>0</v>
      </c>
      <c r="H18" s="14">
        <v>-21.82</v>
      </c>
      <c r="I18" s="13">
        <v>0</v>
      </c>
      <c r="J18" s="13">
        <v>0</v>
      </c>
      <c r="K18" s="13">
        <v>105.57</v>
      </c>
      <c r="L18" s="13">
        <v>0.01</v>
      </c>
      <c r="M18" s="13">
        <v>83.76</v>
      </c>
      <c r="N18" s="13">
        <v>943</v>
      </c>
    </row>
    <row r="19" spans="1:18" x14ac:dyDescent="0.2">
      <c r="A19" s="2" t="s">
        <v>38</v>
      </c>
      <c r="B19" s="1" t="s">
        <v>39</v>
      </c>
      <c r="C19" s="13">
        <v>4000.08</v>
      </c>
      <c r="D19" s="13">
        <v>666.68</v>
      </c>
      <c r="E19" s="13">
        <v>11511.03</v>
      </c>
      <c r="F19" s="13">
        <v>16177.79</v>
      </c>
      <c r="G19" s="13">
        <v>0</v>
      </c>
      <c r="H19" s="13">
        <v>0</v>
      </c>
      <c r="I19" s="13">
        <v>3865.38</v>
      </c>
      <c r="J19" s="13">
        <v>0</v>
      </c>
      <c r="K19" s="13">
        <v>360.26</v>
      </c>
      <c r="L19" s="13">
        <v>0.15</v>
      </c>
      <c r="M19" s="13">
        <v>4225.79</v>
      </c>
      <c r="N19" s="13">
        <v>11952</v>
      </c>
      <c r="P19" s="1">
        <v>3607.42</v>
      </c>
      <c r="R19" s="1">
        <v>8344.65</v>
      </c>
    </row>
    <row r="20" spans="1:18" x14ac:dyDescent="0.2">
      <c r="A20" s="2" t="s">
        <v>40</v>
      </c>
      <c r="B20" s="1" t="s">
        <v>41</v>
      </c>
      <c r="C20" s="13">
        <v>880.08</v>
      </c>
      <c r="D20" s="13">
        <v>146.68</v>
      </c>
      <c r="E20" s="13">
        <v>4709.74</v>
      </c>
      <c r="F20" s="13">
        <v>5736.5</v>
      </c>
      <c r="G20" s="13">
        <v>0</v>
      </c>
      <c r="H20" s="13">
        <v>0</v>
      </c>
      <c r="I20" s="13">
        <v>930.92</v>
      </c>
      <c r="J20" s="13">
        <v>0</v>
      </c>
      <c r="K20" s="13">
        <v>334.51</v>
      </c>
      <c r="L20" s="14">
        <v>-0.13</v>
      </c>
      <c r="M20" s="13">
        <v>1265.3</v>
      </c>
      <c r="N20" s="13">
        <v>4471.2</v>
      </c>
    </row>
    <row r="21" spans="1:18" x14ac:dyDescent="0.2">
      <c r="A21" s="2" t="s">
        <v>42</v>
      </c>
      <c r="B21" s="1" t="s">
        <v>43</v>
      </c>
      <c r="C21" s="13">
        <v>1000.08</v>
      </c>
      <c r="D21" s="13">
        <v>166.68</v>
      </c>
      <c r="E21" s="13">
        <v>11789.01</v>
      </c>
      <c r="F21" s="13">
        <v>12955.77</v>
      </c>
      <c r="G21" s="13">
        <v>516.79</v>
      </c>
      <c r="H21" s="13">
        <v>0</v>
      </c>
      <c r="I21" s="13">
        <v>2898.77</v>
      </c>
      <c r="J21" s="14">
        <v>-2545.5700000000002</v>
      </c>
      <c r="K21" s="13">
        <v>111.18</v>
      </c>
      <c r="L21" s="13">
        <v>0</v>
      </c>
      <c r="M21" s="13">
        <v>981.17</v>
      </c>
      <c r="N21" s="13">
        <v>11974.6</v>
      </c>
    </row>
    <row r="22" spans="1:18" x14ac:dyDescent="0.2">
      <c r="A22" s="2" t="s">
        <v>44</v>
      </c>
      <c r="B22" s="1" t="s">
        <v>45</v>
      </c>
      <c r="C22" s="13">
        <v>880.08</v>
      </c>
      <c r="D22" s="13">
        <v>146.68</v>
      </c>
      <c r="E22" s="13">
        <v>15880.27</v>
      </c>
      <c r="F22" s="13">
        <v>16907.03</v>
      </c>
      <c r="G22" s="13">
        <v>0</v>
      </c>
      <c r="H22" s="13">
        <v>0</v>
      </c>
      <c r="I22" s="13">
        <v>4086.62</v>
      </c>
      <c r="J22" s="13">
        <v>0</v>
      </c>
      <c r="K22" s="13">
        <v>182.74</v>
      </c>
      <c r="L22" s="13">
        <v>7.0000000000000007E-2</v>
      </c>
      <c r="M22" s="13">
        <v>4269.43</v>
      </c>
      <c r="N22" s="13">
        <v>12637.6</v>
      </c>
    </row>
    <row r="23" spans="1:18" x14ac:dyDescent="0.2">
      <c r="A23" s="2" t="s">
        <v>46</v>
      </c>
      <c r="B23" s="1" t="s">
        <v>47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4">
        <v>-21.82</v>
      </c>
      <c r="I23" s="13">
        <v>0</v>
      </c>
      <c r="J23" s="13">
        <v>0</v>
      </c>
      <c r="K23" s="13">
        <v>94.8</v>
      </c>
      <c r="L23" s="14">
        <v>-0.02</v>
      </c>
      <c r="M23" s="13">
        <v>72.959999999999994</v>
      </c>
      <c r="N23" s="13">
        <v>953.8</v>
      </c>
    </row>
    <row r="24" spans="1:18" x14ac:dyDescent="0.2">
      <c r="A24" s="2" t="s">
        <v>48</v>
      </c>
      <c r="B24" s="1" t="s">
        <v>49</v>
      </c>
      <c r="C24" s="13">
        <v>880.08</v>
      </c>
      <c r="D24" s="13">
        <v>146.68</v>
      </c>
      <c r="E24" s="13">
        <v>6706.07</v>
      </c>
      <c r="F24" s="13">
        <v>7732.83</v>
      </c>
      <c r="G24" s="13">
        <v>0</v>
      </c>
      <c r="H24" s="13">
        <v>0</v>
      </c>
      <c r="I24" s="13">
        <v>1400.45</v>
      </c>
      <c r="J24" s="13">
        <v>0</v>
      </c>
      <c r="K24" s="13">
        <v>82.46</v>
      </c>
      <c r="L24" s="14">
        <v>-0.08</v>
      </c>
      <c r="M24" s="13">
        <v>1482.83</v>
      </c>
      <c r="N24" s="13">
        <v>6250</v>
      </c>
    </row>
    <row r="25" spans="1:18" x14ac:dyDescent="0.2">
      <c r="A25" s="2" t="s">
        <v>50</v>
      </c>
      <c r="B25" s="1" t="s">
        <v>51</v>
      </c>
      <c r="C25" s="13">
        <v>880.02</v>
      </c>
      <c r="D25" s="13">
        <v>146.66999999999999</v>
      </c>
      <c r="E25" s="13">
        <v>11569.31</v>
      </c>
      <c r="F25" s="13">
        <v>12596</v>
      </c>
      <c r="G25" s="13">
        <v>0</v>
      </c>
      <c r="H25" s="13">
        <v>0</v>
      </c>
      <c r="I25" s="13">
        <v>2790.84</v>
      </c>
      <c r="J25" s="13">
        <v>0</v>
      </c>
      <c r="K25" s="13">
        <v>119.75</v>
      </c>
      <c r="L25" s="13">
        <v>0.01</v>
      </c>
      <c r="M25" s="13">
        <v>2910.6</v>
      </c>
      <c r="N25" s="13">
        <v>9685.4</v>
      </c>
    </row>
    <row r="26" spans="1:18" x14ac:dyDescent="0.2">
      <c r="A26" s="2" t="s">
        <v>52</v>
      </c>
      <c r="B26" s="1" t="s">
        <v>53</v>
      </c>
      <c r="C26" s="13">
        <v>6000</v>
      </c>
      <c r="D26" s="13">
        <v>1000</v>
      </c>
      <c r="E26" s="13">
        <v>0</v>
      </c>
      <c r="F26" s="13">
        <v>7000</v>
      </c>
      <c r="G26" s="13">
        <v>151.36000000000001</v>
      </c>
      <c r="H26" s="13">
        <v>0</v>
      </c>
      <c r="I26" s="13">
        <v>1228.0899999999999</v>
      </c>
      <c r="J26" s="13">
        <v>0</v>
      </c>
      <c r="K26" s="13">
        <v>360.26</v>
      </c>
      <c r="L26" s="13">
        <v>0.09</v>
      </c>
      <c r="M26" s="13">
        <v>1739.8</v>
      </c>
      <c r="N26" s="13">
        <v>5260.2</v>
      </c>
    </row>
    <row r="27" spans="1:18" x14ac:dyDescent="0.2">
      <c r="A27" s="2" t="s">
        <v>54</v>
      </c>
      <c r="B27" s="1" t="s">
        <v>55</v>
      </c>
      <c r="C27" s="13">
        <v>880.08</v>
      </c>
      <c r="D27" s="13">
        <v>146.68</v>
      </c>
      <c r="E27" s="13">
        <v>0</v>
      </c>
      <c r="F27" s="13">
        <v>1026.76</v>
      </c>
      <c r="G27" s="13">
        <v>0</v>
      </c>
      <c r="H27" s="14">
        <v>-21.82</v>
      </c>
      <c r="I27" s="13">
        <v>0</v>
      </c>
      <c r="J27" s="13">
        <v>0</v>
      </c>
      <c r="K27" s="13">
        <v>88.55</v>
      </c>
      <c r="L27" s="13">
        <v>0.03</v>
      </c>
      <c r="M27" s="13">
        <v>66.760000000000005</v>
      </c>
      <c r="N27" s="13">
        <v>960</v>
      </c>
    </row>
    <row r="28" spans="1:18" x14ac:dyDescent="0.2">
      <c r="A28" s="2" t="s">
        <v>56</v>
      </c>
      <c r="B28" s="1" t="s">
        <v>57</v>
      </c>
      <c r="C28" s="13">
        <v>880.08</v>
      </c>
      <c r="D28" s="13">
        <v>146.68</v>
      </c>
      <c r="E28" s="13">
        <v>4365.07</v>
      </c>
      <c r="F28" s="13">
        <v>5391.83</v>
      </c>
      <c r="G28" s="13">
        <v>384.41</v>
      </c>
      <c r="H28" s="13">
        <v>0</v>
      </c>
      <c r="I28" s="13">
        <v>853.86</v>
      </c>
      <c r="J28" s="13">
        <v>0</v>
      </c>
      <c r="K28" s="13">
        <v>199.55</v>
      </c>
      <c r="L28" s="13">
        <v>0.01</v>
      </c>
      <c r="M28" s="13">
        <v>1437.83</v>
      </c>
      <c r="N28" s="13">
        <v>3954</v>
      </c>
    </row>
    <row r="29" spans="1:18" x14ac:dyDescent="0.2">
      <c r="A29" s="2" t="s">
        <v>58</v>
      </c>
      <c r="B29" s="1" t="s">
        <v>59</v>
      </c>
      <c r="C29" s="13">
        <v>1400.04</v>
      </c>
      <c r="D29" s="13">
        <v>233.34</v>
      </c>
      <c r="E29" s="13">
        <v>0</v>
      </c>
      <c r="F29" s="13">
        <v>1633.38</v>
      </c>
      <c r="G29" s="13">
        <v>313.83</v>
      </c>
      <c r="H29" s="13">
        <v>0</v>
      </c>
      <c r="I29" s="13">
        <v>62.71</v>
      </c>
      <c r="J29" s="13">
        <v>0</v>
      </c>
      <c r="K29" s="13">
        <v>45.53</v>
      </c>
      <c r="L29" s="14">
        <v>-0.09</v>
      </c>
      <c r="M29" s="13">
        <v>421.98</v>
      </c>
      <c r="N29" s="13">
        <v>1211.4000000000001</v>
      </c>
    </row>
    <row r="30" spans="1:18" x14ac:dyDescent="0.2">
      <c r="A30" s="2" t="s">
        <v>60</v>
      </c>
      <c r="B30" s="1" t="s">
        <v>61</v>
      </c>
      <c r="C30" s="13">
        <v>1400.04</v>
      </c>
      <c r="D30" s="13">
        <v>233.34</v>
      </c>
      <c r="E30" s="13">
        <v>0</v>
      </c>
      <c r="F30" s="13">
        <v>1633.38</v>
      </c>
      <c r="G30" s="13">
        <v>0</v>
      </c>
      <c r="H30" s="13">
        <v>0</v>
      </c>
      <c r="I30" s="13">
        <v>62.71</v>
      </c>
      <c r="J30" s="13">
        <v>0</v>
      </c>
      <c r="K30" s="13">
        <v>46.37</v>
      </c>
      <c r="L30" s="14">
        <v>-0.1</v>
      </c>
      <c r="M30" s="13">
        <v>108.98</v>
      </c>
      <c r="N30" s="13">
        <v>1524.4</v>
      </c>
    </row>
    <row r="31" spans="1:18" x14ac:dyDescent="0.2">
      <c r="A31" s="2" t="s">
        <v>62</v>
      </c>
      <c r="B31" s="1" t="s">
        <v>63</v>
      </c>
      <c r="C31" s="13">
        <v>4000.08</v>
      </c>
      <c r="D31" s="13">
        <v>666.68</v>
      </c>
      <c r="E31" s="13">
        <v>0</v>
      </c>
      <c r="F31" s="13">
        <v>4666.76</v>
      </c>
      <c r="G31" s="13">
        <v>371.33</v>
      </c>
      <c r="H31" s="13">
        <v>0</v>
      </c>
      <c r="I31" s="13">
        <v>698.98</v>
      </c>
      <c r="J31" s="13">
        <v>0</v>
      </c>
      <c r="K31" s="13">
        <v>360.26</v>
      </c>
      <c r="L31" s="14">
        <v>-0.01</v>
      </c>
      <c r="M31" s="13">
        <v>1430.56</v>
      </c>
      <c r="N31" s="13">
        <v>3236.2</v>
      </c>
    </row>
    <row r="32" spans="1:18" x14ac:dyDescent="0.2">
      <c r="A32" s="2" t="s">
        <v>64</v>
      </c>
      <c r="B32" s="1" t="s">
        <v>65</v>
      </c>
      <c r="C32" s="13">
        <v>880.08</v>
      </c>
      <c r="D32" s="13">
        <v>146.68</v>
      </c>
      <c r="E32" s="13">
        <v>8068.04</v>
      </c>
      <c r="F32" s="13">
        <v>9094.7999999999993</v>
      </c>
      <c r="G32" s="13">
        <v>0</v>
      </c>
      <c r="H32" s="13">
        <v>0</v>
      </c>
      <c r="I32" s="13">
        <v>1740.48</v>
      </c>
      <c r="J32" s="13">
        <v>0</v>
      </c>
      <c r="K32" s="13">
        <v>150.78</v>
      </c>
      <c r="L32" s="14">
        <v>-0.06</v>
      </c>
      <c r="M32" s="13">
        <v>1891.2</v>
      </c>
      <c r="N32" s="13">
        <v>7203.6</v>
      </c>
    </row>
    <row r="33" spans="1:14" x14ac:dyDescent="0.2">
      <c r="A33" s="2" t="s">
        <v>66</v>
      </c>
      <c r="B33" s="1" t="s">
        <v>67</v>
      </c>
      <c r="C33" s="13">
        <v>1000.08</v>
      </c>
      <c r="D33" s="13">
        <v>166.68</v>
      </c>
      <c r="E33" s="13">
        <v>12072.47</v>
      </c>
      <c r="F33" s="13">
        <v>13239.23</v>
      </c>
      <c r="G33" s="13">
        <v>0</v>
      </c>
      <c r="H33" s="13">
        <v>0</v>
      </c>
      <c r="I33" s="13">
        <v>2983.81</v>
      </c>
      <c r="J33" s="14">
        <v>-2084.14</v>
      </c>
      <c r="K33" s="13">
        <v>108.74</v>
      </c>
      <c r="L33" s="13">
        <v>0.02</v>
      </c>
      <c r="M33" s="13">
        <v>1008.43</v>
      </c>
      <c r="N33" s="13">
        <v>12230.8</v>
      </c>
    </row>
    <row r="34" spans="1:14" x14ac:dyDescent="0.2">
      <c r="A34" s="2" t="s">
        <v>68</v>
      </c>
      <c r="B34" s="1" t="s">
        <v>69</v>
      </c>
      <c r="C34" s="13">
        <v>1000.02</v>
      </c>
      <c r="D34" s="13">
        <v>166.67</v>
      </c>
      <c r="E34" s="13">
        <v>2000</v>
      </c>
      <c r="F34" s="13">
        <v>3166.69</v>
      </c>
      <c r="G34" s="13">
        <v>0</v>
      </c>
      <c r="H34" s="13">
        <v>0</v>
      </c>
      <c r="I34" s="13">
        <v>378.57</v>
      </c>
      <c r="J34" s="13">
        <v>0</v>
      </c>
      <c r="K34" s="13">
        <v>63.21</v>
      </c>
      <c r="L34" s="14">
        <v>-0.09</v>
      </c>
      <c r="M34" s="13">
        <v>441.69</v>
      </c>
      <c r="N34" s="13">
        <v>2725</v>
      </c>
    </row>
    <row r="35" spans="1:14" x14ac:dyDescent="0.2">
      <c r="A35" s="2" t="s">
        <v>70</v>
      </c>
      <c r="B35" s="1" t="s">
        <v>71</v>
      </c>
      <c r="C35" s="13">
        <v>880.08</v>
      </c>
      <c r="D35" s="13">
        <v>146.68</v>
      </c>
      <c r="E35" s="13">
        <v>0</v>
      </c>
      <c r="F35" s="13">
        <v>1026.76</v>
      </c>
      <c r="G35" s="13">
        <v>0</v>
      </c>
      <c r="H35" s="14">
        <v>-21.82</v>
      </c>
      <c r="I35" s="13">
        <v>0</v>
      </c>
      <c r="J35" s="13">
        <v>0</v>
      </c>
      <c r="K35" s="13">
        <v>148.63</v>
      </c>
      <c r="L35" s="14">
        <v>-0.05</v>
      </c>
      <c r="M35" s="13">
        <v>126.76</v>
      </c>
      <c r="N35" s="13">
        <v>900</v>
      </c>
    </row>
    <row r="36" spans="1:14" x14ac:dyDescent="0.2">
      <c r="A36" s="2" t="s">
        <v>72</v>
      </c>
      <c r="B36" s="1" t="s">
        <v>73</v>
      </c>
      <c r="C36" s="13">
        <v>333.36</v>
      </c>
      <c r="D36" s="13">
        <v>55.56</v>
      </c>
      <c r="E36" s="13">
        <v>6112.4</v>
      </c>
      <c r="F36" s="13">
        <v>6501.32</v>
      </c>
      <c r="G36" s="13">
        <v>0</v>
      </c>
      <c r="H36" s="13">
        <v>0</v>
      </c>
      <c r="I36" s="13">
        <v>1110.8</v>
      </c>
      <c r="J36" s="14">
        <v>-1110.8</v>
      </c>
      <c r="K36" s="13">
        <v>30.01</v>
      </c>
      <c r="L36" s="13">
        <v>0.11</v>
      </c>
      <c r="M36" s="13">
        <v>30.12</v>
      </c>
      <c r="N36" s="13">
        <v>6471.2</v>
      </c>
    </row>
    <row r="37" spans="1:14" x14ac:dyDescent="0.2">
      <c r="A37" s="2" t="s">
        <v>74</v>
      </c>
      <c r="B37" s="1" t="s">
        <v>75</v>
      </c>
      <c r="C37" s="13">
        <v>880.08</v>
      </c>
      <c r="D37" s="13">
        <v>146.68</v>
      </c>
      <c r="E37" s="13">
        <v>1500</v>
      </c>
      <c r="F37" s="13">
        <v>2526.7600000000002</v>
      </c>
      <c r="G37" s="13">
        <v>0</v>
      </c>
      <c r="H37" s="13">
        <v>0</v>
      </c>
      <c r="I37" s="13">
        <v>250.09</v>
      </c>
      <c r="J37" s="13">
        <v>0</v>
      </c>
      <c r="K37" s="13">
        <v>150.04</v>
      </c>
      <c r="L37" s="13">
        <v>0.03</v>
      </c>
      <c r="M37" s="13">
        <v>400.16</v>
      </c>
      <c r="N37" s="13">
        <v>2126.6</v>
      </c>
    </row>
    <row r="38" spans="1:14" x14ac:dyDescent="0.2">
      <c r="A38" s="2" t="s">
        <v>76</v>
      </c>
      <c r="B38" s="1" t="s">
        <v>77</v>
      </c>
      <c r="C38" s="13">
        <v>1400.04</v>
      </c>
      <c r="D38" s="13">
        <v>233.34</v>
      </c>
      <c r="E38" s="13">
        <v>0</v>
      </c>
      <c r="F38" s="13">
        <v>1633.38</v>
      </c>
      <c r="G38" s="13">
        <v>0</v>
      </c>
      <c r="H38" s="13">
        <v>0</v>
      </c>
      <c r="I38" s="13">
        <v>62.71</v>
      </c>
      <c r="J38" s="13">
        <v>0</v>
      </c>
      <c r="K38" s="13">
        <v>44.88</v>
      </c>
      <c r="L38" s="14">
        <v>-0.01</v>
      </c>
      <c r="M38" s="13">
        <v>107.58</v>
      </c>
      <c r="N38" s="13">
        <v>1525.8</v>
      </c>
    </row>
    <row r="39" spans="1:14" x14ac:dyDescent="0.2">
      <c r="A39" s="2" t="s">
        <v>78</v>
      </c>
      <c r="B39" s="1" t="s">
        <v>79</v>
      </c>
      <c r="C39" s="13">
        <v>880.08</v>
      </c>
      <c r="D39" s="13">
        <v>146.68</v>
      </c>
      <c r="E39" s="13">
        <v>11115.17</v>
      </c>
      <c r="F39" s="13">
        <v>12141.93</v>
      </c>
      <c r="G39" s="13">
        <v>295.74</v>
      </c>
      <c r="H39" s="13">
        <v>0</v>
      </c>
      <c r="I39" s="13">
        <v>2654.62</v>
      </c>
      <c r="J39" s="13">
        <v>0</v>
      </c>
      <c r="K39" s="13">
        <v>247.32</v>
      </c>
      <c r="L39" s="13">
        <v>0.05</v>
      </c>
      <c r="M39" s="13">
        <v>3197.73</v>
      </c>
      <c r="N39" s="13">
        <v>8944.2000000000007</v>
      </c>
    </row>
    <row r="40" spans="1:14" x14ac:dyDescent="0.2">
      <c r="A40" s="2" t="s">
        <v>80</v>
      </c>
      <c r="B40" s="1" t="s">
        <v>81</v>
      </c>
      <c r="C40" s="13">
        <v>880.08</v>
      </c>
      <c r="D40" s="13">
        <v>146.68</v>
      </c>
      <c r="E40" s="13">
        <v>9676.35</v>
      </c>
      <c r="F40" s="13">
        <v>10703.11</v>
      </c>
      <c r="G40" s="13">
        <v>0</v>
      </c>
      <c r="H40" s="13">
        <v>0</v>
      </c>
      <c r="I40" s="13">
        <v>2222.9699999999998</v>
      </c>
      <c r="J40" s="13">
        <v>0</v>
      </c>
      <c r="K40" s="13">
        <v>147.68</v>
      </c>
      <c r="L40" s="14">
        <v>-0.14000000000000001</v>
      </c>
      <c r="M40" s="13">
        <v>2370.5100000000002</v>
      </c>
      <c r="N40" s="13">
        <v>8332.6</v>
      </c>
    </row>
    <row r="41" spans="1:14" x14ac:dyDescent="0.2">
      <c r="A41" s="2" t="s">
        <v>82</v>
      </c>
      <c r="B41" s="1" t="s">
        <v>83</v>
      </c>
      <c r="C41" s="13">
        <v>880.08</v>
      </c>
      <c r="D41" s="13">
        <v>146.68</v>
      </c>
      <c r="E41" s="13">
        <v>4014.93</v>
      </c>
      <c r="F41" s="13">
        <v>5041.6899999999996</v>
      </c>
      <c r="G41" s="13">
        <v>0</v>
      </c>
      <c r="H41" s="13">
        <v>0</v>
      </c>
      <c r="I41" s="13">
        <v>779.07</v>
      </c>
      <c r="J41" s="13">
        <v>0</v>
      </c>
      <c r="K41" s="13">
        <v>112</v>
      </c>
      <c r="L41" s="13">
        <v>0.02</v>
      </c>
      <c r="M41" s="13">
        <v>891.09</v>
      </c>
      <c r="N41" s="13">
        <v>4150.6000000000004</v>
      </c>
    </row>
    <row r="42" spans="1:14" x14ac:dyDescent="0.2">
      <c r="A42" s="2" t="s">
        <v>84</v>
      </c>
      <c r="B42" s="1" t="s">
        <v>85</v>
      </c>
      <c r="C42" s="13">
        <v>1285.68</v>
      </c>
      <c r="D42" s="13">
        <v>214.28</v>
      </c>
      <c r="E42" s="13">
        <v>0</v>
      </c>
      <c r="F42" s="13">
        <v>1499.96</v>
      </c>
      <c r="G42" s="13">
        <v>0</v>
      </c>
      <c r="H42" s="13">
        <v>0</v>
      </c>
      <c r="I42" s="13">
        <v>48.19</v>
      </c>
      <c r="J42" s="13">
        <v>0</v>
      </c>
      <c r="K42" s="13">
        <v>161.58000000000001</v>
      </c>
      <c r="L42" s="14">
        <v>-0.01</v>
      </c>
      <c r="M42" s="13">
        <v>209.76</v>
      </c>
      <c r="N42" s="13">
        <v>1290.2</v>
      </c>
    </row>
    <row r="43" spans="1:14" x14ac:dyDescent="0.2">
      <c r="A43" s="2" t="s">
        <v>86</v>
      </c>
      <c r="B43" s="1" t="s">
        <v>87</v>
      </c>
      <c r="C43" s="13">
        <v>1400.04</v>
      </c>
      <c r="D43" s="13">
        <v>233.34</v>
      </c>
      <c r="E43" s="13">
        <v>0</v>
      </c>
      <c r="F43" s="13">
        <v>1633.38</v>
      </c>
      <c r="G43" s="13">
        <v>669.23</v>
      </c>
      <c r="H43" s="13">
        <v>0</v>
      </c>
      <c r="I43" s="13">
        <v>62.71</v>
      </c>
      <c r="J43" s="13">
        <v>0</v>
      </c>
      <c r="K43" s="13">
        <v>47.69</v>
      </c>
      <c r="L43" s="14">
        <v>-0.05</v>
      </c>
      <c r="M43" s="13">
        <v>779.58</v>
      </c>
      <c r="N43" s="13">
        <v>853.8</v>
      </c>
    </row>
    <row r="44" spans="1:14" x14ac:dyDescent="0.2">
      <c r="A44" s="2" t="s">
        <v>88</v>
      </c>
      <c r="B44" s="1" t="s">
        <v>89</v>
      </c>
      <c r="C44" s="13">
        <v>880.08</v>
      </c>
      <c r="D44" s="13">
        <v>146.68</v>
      </c>
      <c r="E44" s="13">
        <v>21937.86</v>
      </c>
      <c r="F44" s="13">
        <v>22964.62</v>
      </c>
      <c r="G44" s="13">
        <v>0</v>
      </c>
      <c r="H44" s="13">
        <v>0</v>
      </c>
      <c r="I44" s="13">
        <v>6036.79</v>
      </c>
      <c r="J44" s="13">
        <v>0</v>
      </c>
      <c r="K44" s="13">
        <v>198.03</v>
      </c>
      <c r="L44" s="13">
        <v>0</v>
      </c>
      <c r="M44" s="13">
        <v>6234.82</v>
      </c>
      <c r="N44" s="13">
        <v>16729.8</v>
      </c>
    </row>
    <row r="45" spans="1:14" x14ac:dyDescent="0.2">
      <c r="A45" s="2" t="s">
        <v>90</v>
      </c>
      <c r="B45" s="1" t="s">
        <v>91</v>
      </c>
      <c r="C45" s="13">
        <v>880.08</v>
      </c>
      <c r="D45" s="13">
        <v>146.68</v>
      </c>
      <c r="E45" s="13">
        <v>10652.7</v>
      </c>
      <c r="F45" s="13">
        <v>11679.46</v>
      </c>
      <c r="G45" s="13">
        <v>0</v>
      </c>
      <c r="H45" s="13">
        <v>0</v>
      </c>
      <c r="I45" s="13">
        <v>2515.88</v>
      </c>
      <c r="J45" s="13">
        <v>0</v>
      </c>
      <c r="K45" s="13">
        <v>183.55</v>
      </c>
      <c r="L45" s="13">
        <v>0.03</v>
      </c>
      <c r="M45" s="13">
        <v>2699.46</v>
      </c>
      <c r="N45" s="13">
        <v>8980</v>
      </c>
    </row>
    <row r="46" spans="1:14" x14ac:dyDescent="0.2">
      <c r="A46" s="2" t="s">
        <v>92</v>
      </c>
      <c r="B46" s="1" t="s">
        <v>93</v>
      </c>
      <c r="C46" s="13">
        <v>880.08</v>
      </c>
      <c r="D46" s="13">
        <v>146.68</v>
      </c>
      <c r="E46" s="13">
        <v>0</v>
      </c>
      <c r="F46" s="13">
        <v>1026.76</v>
      </c>
      <c r="G46" s="13">
        <v>653.46</v>
      </c>
      <c r="H46" s="14">
        <v>-21.82</v>
      </c>
      <c r="I46" s="13">
        <v>0</v>
      </c>
      <c r="J46" s="13">
        <v>0</v>
      </c>
      <c r="K46" s="13">
        <v>209.13</v>
      </c>
      <c r="L46" s="13">
        <v>0.19</v>
      </c>
      <c r="M46" s="13">
        <v>840.96</v>
      </c>
      <c r="N46" s="13">
        <v>185.8</v>
      </c>
    </row>
    <row r="47" spans="1:14" x14ac:dyDescent="0.2">
      <c r="A47" s="2" t="s">
        <v>94</v>
      </c>
      <c r="B47" s="1" t="s">
        <v>95</v>
      </c>
      <c r="C47" s="13">
        <v>880.08</v>
      </c>
      <c r="D47" s="13">
        <v>146.68</v>
      </c>
      <c r="E47" s="13">
        <v>0</v>
      </c>
      <c r="F47" s="13">
        <v>1026.76</v>
      </c>
      <c r="G47" s="13">
        <v>0</v>
      </c>
      <c r="H47" s="14">
        <v>-21.82</v>
      </c>
      <c r="I47" s="13">
        <v>0</v>
      </c>
      <c r="J47" s="13">
        <v>0</v>
      </c>
      <c r="K47" s="13">
        <v>97.56</v>
      </c>
      <c r="L47" s="13">
        <v>0.02</v>
      </c>
      <c r="M47" s="13">
        <v>75.760000000000005</v>
      </c>
      <c r="N47" s="13">
        <v>951</v>
      </c>
    </row>
    <row r="48" spans="1:14" x14ac:dyDescent="0.2">
      <c r="A48" s="2" t="s">
        <v>96</v>
      </c>
      <c r="B48" s="1" t="s">
        <v>97</v>
      </c>
      <c r="C48" s="13">
        <v>1400.04</v>
      </c>
      <c r="D48" s="13">
        <v>233.34</v>
      </c>
      <c r="E48" s="13">
        <v>0</v>
      </c>
      <c r="F48" s="13">
        <v>1633.38</v>
      </c>
      <c r="G48" s="13">
        <v>407.32</v>
      </c>
      <c r="H48" s="13">
        <v>0</v>
      </c>
      <c r="I48" s="13">
        <v>62.71</v>
      </c>
      <c r="J48" s="13">
        <v>0</v>
      </c>
      <c r="K48" s="13">
        <v>43.74</v>
      </c>
      <c r="L48" s="13">
        <v>0.01</v>
      </c>
      <c r="M48" s="13">
        <v>513.78</v>
      </c>
      <c r="N48" s="13">
        <v>1119.5999999999999</v>
      </c>
    </row>
    <row r="49" spans="1:14" x14ac:dyDescent="0.2">
      <c r="A49" s="2" t="s">
        <v>98</v>
      </c>
      <c r="B49" s="1" t="s">
        <v>99</v>
      </c>
      <c r="C49" s="13">
        <v>1400.04</v>
      </c>
      <c r="D49" s="13">
        <v>233.34</v>
      </c>
      <c r="E49" s="13">
        <v>0</v>
      </c>
      <c r="F49" s="13">
        <v>1633.38</v>
      </c>
      <c r="G49" s="13">
        <v>350.2</v>
      </c>
      <c r="H49" s="13">
        <v>0</v>
      </c>
      <c r="I49" s="13">
        <v>62.71</v>
      </c>
      <c r="J49" s="13">
        <v>0</v>
      </c>
      <c r="K49" s="13">
        <v>46.62</v>
      </c>
      <c r="L49" s="14">
        <v>-0.15</v>
      </c>
      <c r="M49" s="13">
        <v>459.38</v>
      </c>
      <c r="N49" s="13">
        <v>1174</v>
      </c>
    </row>
    <row r="50" spans="1:14" x14ac:dyDescent="0.2">
      <c r="A50" s="2" t="s">
        <v>100</v>
      </c>
      <c r="B50" s="1" t="s">
        <v>101</v>
      </c>
      <c r="C50" s="13">
        <v>880.02</v>
      </c>
      <c r="D50" s="13">
        <v>146.66999999999999</v>
      </c>
      <c r="E50" s="13">
        <v>8250.4500000000007</v>
      </c>
      <c r="F50" s="13">
        <v>9277.14</v>
      </c>
      <c r="G50" s="13">
        <v>0</v>
      </c>
      <c r="H50" s="13">
        <v>0</v>
      </c>
      <c r="I50" s="13">
        <v>1795.18</v>
      </c>
      <c r="J50" s="13">
        <v>0</v>
      </c>
      <c r="K50" s="13">
        <v>143.01</v>
      </c>
      <c r="L50" s="14">
        <v>-0.05</v>
      </c>
      <c r="M50" s="13">
        <v>1938.14</v>
      </c>
      <c r="N50" s="13">
        <v>7339</v>
      </c>
    </row>
    <row r="52" spans="1:14" s="7" customFormat="1" x14ac:dyDescent="0.2">
      <c r="A52" s="15"/>
      <c r="C52" s="7" t="s">
        <v>102</v>
      </c>
      <c r="D52" s="7" t="s">
        <v>102</v>
      </c>
      <c r="E52" s="7" t="s">
        <v>102</v>
      </c>
      <c r="F52" s="7" t="s">
        <v>102</v>
      </c>
      <c r="G52" s="7" t="s">
        <v>102</v>
      </c>
      <c r="H52" s="7" t="s">
        <v>102</v>
      </c>
      <c r="I52" s="7" t="s">
        <v>102</v>
      </c>
      <c r="J52" s="7" t="s">
        <v>102</v>
      </c>
      <c r="K52" s="7" t="s">
        <v>102</v>
      </c>
      <c r="L52" s="7" t="s">
        <v>102</v>
      </c>
      <c r="M52" s="7" t="s">
        <v>102</v>
      </c>
      <c r="N52" s="7" t="s">
        <v>102</v>
      </c>
    </row>
    <row r="53" spans="1:14" x14ac:dyDescent="0.2">
      <c r="A53" s="18" t="s">
        <v>103</v>
      </c>
      <c r="B53" s="1" t="s">
        <v>104</v>
      </c>
      <c r="C53" s="17">
        <v>50621.52</v>
      </c>
      <c r="D53" s="17">
        <v>8436.92</v>
      </c>
      <c r="E53" s="17">
        <v>174529.55</v>
      </c>
      <c r="F53" s="17">
        <v>233587.99</v>
      </c>
      <c r="G53" s="17">
        <v>4567.76</v>
      </c>
      <c r="H53" s="19">
        <v>-218.2</v>
      </c>
      <c r="I53" s="17">
        <v>44292.47</v>
      </c>
      <c r="J53" s="19">
        <v>-5740.51</v>
      </c>
      <c r="K53" s="17">
        <v>6237.93</v>
      </c>
      <c r="L53" s="19">
        <v>-0.26</v>
      </c>
      <c r="M53" s="17">
        <v>49139.19</v>
      </c>
      <c r="N53" s="17">
        <v>184448.8</v>
      </c>
    </row>
    <row r="55" spans="1:14" x14ac:dyDescent="0.2">
      <c r="C55" s="1" t="s">
        <v>104</v>
      </c>
      <c r="D55" s="1" t="s">
        <v>104</v>
      </c>
      <c r="E55" s="1" t="s">
        <v>104</v>
      </c>
      <c r="F55" s="1" t="s">
        <v>104</v>
      </c>
      <c r="G55" s="1" t="s">
        <v>104</v>
      </c>
      <c r="H55" s="1" t="s">
        <v>104</v>
      </c>
      <c r="I55" s="1" t="s">
        <v>104</v>
      </c>
      <c r="J55" s="1" t="s">
        <v>104</v>
      </c>
      <c r="K55" s="1" t="s">
        <v>104</v>
      </c>
      <c r="L55" s="1" t="s">
        <v>104</v>
      </c>
      <c r="M55" s="1" t="s">
        <v>104</v>
      </c>
      <c r="N55" s="1" t="s">
        <v>104</v>
      </c>
    </row>
    <row r="56" spans="1:14" x14ac:dyDescent="0.2">
      <c r="A56" s="2" t="s">
        <v>104</v>
      </c>
      <c r="B56" s="1" t="s">
        <v>104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2" workbookViewId="0">
      <selection activeCell="D52" sqref="D52"/>
    </sheetView>
  </sheetViews>
  <sheetFormatPr baseColWidth="10" defaultRowHeight="15" x14ac:dyDescent="0.25"/>
  <cols>
    <col min="2" max="2" width="13.2851562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105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106</v>
      </c>
      <c r="B8" s="33" t="s">
        <v>107</v>
      </c>
      <c r="C8" s="33" t="s">
        <v>108</v>
      </c>
      <c r="D8" s="34" t="s">
        <v>109</v>
      </c>
      <c r="E8" s="33" t="s">
        <v>110</v>
      </c>
      <c r="F8" s="32"/>
      <c r="G8" s="32"/>
      <c r="H8" s="32"/>
      <c r="I8" s="32"/>
      <c r="J8" s="32"/>
    </row>
    <row r="9" spans="1:10" x14ac:dyDescent="0.25">
      <c r="A9" s="26" t="s">
        <v>26</v>
      </c>
      <c r="B9" s="26">
        <v>56708882790</v>
      </c>
      <c r="C9" s="26" t="s">
        <v>111</v>
      </c>
      <c r="D9" s="26">
        <v>3758.4</v>
      </c>
      <c r="E9" s="26" t="s">
        <v>27</v>
      </c>
      <c r="F9" s="26"/>
      <c r="G9" s="26"/>
      <c r="H9" s="26"/>
      <c r="I9" s="26"/>
      <c r="J9" s="26"/>
    </row>
    <row r="10" spans="1:10" x14ac:dyDescent="0.25">
      <c r="A10" s="26" t="s">
        <v>40</v>
      </c>
      <c r="B10" s="26">
        <v>56708847789</v>
      </c>
      <c r="C10" s="26" t="s">
        <v>111</v>
      </c>
      <c r="D10" s="26">
        <v>4471.2</v>
      </c>
      <c r="E10" s="26" t="s">
        <v>41</v>
      </c>
      <c r="F10" s="26"/>
      <c r="G10" s="26"/>
      <c r="H10" s="26"/>
      <c r="I10" s="26"/>
      <c r="J10" s="26"/>
    </row>
    <row r="11" spans="1:10" x14ac:dyDescent="0.25">
      <c r="A11" s="26" t="s">
        <v>42</v>
      </c>
      <c r="B11" s="26">
        <v>56708883259</v>
      </c>
      <c r="C11" s="26" t="s">
        <v>111</v>
      </c>
      <c r="D11" s="26">
        <v>11974.6</v>
      </c>
      <c r="E11" s="26" t="s">
        <v>43</v>
      </c>
      <c r="F11" s="26"/>
      <c r="G11" s="26"/>
      <c r="H11" s="26"/>
      <c r="I11" s="26"/>
      <c r="J11" s="26"/>
    </row>
    <row r="12" spans="1:10" x14ac:dyDescent="0.25">
      <c r="A12" s="26" t="s">
        <v>80</v>
      </c>
      <c r="B12" s="26">
        <v>56708848767</v>
      </c>
      <c r="C12" s="26" t="s">
        <v>111</v>
      </c>
      <c r="D12" s="26">
        <v>8332.6</v>
      </c>
      <c r="E12" s="26" t="s">
        <v>81</v>
      </c>
      <c r="F12" s="26"/>
      <c r="G12" s="26"/>
      <c r="H12" s="26"/>
      <c r="I12" s="26"/>
      <c r="J12" s="26"/>
    </row>
    <row r="13" spans="1:10" x14ac:dyDescent="0.25">
      <c r="A13" s="26" t="s">
        <v>92</v>
      </c>
      <c r="B13" s="26">
        <v>56708848798</v>
      </c>
      <c r="C13" s="26" t="s">
        <v>111</v>
      </c>
      <c r="D13" s="26">
        <v>185.8</v>
      </c>
      <c r="E13" s="26" t="s">
        <v>93</v>
      </c>
      <c r="F13" s="26"/>
      <c r="G13" s="26"/>
      <c r="H13" s="26"/>
      <c r="I13" s="26"/>
      <c r="J13" s="26"/>
    </row>
    <row r="14" spans="1:10" x14ac:dyDescent="0.25">
      <c r="A14" s="26" t="s">
        <v>82</v>
      </c>
      <c r="B14" s="26">
        <v>56708848770</v>
      </c>
      <c r="C14" s="26" t="s">
        <v>111</v>
      </c>
      <c r="D14" s="26">
        <v>4150.6000000000004</v>
      </c>
      <c r="E14" s="26" t="s">
        <v>83</v>
      </c>
      <c r="F14" s="26"/>
      <c r="G14" s="26"/>
      <c r="H14" s="26"/>
      <c r="I14" s="26"/>
      <c r="J14" s="26"/>
    </row>
    <row r="15" spans="1:10" x14ac:dyDescent="0.25">
      <c r="A15" s="26" t="s">
        <v>36</v>
      </c>
      <c r="B15" s="26">
        <v>56708883137</v>
      </c>
      <c r="C15" s="26" t="s">
        <v>111</v>
      </c>
      <c r="D15" s="26">
        <v>943</v>
      </c>
      <c r="E15" s="26" t="s">
        <v>37</v>
      </c>
      <c r="F15" s="26"/>
      <c r="G15" s="26"/>
      <c r="H15" s="26"/>
      <c r="I15" s="26"/>
      <c r="J15" s="26"/>
    </row>
    <row r="16" spans="1:10" x14ac:dyDescent="0.25">
      <c r="A16" s="26" t="s">
        <v>30</v>
      </c>
      <c r="B16" s="26">
        <v>56708847394</v>
      </c>
      <c r="C16" s="26" t="s">
        <v>111</v>
      </c>
      <c r="D16" s="26">
        <v>4188</v>
      </c>
      <c r="E16" s="26" t="s">
        <v>31</v>
      </c>
      <c r="F16" s="26"/>
      <c r="G16" s="26"/>
      <c r="H16" s="26"/>
      <c r="I16" s="26"/>
      <c r="J16" s="26"/>
    </row>
    <row r="17" spans="1:5" x14ac:dyDescent="0.25">
      <c r="A17" s="26" t="s">
        <v>100</v>
      </c>
      <c r="B17" s="26">
        <v>56708883842</v>
      </c>
      <c r="C17" s="26" t="s">
        <v>111</v>
      </c>
      <c r="D17" s="26">
        <v>7339</v>
      </c>
      <c r="E17" s="26" t="s">
        <v>101</v>
      </c>
    </row>
    <row r="18" spans="1:5" x14ac:dyDescent="0.25">
      <c r="A18" s="26" t="s">
        <v>28</v>
      </c>
      <c r="B18" s="26">
        <v>56708847315</v>
      </c>
      <c r="C18" s="26" t="s">
        <v>111</v>
      </c>
      <c r="D18" s="26">
        <v>848.80000000000007</v>
      </c>
      <c r="E18" s="26" t="s">
        <v>29</v>
      </c>
    </row>
    <row r="19" spans="1:5" x14ac:dyDescent="0.25">
      <c r="A19" s="26">
        <v>5</v>
      </c>
      <c r="B19" s="26">
        <v>56708883185</v>
      </c>
      <c r="C19" s="26" t="s">
        <v>111</v>
      </c>
      <c r="D19" s="26">
        <v>11952</v>
      </c>
      <c r="E19" s="26" t="s">
        <v>39</v>
      </c>
    </row>
    <row r="20" spans="1:5" x14ac:dyDescent="0.25">
      <c r="A20" s="26" t="s">
        <v>66</v>
      </c>
      <c r="B20" s="26">
        <v>56708848386</v>
      </c>
      <c r="C20" s="26" t="s">
        <v>111</v>
      </c>
      <c r="D20" s="26">
        <v>12230.800000000001</v>
      </c>
      <c r="E20" s="26" t="s">
        <v>67</v>
      </c>
    </row>
    <row r="21" spans="1:5" x14ac:dyDescent="0.25">
      <c r="A21" s="26" t="s">
        <v>62</v>
      </c>
      <c r="B21" s="26">
        <v>56708883430</v>
      </c>
      <c r="C21" s="26" t="s">
        <v>111</v>
      </c>
      <c r="D21" s="26">
        <v>3236.2000000000003</v>
      </c>
      <c r="E21" s="26" t="s">
        <v>63</v>
      </c>
    </row>
    <row r="22" spans="1:5" x14ac:dyDescent="0.25">
      <c r="A22" s="26" t="s">
        <v>84</v>
      </c>
      <c r="B22" s="26">
        <v>56708848784</v>
      </c>
      <c r="C22" s="26" t="s">
        <v>111</v>
      </c>
      <c r="D22" s="26">
        <v>1290.2</v>
      </c>
      <c r="E22" s="26" t="s">
        <v>85</v>
      </c>
    </row>
    <row r="23" spans="1:5" x14ac:dyDescent="0.25">
      <c r="A23" s="26" t="s">
        <v>94</v>
      </c>
      <c r="B23" s="26">
        <v>56710784406</v>
      </c>
      <c r="C23" s="26" t="s">
        <v>111</v>
      </c>
      <c r="D23" s="26">
        <v>951</v>
      </c>
      <c r="E23" s="26" t="s">
        <v>95</v>
      </c>
    </row>
    <row r="24" spans="1:5" x14ac:dyDescent="0.25">
      <c r="A24" s="26" t="s">
        <v>52</v>
      </c>
      <c r="B24" s="26">
        <v>56708880312</v>
      </c>
      <c r="C24" s="26" t="s">
        <v>111</v>
      </c>
      <c r="D24" s="26">
        <v>5260.2000000000007</v>
      </c>
      <c r="E24" s="26" t="s">
        <v>53</v>
      </c>
    </row>
    <row r="25" spans="1:5" x14ac:dyDescent="0.25">
      <c r="A25" s="26" t="s">
        <v>88</v>
      </c>
      <c r="B25" s="26">
        <v>60589924269</v>
      </c>
      <c r="C25" s="26" t="s">
        <v>111</v>
      </c>
      <c r="D25" s="26">
        <v>16729.8</v>
      </c>
      <c r="E25" s="26" t="s">
        <v>89</v>
      </c>
    </row>
    <row r="26" spans="1:5" x14ac:dyDescent="0.25">
      <c r="A26" s="26" t="s">
        <v>90</v>
      </c>
      <c r="B26" s="26">
        <v>60589924670</v>
      </c>
      <c r="C26" s="26" t="s">
        <v>111</v>
      </c>
      <c r="D26" s="26">
        <v>8980</v>
      </c>
      <c r="E26" s="26" t="s">
        <v>91</v>
      </c>
    </row>
    <row r="27" spans="1:5" x14ac:dyDescent="0.25">
      <c r="A27" s="26" t="s">
        <v>44</v>
      </c>
      <c r="B27" s="26">
        <v>60589937915</v>
      </c>
      <c r="C27" s="26" t="s">
        <v>111</v>
      </c>
      <c r="D27" s="26">
        <v>12637.6</v>
      </c>
      <c r="E27" s="26" t="s">
        <v>45</v>
      </c>
    </row>
    <row r="28" spans="1:5" x14ac:dyDescent="0.25">
      <c r="A28" s="26" t="s">
        <v>78</v>
      </c>
      <c r="B28" s="26">
        <v>60589940438</v>
      </c>
      <c r="C28" s="26" t="s">
        <v>111</v>
      </c>
      <c r="D28" s="26">
        <v>8944.2000000000007</v>
      </c>
      <c r="E28" s="26" t="s">
        <v>79</v>
      </c>
    </row>
    <row r="29" spans="1:5" x14ac:dyDescent="0.25">
      <c r="A29" s="26" t="s">
        <v>70</v>
      </c>
      <c r="B29" s="26">
        <v>60589917957</v>
      </c>
      <c r="C29" s="26" t="s">
        <v>111</v>
      </c>
      <c r="D29" s="26">
        <v>900</v>
      </c>
      <c r="E29" s="26" t="s">
        <v>71</v>
      </c>
    </row>
    <row r="30" spans="1:5" x14ac:dyDescent="0.25">
      <c r="A30" s="26" t="s">
        <v>24</v>
      </c>
      <c r="B30" s="26">
        <v>60590210961</v>
      </c>
      <c r="C30" s="26" t="s">
        <v>111</v>
      </c>
      <c r="D30" s="26">
        <v>879.40000000000009</v>
      </c>
      <c r="E30" s="26" t="s">
        <v>25</v>
      </c>
    </row>
    <row r="31" spans="1:5" x14ac:dyDescent="0.25">
      <c r="A31" s="26" t="s">
        <v>56</v>
      </c>
      <c r="B31" s="26">
        <v>60591931298</v>
      </c>
      <c r="C31" s="26" t="s">
        <v>111</v>
      </c>
      <c r="D31" s="26">
        <v>3954</v>
      </c>
      <c r="E31" s="26" t="s">
        <v>57</v>
      </c>
    </row>
    <row r="32" spans="1:5" x14ac:dyDescent="0.25">
      <c r="A32" s="26" t="s">
        <v>46</v>
      </c>
      <c r="B32" s="26">
        <v>60592509166</v>
      </c>
      <c r="C32" s="26" t="s">
        <v>111</v>
      </c>
      <c r="D32" s="26">
        <v>953.80000000000007</v>
      </c>
      <c r="E32" s="26" t="s">
        <v>47</v>
      </c>
    </row>
    <row r="33" spans="1:5" x14ac:dyDescent="0.25">
      <c r="A33" s="26" t="s">
        <v>54</v>
      </c>
      <c r="B33" s="26">
        <v>60592512670</v>
      </c>
      <c r="C33" s="26" t="s">
        <v>111</v>
      </c>
      <c r="D33" s="26">
        <v>960</v>
      </c>
      <c r="E33" s="26" t="s">
        <v>55</v>
      </c>
    </row>
    <row r="34" spans="1:5" x14ac:dyDescent="0.25">
      <c r="A34" s="26" t="s">
        <v>32</v>
      </c>
      <c r="B34" s="26">
        <v>60577733234</v>
      </c>
      <c r="C34" s="26" t="s">
        <v>111</v>
      </c>
      <c r="D34" s="26">
        <v>943.2</v>
      </c>
      <c r="E34" s="26" t="s">
        <v>33</v>
      </c>
    </row>
    <row r="35" spans="1:5" x14ac:dyDescent="0.25">
      <c r="A35" s="26" t="s">
        <v>64</v>
      </c>
      <c r="B35" s="26">
        <v>60592513554</v>
      </c>
      <c r="C35" s="26" t="s">
        <v>111</v>
      </c>
      <c r="D35" s="26">
        <v>7203.6</v>
      </c>
      <c r="E35" s="26" t="s">
        <v>65</v>
      </c>
    </row>
    <row r="36" spans="1:5" x14ac:dyDescent="0.25">
      <c r="A36" s="26" t="s">
        <v>48</v>
      </c>
      <c r="B36" s="26">
        <v>56709675303</v>
      </c>
      <c r="C36" s="26" t="s">
        <v>111</v>
      </c>
      <c r="D36" s="26">
        <v>6250</v>
      </c>
      <c r="E36" s="26" t="s">
        <v>49</v>
      </c>
    </row>
    <row r="37" spans="1:5" x14ac:dyDescent="0.25">
      <c r="A37" s="26" t="s">
        <v>72</v>
      </c>
      <c r="B37" s="26">
        <v>56708843802</v>
      </c>
      <c r="C37" s="26" t="s">
        <v>111</v>
      </c>
      <c r="D37" s="26">
        <v>6471.2000000000007</v>
      </c>
      <c r="E37" s="26" t="s">
        <v>73</v>
      </c>
    </row>
    <row r="38" spans="1:5" x14ac:dyDescent="0.25">
      <c r="A38" s="26" t="s">
        <v>60</v>
      </c>
      <c r="B38" s="26">
        <v>60590162296</v>
      </c>
      <c r="C38" s="26" t="s">
        <v>111</v>
      </c>
      <c r="D38" s="26">
        <v>1524.4</v>
      </c>
      <c r="E38" s="26" t="s">
        <v>61</v>
      </c>
    </row>
    <row r="39" spans="1:5" x14ac:dyDescent="0.25">
      <c r="A39" s="26" t="s">
        <v>76</v>
      </c>
      <c r="B39" s="26">
        <v>56671290902</v>
      </c>
      <c r="C39" s="26" t="s">
        <v>111</v>
      </c>
      <c r="D39" s="26">
        <v>1525.8000000000002</v>
      </c>
      <c r="E39" s="26" t="s">
        <v>77</v>
      </c>
    </row>
    <row r="40" spans="1:5" x14ac:dyDescent="0.25">
      <c r="A40" s="26" t="s">
        <v>86</v>
      </c>
      <c r="B40" s="26">
        <v>60590103231</v>
      </c>
      <c r="C40" s="26" t="s">
        <v>111</v>
      </c>
      <c r="D40" s="26">
        <v>853.80000000000007</v>
      </c>
      <c r="E40" s="26" t="s">
        <v>87</v>
      </c>
    </row>
    <row r="41" spans="1:5" x14ac:dyDescent="0.25">
      <c r="A41" s="26" t="s">
        <v>58</v>
      </c>
      <c r="B41" s="26">
        <v>56693143064</v>
      </c>
      <c r="C41" s="26" t="s">
        <v>111</v>
      </c>
      <c r="D41" s="26">
        <v>1211.4000000000001</v>
      </c>
      <c r="E41" s="26" t="s">
        <v>59</v>
      </c>
    </row>
    <row r="42" spans="1:5" x14ac:dyDescent="0.25">
      <c r="A42" s="26" t="s">
        <v>98</v>
      </c>
      <c r="B42" s="26">
        <v>60594965751</v>
      </c>
      <c r="C42" s="26" t="s">
        <v>111</v>
      </c>
      <c r="D42" s="26">
        <v>1174</v>
      </c>
      <c r="E42" s="26" t="s">
        <v>99</v>
      </c>
    </row>
    <row r="43" spans="1:5" x14ac:dyDescent="0.25">
      <c r="A43" s="26" t="s">
        <v>96</v>
      </c>
      <c r="B43" s="26">
        <v>60575746457</v>
      </c>
      <c r="C43" s="26" t="s">
        <v>111</v>
      </c>
      <c r="D43" s="26">
        <v>1119.6000000000001</v>
      </c>
      <c r="E43" s="26" t="s">
        <v>97</v>
      </c>
    </row>
    <row r="44" spans="1:5" x14ac:dyDescent="0.25">
      <c r="A44" s="26" t="s">
        <v>50</v>
      </c>
      <c r="B44" s="26">
        <v>60593762613</v>
      </c>
      <c r="C44" s="26" t="s">
        <v>111</v>
      </c>
      <c r="D44" s="26">
        <v>9685.4</v>
      </c>
      <c r="E44" s="26" t="s">
        <v>51</v>
      </c>
    </row>
    <row r="45" spans="1:5" x14ac:dyDescent="0.25">
      <c r="A45" s="26" t="s">
        <v>68</v>
      </c>
      <c r="B45" s="26">
        <v>60594621675</v>
      </c>
      <c r="C45" s="26" t="s">
        <v>111</v>
      </c>
      <c r="D45" s="26">
        <v>2725</v>
      </c>
      <c r="E45" s="26" t="s">
        <v>69</v>
      </c>
    </row>
    <row r="46" spans="1:5" x14ac:dyDescent="0.25">
      <c r="A46" s="26" t="s">
        <v>22</v>
      </c>
      <c r="B46" s="26">
        <v>60596167901</v>
      </c>
      <c r="C46" s="26" t="s">
        <v>111</v>
      </c>
      <c r="D46" s="26">
        <v>906.6</v>
      </c>
      <c r="E46" s="26" t="s">
        <v>23</v>
      </c>
    </row>
    <row r="47" spans="1:5" x14ac:dyDescent="0.25">
      <c r="A47" s="26" t="s">
        <v>34</v>
      </c>
      <c r="B47" s="26">
        <v>60596475500</v>
      </c>
      <c r="C47" s="26" t="s">
        <v>111</v>
      </c>
      <c r="D47" s="26">
        <v>4677</v>
      </c>
      <c r="E47" s="26" t="s">
        <v>35</v>
      </c>
    </row>
    <row r="48" spans="1:5" x14ac:dyDescent="0.25">
      <c r="A48" s="26" t="s">
        <v>74</v>
      </c>
      <c r="B48" s="26">
        <v>56719454258</v>
      </c>
      <c r="C48" s="26" t="s">
        <v>111</v>
      </c>
      <c r="D48" s="26">
        <v>2126.6</v>
      </c>
      <c r="E48" s="26" t="s">
        <v>75</v>
      </c>
    </row>
    <row r="49" spans="2:5" x14ac:dyDescent="0.25">
      <c r="B49" s="26" t="s">
        <v>112</v>
      </c>
      <c r="C49" s="26"/>
      <c r="D49" s="35">
        <v>184448.8</v>
      </c>
      <c r="E49" s="26" t="s">
        <v>113</v>
      </c>
    </row>
    <row r="51" spans="2:5" x14ac:dyDescent="0.25">
      <c r="B51" s="36" t="s">
        <v>112</v>
      </c>
      <c r="C51" s="36"/>
      <c r="D51" s="37">
        <v>184448.8</v>
      </c>
      <c r="E51" s="36" t="s">
        <v>113</v>
      </c>
    </row>
    <row r="52" spans="2:5" x14ac:dyDescent="0.25">
      <c r="B52" s="36"/>
      <c r="C52" s="36"/>
      <c r="D52" s="37">
        <v>184448.8</v>
      </c>
      <c r="E52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baseColWidth="10" defaultRowHeight="15" x14ac:dyDescent="0.25"/>
  <cols>
    <col min="1" max="1" width="24.5703125" style="26" bestFit="1" customWidth="1"/>
    <col min="2" max="2" width="11.5703125" style="26" bestFit="1" customWidth="1"/>
    <col min="3" max="16384" width="11.42578125" style="26"/>
  </cols>
  <sheetData>
    <row r="1" spans="1:6" x14ac:dyDescent="0.25">
      <c r="A1" s="47" t="s">
        <v>120</v>
      </c>
      <c r="B1" s="47"/>
      <c r="C1" s="48"/>
      <c r="D1" s="49"/>
      <c r="E1" s="49"/>
      <c r="F1" s="50"/>
    </row>
    <row r="2" spans="1:6" x14ac:dyDescent="0.25">
      <c r="A2" s="47" t="s">
        <v>131</v>
      </c>
      <c r="B2" s="47"/>
      <c r="C2" s="48"/>
      <c r="D2" s="49"/>
      <c r="E2" s="49"/>
      <c r="F2" s="50"/>
    </row>
    <row r="3" spans="1:6" x14ac:dyDescent="0.25">
      <c r="A3" s="47" t="s">
        <v>121</v>
      </c>
      <c r="B3" s="51" t="s">
        <v>132</v>
      </c>
      <c r="C3" s="48"/>
      <c r="D3" s="49"/>
      <c r="E3" s="49"/>
      <c r="F3" s="50"/>
    </row>
    <row r="4" spans="1:6" x14ac:dyDescent="0.25">
      <c r="A4" s="48"/>
      <c r="B4" s="48"/>
      <c r="C4" s="48"/>
      <c r="D4" s="49"/>
      <c r="E4" s="49"/>
      <c r="F4" s="50"/>
    </row>
    <row r="5" spans="1:6" x14ac:dyDescent="0.25">
      <c r="A5" s="48" t="s">
        <v>122</v>
      </c>
      <c r="B5" s="48" t="s">
        <v>123</v>
      </c>
      <c r="C5" s="48"/>
      <c r="D5" s="49"/>
      <c r="E5" s="49"/>
      <c r="F5" s="50"/>
    </row>
    <row r="6" spans="1:6" x14ac:dyDescent="0.25">
      <c r="A6" s="49" t="s">
        <v>124</v>
      </c>
      <c r="B6" s="52">
        <v>166470.41</v>
      </c>
      <c r="C6" s="49"/>
      <c r="D6" s="49"/>
      <c r="E6" s="49"/>
      <c r="F6" s="50"/>
    </row>
    <row r="7" spans="1:6" x14ac:dyDescent="0.25">
      <c r="A7" s="49" t="s">
        <v>125</v>
      </c>
      <c r="B7" s="52">
        <v>28982.04</v>
      </c>
      <c r="C7" s="49"/>
      <c r="D7" s="49"/>
      <c r="E7" s="49"/>
      <c r="F7" s="50"/>
    </row>
    <row r="8" spans="1:6" x14ac:dyDescent="0.25">
      <c r="A8" s="49" t="s">
        <v>126</v>
      </c>
      <c r="B8" s="52">
        <v>0</v>
      </c>
      <c r="C8" s="49"/>
      <c r="D8" s="49"/>
      <c r="E8" s="49"/>
      <c r="F8" s="50"/>
    </row>
    <row r="9" spans="1:6" x14ac:dyDescent="0.25">
      <c r="A9" s="49" t="s">
        <v>127</v>
      </c>
      <c r="B9" s="52">
        <v>10731.31</v>
      </c>
      <c r="C9" s="49"/>
      <c r="D9" s="49"/>
      <c r="E9" s="49"/>
      <c r="F9" s="50"/>
    </row>
    <row r="10" spans="1:6" x14ac:dyDescent="0.25">
      <c r="A10" s="49" t="s">
        <v>128</v>
      </c>
      <c r="B10" s="52">
        <v>0</v>
      </c>
      <c r="C10" s="49"/>
      <c r="D10" s="49"/>
      <c r="E10" s="49"/>
      <c r="F10" s="50"/>
    </row>
    <row r="11" spans="1:6" x14ac:dyDescent="0.25">
      <c r="A11" s="49" t="s">
        <v>129</v>
      </c>
      <c r="B11" s="52">
        <v>49595.09</v>
      </c>
      <c r="C11" s="49"/>
      <c r="D11" s="49"/>
      <c r="E11" s="49"/>
      <c r="F11" s="50"/>
    </row>
    <row r="12" spans="1:6" ht="15.75" thickBot="1" x14ac:dyDescent="0.3">
      <c r="A12" s="49" t="s">
        <v>130</v>
      </c>
      <c r="B12" s="53">
        <v>0</v>
      </c>
      <c r="C12" s="49"/>
      <c r="D12" s="49"/>
      <c r="E12" s="49"/>
      <c r="F12" s="50"/>
    </row>
    <row r="13" spans="1:6" x14ac:dyDescent="0.25">
      <c r="A13" s="49"/>
      <c r="B13" s="54">
        <f>SUM(B6:B12)</f>
        <v>255778.85</v>
      </c>
      <c r="C13" s="49"/>
      <c r="D13" s="49"/>
      <c r="E13" s="49"/>
      <c r="F13" s="50"/>
    </row>
    <row r="14" spans="1:6" ht="15.75" thickBot="1" x14ac:dyDescent="0.3">
      <c r="A14" s="49"/>
      <c r="B14" s="55">
        <f>B13*0.16</f>
        <v>40924.616000000002</v>
      </c>
      <c r="C14" s="49"/>
      <c r="D14" s="49"/>
      <c r="E14" s="49"/>
      <c r="F14" s="50"/>
    </row>
    <row r="15" spans="1:6" ht="15.75" thickTop="1" x14ac:dyDescent="0.25">
      <c r="A15" s="49"/>
      <c r="B15" s="56">
        <f>+B13+B14</f>
        <v>296703.46600000001</v>
      </c>
      <c r="C15" s="49"/>
      <c r="D15" s="49"/>
      <c r="E15" s="49"/>
      <c r="F15" s="50"/>
    </row>
    <row r="16" spans="1:6" x14ac:dyDescent="0.25">
      <c r="A16" s="49"/>
      <c r="B16" s="52">
        <f>+FACTURACION!J53</f>
        <v>296703.46489800001</v>
      </c>
      <c r="C16" s="49"/>
      <c r="D16" s="49"/>
      <c r="E16" s="49"/>
      <c r="F16" s="50"/>
    </row>
    <row r="17" spans="1:6" x14ac:dyDescent="0.25">
      <c r="A17" s="49"/>
      <c r="B17" s="52">
        <f>B15-B16</f>
        <v>1.1020000092685223E-3</v>
      </c>
      <c r="C17" s="49"/>
      <c r="D17" s="49"/>
      <c r="E17" s="49"/>
      <c r="F17" s="50"/>
    </row>
    <row r="18" spans="1:6" x14ac:dyDescent="0.25">
      <c r="A18" s="49"/>
      <c r="B18" s="52"/>
      <c r="C18" s="49"/>
      <c r="D18" s="49"/>
      <c r="E18" s="49"/>
      <c r="F18" s="50"/>
    </row>
    <row r="19" spans="1:6" x14ac:dyDescent="0.25">
      <c r="A19" s="49"/>
      <c r="B19" s="49"/>
      <c r="C19" s="49"/>
      <c r="D19" s="49"/>
      <c r="E19" s="49"/>
      <c r="F1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2018-01-11T16:43:44Z</dcterms:created>
  <dcterms:modified xsi:type="dcterms:W3CDTF">2018-01-16T18:09:41Z</dcterms:modified>
</cp:coreProperties>
</file>