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5595" windowHeight="76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FACTURACION!$A$10:$M$60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E12" i="3" l="1"/>
  <c r="F12" i="3" s="1"/>
  <c r="E13" i="3"/>
  <c r="E14" i="3"/>
  <c r="F14" i="3" s="1"/>
  <c r="E15" i="3"/>
  <c r="E16" i="3"/>
  <c r="F16" i="3" s="1"/>
  <c r="E17" i="3"/>
  <c r="E18" i="3"/>
  <c r="F18" i="3" s="1"/>
  <c r="E19" i="3"/>
  <c r="E20" i="3"/>
  <c r="F20" i="3" s="1"/>
  <c r="E21" i="3"/>
  <c r="E22" i="3"/>
  <c r="E23" i="3"/>
  <c r="E24" i="3"/>
  <c r="F24" i="3" s="1"/>
  <c r="E25" i="3"/>
  <c r="E26" i="3"/>
  <c r="F26" i="3" s="1"/>
  <c r="E27" i="3"/>
  <c r="E28" i="3"/>
  <c r="F28" i="3" s="1"/>
  <c r="E29" i="3"/>
  <c r="E30" i="3"/>
  <c r="E31" i="3"/>
  <c r="E32" i="3"/>
  <c r="F32" i="3" s="1"/>
  <c r="E33" i="3"/>
  <c r="F33" i="3" s="1"/>
  <c r="E34" i="3"/>
  <c r="E35" i="3"/>
  <c r="F35" i="3" s="1"/>
  <c r="E36" i="3"/>
  <c r="G36" i="3" s="1"/>
  <c r="E37" i="3"/>
  <c r="F37" i="3" s="1"/>
  <c r="E38" i="3"/>
  <c r="G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G44" i="3" s="1"/>
  <c r="E45" i="3"/>
  <c r="F45" i="3" s="1"/>
  <c r="E46" i="3"/>
  <c r="F46" i="3" s="1"/>
  <c r="E47" i="3"/>
  <c r="F47" i="3" s="1"/>
  <c r="E48" i="3"/>
  <c r="G48" i="3" s="1"/>
  <c r="E49" i="3"/>
  <c r="F49" i="3" s="1"/>
  <c r="E50" i="3"/>
  <c r="E51" i="3"/>
  <c r="F51" i="3" s="1"/>
  <c r="E52" i="3"/>
  <c r="G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G60" i="3" s="1"/>
  <c r="E11" i="3"/>
  <c r="F11" i="3" s="1"/>
  <c r="G46" i="3" l="1"/>
  <c r="H46" i="3" s="1"/>
  <c r="F48" i="3"/>
  <c r="H48" i="3" s="1"/>
  <c r="G54" i="3"/>
  <c r="G53" i="3"/>
  <c r="H53" i="3" s="1"/>
  <c r="I53" i="3" s="1"/>
  <c r="G45" i="3"/>
  <c r="H45" i="3" s="1"/>
  <c r="I45" i="3" s="1"/>
  <c r="G39" i="3"/>
  <c r="H39" i="3" s="1"/>
  <c r="F38" i="3"/>
  <c r="G11" i="3"/>
  <c r="H11" i="3" s="1"/>
  <c r="E63" i="3"/>
  <c r="G47" i="3"/>
  <c r="H47" i="3" s="1"/>
  <c r="G32" i="3"/>
  <c r="H32" i="3" s="1"/>
  <c r="G30" i="3"/>
  <c r="G28" i="3"/>
  <c r="H28" i="3" s="1"/>
  <c r="G26" i="3"/>
  <c r="G24" i="3"/>
  <c r="H24" i="3" s="1"/>
  <c r="G22" i="3"/>
  <c r="G20" i="3"/>
  <c r="H20" i="3" s="1"/>
  <c r="G18" i="3"/>
  <c r="H18" i="3" s="1"/>
  <c r="G16" i="3"/>
  <c r="H16" i="3" s="1"/>
  <c r="G14" i="3"/>
  <c r="H14" i="3" s="1"/>
  <c r="G12" i="3"/>
  <c r="G55" i="3"/>
  <c r="H55" i="3" s="1"/>
  <c r="G37" i="3"/>
  <c r="H37" i="3" s="1"/>
  <c r="F30" i="3"/>
  <c r="F22" i="3"/>
  <c r="G57" i="3"/>
  <c r="H57" i="3" s="1"/>
  <c r="G56" i="3"/>
  <c r="H56" i="3" s="1"/>
  <c r="F50" i="3"/>
  <c r="G49" i="3"/>
  <c r="H49" i="3" s="1"/>
  <c r="G41" i="3"/>
  <c r="H41" i="3" s="1"/>
  <c r="G40" i="3"/>
  <c r="H40" i="3" s="1"/>
  <c r="F34" i="3"/>
  <c r="G33" i="3"/>
  <c r="H33" i="3" s="1"/>
  <c r="G29" i="3"/>
  <c r="F29" i="3"/>
  <c r="F21" i="3"/>
  <c r="G21" i="3"/>
  <c r="G13" i="3"/>
  <c r="F13" i="3"/>
  <c r="J53" i="3"/>
  <c r="F23" i="3"/>
  <c r="G23" i="3"/>
  <c r="G15" i="3"/>
  <c r="F15" i="3"/>
  <c r="F31" i="3"/>
  <c r="G31" i="3"/>
  <c r="F25" i="3"/>
  <c r="G25" i="3"/>
  <c r="G17" i="3"/>
  <c r="F17" i="3"/>
  <c r="F60" i="3"/>
  <c r="H60" i="3" s="1"/>
  <c r="G59" i="3"/>
  <c r="H59" i="3" s="1"/>
  <c r="G58" i="3"/>
  <c r="H58" i="3" s="1"/>
  <c r="H54" i="3"/>
  <c r="F52" i="3"/>
  <c r="H52" i="3" s="1"/>
  <c r="G51" i="3"/>
  <c r="H51" i="3" s="1"/>
  <c r="G50" i="3"/>
  <c r="F44" i="3"/>
  <c r="H44" i="3" s="1"/>
  <c r="G43" i="3"/>
  <c r="H43" i="3" s="1"/>
  <c r="G42" i="3"/>
  <c r="H42" i="3" s="1"/>
  <c r="H38" i="3"/>
  <c r="F36" i="3"/>
  <c r="H36" i="3" s="1"/>
  <c r="G35" i="3"/>
  <c r="H35" i="3" s="1"/>
  <c r="G34" i="3"/>
  <c r="F27" i="3"/>
  <c r="G27" i="3"/>
  <c r="H26" i="3"/>
  <c r="F19" i="3"/>
  <c r="G19" i="3"/>
  <c r="H29" i="3" l="1"/>
  <c r="I29" i="3" s="1"/>
  <c r="J29" i="3" s="1"/>
  <c r="H21" i="3"/>
  <c r="H50" i="3"/>
  <c r="I50" i="3" s="1"/>
  <c r="J50" i="3" s="1"/>
  <c r="J45" i="3"/>
  <c r="H23" i="3"/>
  <c r="I23" i="3" s="1"/>
  <c r="J23" i="3" s="1"/>
  <c r="H13" i="3"/>
  <c r="I13" i="3" s="1"/>
  <c r="J13" i="3" s="1"/>
  <c r="F63" i="3"/>
  <c r="H22" i="3"/>
  <c r="I22" i="3" s="1"/>
  <c r="J22" i="3" s="1"/>
  <c r="H17" i="3"/>
  <c r="I17" i="3" s="1"/>
  <c r="J17" i="3" s="1"/>
  <c r="H30" i="3"/>
  <c r="I30" i="3" s="1"/>
  <c r="J30" i="3" s="1"/>
  <c r="G63" i="3"/>
  <c r="I37" i="3"/>
  <c r="J37" i="3" s="1"/>
  <c r="I14" i="3"/>
  <c r="J14" i="3" s="1"/>
  <c r="H12" i="3"/>
  <c r="I12" i="3" s="1"/>
  <c r="J12" i="3" s="1"/>
  <c r="H31" i="3"/>
  <c r="I31" i="3" s="1"/>
  <c r="J31" i="3" s="1"/>
  <c r="H15" i="3"/>
  <c r="I15" i="3" s="1"/>
  <c r="J15" i="3" s="1"/>
  <c r="H34" i="3"/>
  <c r="I34" i="3" s="1"/>
  <c r="J34" i="3" s="1"/>
  <c r="I11" i="3"/>
  <c r="J11" i="3" s="1"/>
  <c r="I60" i="3"/>
  <c r="J60" i="3" s="1"/>
  <c r="I40" i="3"/>
  <c r="J40" i="3" s="1"/>
  <c r="I42" i="3"/>
  <c r="J42" i="3" s="1"/>
  <c r="I36" i="3"/>
  <c r="J36" i="3" s="1"/>
  <c r="I44" i="3"/>
  <c r="J44" i="3" s="1"/>
  <c r="I52" i="3"/>
  <c r="J52" i="3" s="1"/>
  <c r="I49" i="3"/>
  <c r="J49" i="3" s="1"/>
  <c r="I39" i="3"/>
  <c r="J39" i="3" s="1"/>
  <c r="I47" i="3"/>
  <c r="J47" i="3" s="1"/>
  <c r="I55" i="3"/>
  <c r="J55" i="3" s="1"/>
  <c r="I32" i="3"/>
  <c r="J32" i="3" s="1"/>
  <c r="I43" i="3"/>
  <c r="J43" i="3" s="1"/>
  <c r="I57" i="3"/>
  <c r="J57" i="3" s="1"/>
  <c r="I58" i="3"/>
  <c r="J58" i="3" s="1"/>
  <c r="I18" i="3"/>
  <c r="J18" i="3" s="1"/>
  <c r="I26" i="3"/>
  <c r="J26" i="3" s="1"/>
  <c r="I33" i="3"/>
  <c r="J33" i="3" s="1"/>
  <c r="I38" i="3"/>
  <c r="J38" i="3" s="1"/>
  <c r="I51" i="3"/>
  <c r="J51" i="3" s="1"/>
  <c r="I16" i="3"/>
  <c r="J16" i="3" s="1"/>
  <c r="I48" i="3"/>
  <c r="J48" i="3" s="1"/>
  <c r="I21" i="3"/>
  <c r="J21" i="3" s="1"/>
  <c r="I41" i="3"/>
  <c r="J41" i="3" s="1"/>
  <c r="I46" i="3"/>
  <c r="J46" i="3" s="1"/>
  <c r="I59" i="3"/>
  <c r="J59" i="3" s="1"/>
  <c r="I28" i="3"/>
  <c r="J28" i="3" s="1"/>
  <c r="I56" i="3"/>
  <c r="J56" i="3" s="1"/>
  <c r="H19" i="3"/>
  <c r="H27" i="3"/>
  <c r="I35" i="3"/>
  <c r="J35" i="3" s="1"/>
  <c r="I54" i="3"/>
  <c r="J54" i="3" s="1"/>
  <c r="H25" i="3"/>
  <c r="I24" i="3"/>
  <c r="J24" i="3" s="1"/>
  <c r="I20" i="3"/>
  <c r="J20" i="3" s="1"/>
  <c r="H63" i="3" l="1"/>
  <c r="I25" i="3"/>
  <c r="J25" i="3" s="1"/>
  <c r="I27" i="3"/>
  <c r="J27" i="3" s="1"/>
  <c r="I19" i="3"/>
  <c r="J19" i="3" s="1"/>
  <c r="J63" i="3" l="1"/>
  <c r="B17" i="4" s="1"/>
  <c r="B18" i="4" s="1"/>
  <c r="I63" i="3"/>
</calcChain>
</file>

<file path=xl/sharedStrings.xml><?xml version="1.0" encoding="utf-8"?>
<sst xmlns="http://schemas.openxmlformats.org/spreadsheetml/2006/main" count="581" uniqueCount="224">
  <si>
    <t>CONTPAQ i</t>
  </si>
  <si>
    <t xml:space="preserve">      NÓMINAS</t>
  </si>
  <si>
    <t>05 INGENIERIA FISCAL LABORAL SC</t>
  </si>
  <si>
    <t>Lista de Raya (forma tabular)</t>
  </si>
  <si>
    <t>Periodo 4 al 4 Quincenal del 16/02/2018 al 28/02/2018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</si>
  <si>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</si>
  <si>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</si>
  <si>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</si>
  <si>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</si>
  <si>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</si>
  <si>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</si>
  <si>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Día festivo / descanso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</si>
  <si>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</si>
  <si>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</si>
  <si>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</si>
  <si>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</si>
  <si>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</si>
  <si>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</si>
  <si>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</si>
  <si>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</si>
  <si>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</si>
  <si>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Préstamo Infonavit</t>
  </si>
  <si>
    <t>Ajuste al neto</t>
  </si>
  <si>
    <t>Dtos Cta 254</t>
  </si>
  <si>
    <t>*TOTAL* *DEDUCCIONES*</t>
  </si>
  <si>
    <t>*NETO*</t>
  </si>
  <si>
    <t xml:space="preserve">    Reg. Pat. IMSS:  Z3422423106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</si>
  <si>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</si>
  <si>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</si>
  <si>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</si>
  <si>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</si>
  <si>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</si>
  <si>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</si>
  <si>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</si>
  <si>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</si>
  <si>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</si>
  <si>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</si>
  <si>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</si>
  <si>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</si>
  <si>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</si>
  <si>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</si>
  <si>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</si>
  <si>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</si>
  <si>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</si>
  <si>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</si>
  <si>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</si>
  <si>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</si>
  <si>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</si>
  <si>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</si>
  <si>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</si>
  <si>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</si>
  <si>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</si>
  <si>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</si>
  <si>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0GA21</t>
  </si>
  <si>
    <t>Guerra Aguilar Alejandro</t>
  </si>
  <si>
    <t>GAN20</t>
  </si>
  <si>
    <t>Guevara Aleman Nayely</t>
  </si>
  <si>
    <t>GBG17</t>
  </si>
  <si>
    <t>Gutierrez Barrueta Graciela</t>
  </si>
  <si>
    <t>0HA01</t>
  </si>
  <si>
    <t>Herrera Almaraz Blanca Sofia</t>
  </si>
  <si>
    <t>00003</t>
  </si>
  <si>
    <t>Jimenez Suarez Ludivina</t>
  </si>
  <si>
    <t>LMM06</t>
  </si>
  <si>
    <t>Lara Martinez Mariana</t>
  </si>
  <si>
    <t>LEV29</t>
  </si>
  <si>
    <t>Lucio Escutia Victor</t>
  </si>
  <si>
    <t>LVF19</t>
  </si>
  <si>
    <t>Luengas Velazquez Maria Fernanda</t>
  </si>
  <si>
    <t>0ME05</t>
  </si>
  <si>
    <t>Mandujano Estrada  Ilse Georgina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</si>
  <si>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</si>
  <si>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</si>
  <si>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</si>
  <si>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</si>
  <si>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</si>
  <si>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</si>
  <si>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</si>
  <si>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</si>
  <si>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</si>
  <si>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</si>
  <si>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</si>
  <si>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</si>
  <si>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</si>
  <si>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</si>
  <si>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NMA19</t>
  </si>
  <si>
    <t>Nuñez Marmolejo Alejandro</t>
  </si>
  <si>
    <t>OOM06</t>
  </si>
  <si>
    <t>Olivares Olalde Ma. Guadalupe</t>
  </si>
  <si>
    <t>OOE31</t>
  </si>
  <si>
    <t>Orozco Ortega Enaim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</si>
  <si>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</si>
  <si>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</si>
  <si>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</si>
  <si>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</si>
  <si>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</si>
  <si>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</si>
  <si>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</si>
  <si>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</si>
  <si>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</si>
  <si>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</si>
  <si>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</si>
  <si>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</si>
  <si>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RGD24</t>
  </si>
  <si>
    <t>Rangel Gonzalez Diana Eneysis</t>
  </si>
  <si>
    <t>RLA07</t>
  </si>
  <si>
    <t>Ruiz Laguna Anabel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</si>
  <si>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</si>
  <si>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</si>
  <si>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</si>
  <si>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</si>
  <si>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</si>
  <si>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</si>
  <si>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00018</t>
  </si>
  <si>
    <t>Tierrablanca Sanchez Victor Hugo</t>
  </si>
  <si>
    <t>TGL01</t>
  </si>
  <si>
    <t>Torres Gastelum Luis Enrique</t>
  </si>
  <si>
    <t>TRJ11</t>
  </si>
  <si>
    <t>Torres Ramirez Jesus</t>
  </si>
  <si>
    <t>0VF00</t>
  </si>
  <si>
    <t>Vega Fernandez Amalia</t>
  </si>
  <si>
    <t>VSE16</t>
  </si>
  <si>
    <t>Ventura Santamaria Efrain Enrique</t>
  </si>
  <si>
    <t>VRH09</t>
  </si>
  <si>
    <t>Villagomez Ruiz Humberto</t>
  </si>
  <si>
    <t>YMC14</t>
  </si>
  <si>
    <t>Yerena Martinez Cinthia Guadalupe</t>
  </si>
  <si>
    <t xml:space="preserve">  =============</t>
  </si>
  <si>
    <t>Total Gral.</t>
  </si>
  <si>
    <t xml:space="preserve"> </t>
  </si>
  <si>
    <t>Periodo 4 del 2018-02-16 al 2018-02-28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</si>
  <si>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</si>
  <si>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</si>
  <si>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</si>
  <si>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</si>
  <si>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</si>
  <si>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</si>
  <si>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</si>
  <si>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</si>
  <si>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</si>
  <si>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</si>
  <si>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</si>
  <si>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</si>
  <si>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</si>
  <si>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44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</si>
  <si>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</si>
  <si>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</si>
  <si>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</si>
  <si>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</si>
  <si>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</si>
  <si>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</si>
  <si>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</si>
  <si>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</si>
  <si>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</si>
  <si>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FEBRERO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</si>
  <si>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</si>
  <si>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</si>
  <si>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</si>
  <si>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</si>
  <si>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</si>
  <si>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</si>
  <si>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</si>
  <si>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</si>
  <si>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</si>
  <si>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</si>
  <si>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</si>
  <si>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16/02/2018 AL 28/02/2018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</si>
  <si>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</si>
  <si>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</si>
  <si>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</si>
  <si>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</si>
  <si>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</si>
  <si>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</si>
  <si>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</si>
  <si>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</si>
  <si>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</si>
  <si>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</si>
  <si>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</si>
  <si>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F&amp;I</t>
  </si>
  <si>
    <t>BALTAZAR CRUZ DESIREE DE JESUS</t>
  </si>
  <si>
    <t>CALDERON RAMIREZ CASANDRA FRINE</t>
  </si>
  <si>
    <t>CAMACHO RIVERA MARTHA SARAHI</t>
  </si>
  <si>
    <t>CAMPOS SANCEN LUIS FELIPE</t>
  </si>
  <si>
    <t>CAZARES PEGUERO YARAA ELISA</t>
  </si>
  <si>
    <t>CONTRERAS ARRIAGA MARCO ANTONIO</t>
  </si>
  <si>
    <t>CORTEZ GARCIA BLANCA ESTELA</t>
  </si>
  <si>
    <t>GUERRA AGUILAR ALEJANDRO</t>
  </si>
  <si>
    <t>GUEVARA ALEMAN NAYELY</t>
  </si>
  <si>
    <t>GUTIERREZ BARRUETA GRACIELA</t>
  </si>
  <si>
    <t>HERRERA ALMARAZ BLANCA SOFIA</t>
  </si>
  <si>
    <t>JIMENEZ SUAREZ LUDIVINA</t>
  </si>
  <si>
    <t>LARA MARTINEZ MARIANA</t>
  </si>
  <si>
    <t>LUCIO ESCUTIA VICTOR</t>
  </si>
  <si>
    <t>LUENGAS VELAZQUEZ MARIA FERNANDA</t>
  </si>
  <si>
    <t>MANDUJANO ESTRADA ILSE GEORGINA</t>
  </si>
  <si>
    <t>MARTINEZ ORTIZ JOSUE ALEJANDRO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</si>
  <si>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</si>
  <si>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</si>
  <si>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</si>
  <si>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</si>
  <si>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</si>
  <si>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</si>
  <si>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NUÑEZ MARMOLEJO ALEJANDRO</t>
  </si>
  <si>
    <t>OLIVARES OLALDE MA.GUADALUPE</t>
  </si>
  <si>
    <t>OROZCO ORTEGA ENAIM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</si>
  <si>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</si>
  <si>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</si>
  <si>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</si>
  <si>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</si>
  <si>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</si>
  <si>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</si>
  <si>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RANGEL GONZALEZ DIANA ENEYSIS</t>
  </si>
  <si>
    <t>REFACCIONES</t>
  </si>
  <si>
    <t>RUIZ LAGUNA ANABEL</t>
  </si>
  <si>
    <t>SALCEDO MORENO JANITZY XOCHITL</t>
  </si>
  <si>
    <t>SANCHEZ VEANA JAVIER</t>
  </si>
  <si>
    <t>SANTANA ANAYA GILDARDO ENRIQUE</t>
  </si>
  <si>
    <t>TIERRABLANCA SANCHEZ VICTOR HUGO</t>
  </si>
  <si>
    <t>TORRES GASTELUM LUIS ENRIQUE</t>
  </si>
  <si>
    <t>TORRES RAMIREZ JESUS</t>
  </si>
  <si>
    <t>VEGA FERNANDEZ AMALIA</t>
  </si>
  <si>
    <t>VENTURA SANTAMARIA EFRAIN ENRIQUE</t>
  </si>
  <si>
    <t>VILLAGOMEZ RUIZ HUMBERTO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</si>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</sst>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4" borderId="4" xfId="0" applyFont="1" applyFill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6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6" sqref="H16:H60"/>
    </sheetView>
  </sheetViews>
  <sheetFormatPr baseColWidth="10" defaultRowHeight="11.25" x14ac:dyDescent="0.2"/>
  <cols>
    <col min="1" max="1" width="7.85546875" style="2" customWidth="1"/>
    <col min="2" max="2" width="25.28515625" style="1" customWidth="1"/>
    <col min="3" max="3" width="13.5703125" style="1" bestFit="1" customWidth="1"/>
    <col min="4" max="4" width="11.42578125" style="1"/>
    <col min="5" max="5" width="15.5703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129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146</v>
      </c>
      <c r="F7" s="42"/>
      <c r="G7" s="42"/>
      <c r="H7" s="42"/>
      <c r="I7" s="42"/>
      <c r="J7" s="42"/>
    </row>
    <row r="8" spans="1:13" s="5" customFormat="1" ht="23.25" thickBot="1" x14ac:dyDescent="0.25">
      <c r="A8" s="8" t="s">
        <v>7</v>
      </c>
      <c r="B8" s="9" t="s">
        <v>8</v>
      </c>
      <c r="C8" s="10" t="s">
        <v>14</v>
      </c>
      <c r="E8" s="39" t="s">
        <v>14</v>
      </c>
      <c r="F8" s="39" t="s">
        <v>147</v>
      </c>
      <c r="G8" s="39" t="s">
        <v>148</v>
      </c>
      <c r="H8" s="39" t="s">
        <v>149</v>
      </c>
      <c r="I8" s="39" t="s">
        <v>150</v>
      </c>
      <c r="J8" s="39" t="s">
        <v>151</v>
      </c>
    </row>
    <row r="9" spans="1:13" ht="12" thickTop="1" x14ac:dyDescent="0.2">
      <c r="A9" s="12" t="s">
        <v>26</v>
      </c>
    </row>
    <row r="11" spans="1:13" ht="15.75" hidden="1" x14ac:dyDescent="0.25">
      <c r="A11" s="2" t="s">
        <v>27</v>
      </c>
      <c r="B11" s="1" t="s">
        <v>28</v>
      </c>
      <c r="C11" s="13">
        <v>2500.0500000000002</v>
      </c>
      <c r="E11" s="40">
        <f>+C11</f>
        <v>2500.0500000000002</v>
      </c>
      <c r="F11" s="40">
        <f>+E11*2%</f>
        <v>50.001000000000005</v>
      </c>
      <c r="G11" s="40">
        <f>+E11*7.5%</f>
        <v>187.50375</v>
      </c>
      <c r="H11" s="40">
        <f>SUM(E11:G11)</f>
        <v>2737.5547500000002</v>
      </c>
      <c r="I11" s="40">
        <f>+H11*16%</f>
        <v>438.00876000000005</v>
      </c>
      <c r="J11" s="40">
        <f>+H11+I11</f>
        <v>3175.5635100000004</v>
      </c>
      <c r="L11" s="56" t="s">
        <v>167</v>
      </c>
      <c r="M11" s="56" t="s">
        <v>168</v>
      </c>
    </row>
    <row r="12" spans="1:13" ht="15.75" hidden="1" x14ac:dyDescent="0.25">
      <c r="A12" s="2" t="s">
        <v>29</v>
      </c>
      <c r="B12" s="1" t="s">
        <v>30</v>
      </c>
      <c r="C12" s="13">
        <v>2750.1</v>
      </c>
      <c r="E12" s="40">
        <f t="shared" ref="E12:E60" si="0">+C12</f>
        <v>2750.1</v>
      </c>
      <c r="F12" s="40">
        <f t="shared" ref="F12:F60" si="1">+E12*2%</f>
        <v>55.002000000000002</v>
      </c>
      <c r="G12" s="40">
        <f t="shared" ref="G12:G60" si="2">+E12*7.5%</f>
        <v>206.25749999999999</v>
      </c>
      <c r="H12" s="40">
        <f t="shared" ref="H12:H60" si="3">SUM(E12:G12)</f>
        <v>3011.3595</v>
      </c>
      <c r="I12" s="40">
        <f t="shared" ref="I12:I60" si="4">+H12*16%</f>
        <v>481.81752</v>
      </c>
      <c r="J12" s="40">
        <f t="shared" ref="J12:J60" si="5">+H12+I12</f>
        <v>3493.1770200000001</v>
      </c>
      <c r="L12" s="56" t="s">
        <v>169</v>
      </c>
      <c r="M12" s="56" t="s">
        <v>170</v>
      </c>
    </row>
    <row r="13" spans="1:13" ht="15.75" hidden="1" x14ac:dyDescent="0.25">
      <c r="A13" s="2" t="s">
        <v>31</v>
      </c>
      <c r="B13" s="1" t="s">
        <v>32</v>
      </c>
      <c r="C13" s="13">
        <v>2500.0500000000002</v>
      </c>
      <c r="E13" s="40">
        <f t="shared" si="0"/>
        <v>2500.0500000000002</v>
      </c>
      <c r="F13" s="40">
        <f t="shared" si="1"/>
        <v>50.001000000000005</v>
      </c>
      <c r="G13" s="40">
        <f t="shared" si="2"/>
        <v>187.50375</v>
      </c>
      <c r="H13" s="40">
        <f t="shared" si="3"/>
        <v>2737.5547500000002</v>
      </c>
      <c r="I13" s="40">
        <f t="shared" si="4"/>
        <v>438.00876000000005</v>
      </c>
      <c r="J13" s="40">
        <f t="shared" si="5"/>
        <v>3175.5635100000004</v>
      </c>
      <c r="L13" s="56" t="s">
        <v>171</v>
      </c>
      <c r="M13" s="56" t="s">
        <v>172</v>
      </c>
    </row>
    <row r="14" spans="1:13" ht="15.75" hidden="1" x14ac:dyDescent="0.25">
      <c r="A14" s="2" t="s">
        <v>33</v>
      </c>
      <c r="B14" s="1" t="s">
        <v>34</v>
      </c>
      <c r="C14" s="13">
        <v>8000.1</v>
      </c>
      <c r="E14" s="40">
        <f t="shared" si="0"/>
        <v>8000.1</v>
      </c>
      <c r="F14" s="40">
        <f t="shared" si="1"/>
        <v>160.00200000000001</v>
      </c>
      <c r="G14" s="40">
        <f t="shared" si="2"/>
        <v>600.00750000000005</v>
      </c>
      <c r="H14" s="40">
        <f t="shared" si="3"/>
        <v>8760.1095000000005</v>
      </c>
      <c r="I14" s="40">
        <f t="shared" si="4"/>
        <v>1401.61752</v>
      </c>
      <c r="J14" s="40">
        <f t="shared" si="5"/>
        <v>10161.72702</v>
      </c>
      <c r="L14" s="56" t="s">
        <v>167</v>
      </c>
      <c r="M14" s="56" t="s">
        <v>173</v>
      </c>
    </row>
    <row r="15" spans="1:13" ht="15.75" hidden="1" x14ac:dyDescent="0.25">
      <c r="A15" s="2" t="s">
        <v>35</v>
      </c>
      <c r="B15" s="1" t="s">
        <v>36</v>
      </c>
      <c r="C15" s="13">
        <v>1016.4</v>
      </c>
      <c r="E15" s="40">
        <f t="shared" si="0"/>
        <v>1016.4</v>
      </c>
      <c r="F15" s="40">
        <f t="shared" si="1"/>
        <v>20.327999999999999</v>
      </c>
      <c r="G15" s="40">
        <f t="shared" si="2"/>
        <v>76.22999999999999</v>
      </c>
      <c r="H15" s="40">
        <f t="shared" si="3"/>
        <v>1112.9580000000001</v>
      </c>
      <c r="I15" s="40">
        <f t="shared" si="4"/>
        <v>178.07328000000001</v>
      </c>
      <c r="J15" s="40">
        <f t="shared" si="5"/>
        <v>1291.0312800000002</v>
      </c>
      <c r="L15" s="57" t="s">
        <v>174</v>
      </c>
      <c r="M15" s="57" t="s">
        <v>175</v>
      </c>
    </row>
    <row r="16" spans="1:13" ht="15.75" x14ac:dyDescent="0.25">
      <c r="A16" s="2" t="s">
        <v>37</v>
      </c>
      <c r="B16" s="1" t="s">
        <v>38</v>
      </c>
      <c r="C16" s="13">
        <v>5000.1000000000004</v>
      </c>
      <c r="E16" s="40">
        <f t="shared" si="0"/>
        <v>5000.1000000000004</v>
      </c>
      <c r="F16" s="40">
        <f t="shared" si="1"/>
        <v>100.00200000000001</v>
      </c>
      <c r="G16" s="40">
        <f t="shared" si="2"/>
        <v>375.00749999999999</v>
      </c>
      <c r="H16" s="40">
        <f t="shared" si="3"/>
        <v>5475.1095000000005</v>
      </c>
      <c r="I16" s="40">
        <f t="shared" si="4"/>
        <v>876.0175200000001</v>
      </c>
      <c r="J16" s="40">
        <f t="shared" si="5"/>
        <v>6351.1270200000008</v>
      </c>
      <c r="L16" s="56" t="s">
        <v>176</v>
      </c>
      <c r="M16" s="56" t="s">
        <v>177</v>
      </c>
    </row>
    <row r="17" spans="1:13" ht="15.75" hidden="1" x14ac:dyDescent="0.25">
      <c r="A17" s="2" t="s">
        <v>39</v>
      </c>
      <c r="B17" s="1" t="s">
        <v>40</v>
      </c>
      <c r="C17" s="13">
        <v>3000</v>
      </c>
      <c r="E17" s="40">
        <f t="shared" si="0"/>
        <v>3000</v>
      </c>
      <c r="F17" s="40">
        <f t="shared" si="1"/>
        <v>60</v>
      </c>
      <c r="G17" s="40">
        <f t="shared" si="2"/>
        <v>225</v>
      </c>
      <c r="H17" s="40">
        <f t="shared" si="3"/>
        <v>3285</v>
      </c>
      <c r="I17" s="40">
        <f t="shared" si="4"/>
        <v>525.6</v>
      </c>
      <c r="J17" s="40">
        <f t="shared" si="5"/>
        <v>3810.6</v>
      </c>
      <c r="L17" s="56" t="s">
        <v>178</v>
      </c>
      <c r="M17" s="56" t="s">
        <v>179</v>
      </c>
    </row>
    <row r="18" spans="1:13" ht="15.75" x14ac:dyDescent="0.25">
      <c r="A18" s="2" t="s">
        <v>41</v>
      </c>
      <c r="B18" s="1" t="s">
        <v>42</v>
      </c>
      <c r="C18" s="13">
        <v>3000</v>
      </c>
      <c r="E18" s="40">
        <f t="shared" si="0"/>
        <v>3000</v>
      </c>
      <c r="F18" s="40">
        <f t="shared" si="1"/>
        <v>60</v>
      </c>
      <c r="G18" s="40">
        <f t="shared" si="2"/>
        <v>225</v>
      </c>
      <c r="H18" s="40">
        <f t="shared" si="3"/>
        <v>3285</v>
      </c>
      <c r="I18" s="40">
        <f t="shared" si="4"/>
        <v>525.6</v>
      </c>
      <c r="J18" s="40">
        <f t="shared" si="5"/>
        <v>3810.6</v>
      </c>
      <c r="L18" s="56" t="s">
        <v>176</v>
      </c>
      <c r="M18" s="56" t="s">
        <v>180</v>
      </c>
    </row>
    <row r="19" spans="1:13" ht="15.75" hidden="1" x14ac:dyDescent="0.25">
      <c r="A19" s="2" t="s">
        <v>43</v>
      </c>
      <c r="B19" s="1" t="s">
        <v>44</v>
      </c>
      <c r="C19" s="13">
        <v>2500.0500000000002</v>
      </c>
      <c r="E19" s="40">
        <f t="shared" si="0"/>
        <v>2500.0500000000002</v>
      </c>
      <c r="F19" s="40">
        <f t="shared" si="1"/>
        <v>50.001000000000005</v>
      </c>
      <c r="G19" s="40">
        <f t="shared" si="2"/>
        <v>187.50375</v>
      </c>
      <c r="H19" s="40">
        <f t="shared" si="3"/>
        <v>2737.5547500000002</v>
      </c>
      <c r="I19" s="40">
        <f t="shared" si="4"/>
        <v>438.00876000000005</v>
      </c>
      <c r="J19" s="40">
        <f t="shared" si="5"/>
        <v>3175.5635100000004</v>
      </c>
      <c r="L19" s="56" t="s">
        <v>167</v>
      </c>
      <c r="M19" s="56" t="s">
        <v>181</v>
      </c>
    </row>
    <row r="20" spans="1:13" ht="15.75" x14ac:dyDescent="0.25">
      <c r="A20" s="2" t="s">
        <v>45</v>
      </c>
      <c r="B20" s="1" t="s">
        <v>46</v>
      </c>
      <c r="C20" s="13">
        <v>7500</v>
      </c>
      <c r="E20" s="40">
        <f t="shared" si="0"/>
        <v>7500</v>
      </c>
      <c r="F20" s="40">
        <f t="shared" si="1"/>
        <v>150</v>
      </c>
      <c r="G20" s="40">
        <f t="shared" si="2"/>
        <v>562.5</v>
      </c>
      <c r="H20" s="40">
        <f t="shared" si="3"/>
        <v>8212.5</v>
      </c>
      <c r="I20" s="40">
        <f t="shared" si="4"/>
        <v>1314</v>
      </c>
      <c r="J20" s="40">
        <f t="shared" si="5"/>
        <v>9526.5</v>
      </c>
      <c r="L20" s="56" t="s">
        <v>176</v>
      </c>
      <c r="M20" s="56" t="s">
        <v>182</v>
      </c>
    </row>
    <row r="21" spans="1:13" ht="15.75" hidden="1" x14ac:dyDescent="0.25">
      <c r="A21" s="2" t="s">
        <v>47</v>
      </c>
      <c r="B21" s="1" t="s">
        <v>48</v>
      </c>
      <c r="C21" s="13">
        <v>2000.04</v>
      </c>
      <c r="E21" s="40">
        <f t="shared" si="0"/>
        <v>2000.04</v>
      </c>
      <c r="F21" s="40">
        <f t="shared" si="1"/>
        <v>40.000799999999998</v>
      </c>
      <c r="G21" s="40">
        <f t="shared" si="2"/>
        <v>150.00299999999999</v>
      </c>
      <c r="H21" s="40">
        <f t="shared" si="3"/>
        <v>2190.0437999999999</v>
      </c>
      <c r="I21" s="40">
        <f t="shared" si="4"/>
        <v>350.40700800000002</v>
      </c>
      <c r="J21" s="40">
        <f t="shared" si="5"/>
        <v>2540.4508080000001</v>
      </c>
      <c r="L21" s="56" t="s">
        <v>167</v>
      </c>
      <c r="M21" s="56" t="s">
        <v>183</v>
      </c>
    </row>
    <row r="22" spans="1:13" ht="15.75" hidden="1" x14ac:dyDescent="0.25">
      <c r="A22" s="2" t="s">
        <v>49</v>
      </c>
      <c r="B22" s="1" t="s">
        <v>50</v>
      </c>
      <c r="C22" s="13">
        <v>3750</v>
      </c>
      <c r="E22" s="40">
        <f t="shared" si="0"/>
        <v>3750</v>
      </c>
      <c r="F22" s="40">
        <f t="shared" si="1"/>
        <v>75</v>
      </c>
      <c r="G22" s="40">
        <f t="shared" si="2"/>
        <v>281.25</v>
      </c>
      <c r="H22" s="40">
        <f t="shared" si="3"/>
        <v>4106.25</v>
      </c>
      <c r="I22" s="40">
        <f t="shared" si="4"/>
        <v>657</v>
      </c>
      <c r="J22" s="40">
        <f t="shared" si="5"/>
        <v>4763.25</v>
      </c>
      <c r="L22" s="56" t="s">
        <v>171</v>
      </c>
      <c r="M22" s="56" t="s">
        <v>184</v>
      </c>
    </row>
    <row r="23" spans="1:13" ht="15.75" hidden="1" x14ac:dyDescent="0.25">
      <c r="A23" s="2" t="s">
        <v>51</v>
      </c>
      <c r="B23" s="1" t="s">
        <v>52</v>
      </c>
      <c r="C23" s="13">
        <v>2500.0500000000002</v>
      </c>
      <c r="E23" s="40">
        <f t="shared" si="0"/>
        <v>2500.0500000000002</v>
      </c>
      <c r="F23" s="40">
        <f t="shared" si="1"/>
        <v>50.001000000000005</v>
      </c>
      <c r="G23" s="40">
        <f t="shared" si="2"/>
        <v>187.50375</v>
      </c>
      <c r="H23" s="40">
        <f t="shared" si="3"/>
        <v>2737.5547500000002</v>
      </c>
      <c r="I23" s="40">
        <f t="shared" si="4"/>
        <v>438.00876000000005</v>
      </c>
      <c r="J23" s="40">
        <f t="shared" si="5"/>
        <v>3175.5635100000004</v>
      </c>
      <c r="L23" s="56" t="s">
        <v>174</v>
      </c>
      <c r="M23" s="56" t="s">
        <v>185</v>
      </c>
    </row>
    <row r="24" spans="1:13" ht="15.75" hidden="1" x14ac:dyDescent="0.25">
      <c r="A24" s="2" t="s">
        <v>53</v>
      </c>
      <c r="B24" s="1" t="s">
        <v>54</v>
      </c>
      <c r="C24" s="13">
        <v>2500.0500000000002</v>
      </c>
      <c r="E24" s="40">
        <f t="shared" si="0"/>
        <v>2500.0500000000002</v>
      </c>
      <c r="F24" s="40">
        <f t="shared" si="1"/>
        <v>50.001000000000005</v>
      </c>
      <c r="G24" s="40">
        <f t="shared" si="2"/>
        <v>187.50375</v>
      </c>
      <c r="H24" s="40">
        <f t="shared" si="3"/>
        <v>2737.5547500000002</v>
      </c>
      <c r="I24" s="40">
        <f t="shared" si="4"/>
        <v>438.00876000000005</v>
      </c>
      <c r="J24" s="40">
        <f t="shared" si="5"/>
        <v>3175.5635100000004</v>
      </c>
      <c r="L24" s="56" t="s">
        <v>169</v>
      </c>
      <c r="M24" s="56" t="s">
        <v>186</v>
      </c>
    </row>
    <row r="25" spans="1:13" ht="15.75" hidden="1" x14ac:dyDescent="0.25">
      <c r="A25" s="2" t="s">
        <v>55</v>
      </c>
      <c r="B25" s="1" t="s">
        <v>56</v>
      </c>
      <c r="C25" s="13">
        <v>2500.0500000000002</v>
      </c>
      <c r="E25" s="40">
        <f t="shared" si="0"/>
        <v>2500.0500000000002</v>
      </c>
      <c r="F25" s="40">
        <f t="shared" si="1"/>
        <v>50.001000000000005</v>
      </c>
      <c r="G25" s="40">
        <f t="shared" si="2"/>
        <v>187.50375</v>
      </c>
      <c r="H25" s="40">
        <f t="shared" si="3"/>
        <v>2737.5547500000002</v>
      </c>
      <c r="I25" s="40">
        <f t="shared" si="4"/>
        <v>438.00876000000005</v>
      </c>
      <c r="J25" s="40">
        <f t="shared" si="5"/>
        <v>3175.5635100000004</v>
      </c>
      <c r="L25" s="56" t="s">
        <v>167</v>
      </c>
      <c r="M25" s="56" t="s">
        <v>187</v>
      </c>
    </row>
    <row r="26" spans="1:13" ht="15.75" x14ac:dyDescent="0.25">
      <c r="A26" s="2" t="s">
        <v>57</v>
      </c>
      <c r="B26" s="1" t="s">
        <v>58</v>
      </c>
      <c r="C26" s="13">
        <v>4995</v>
      </c>
      <c r="E26" s="40">
        <f t="shared" si="0"/>
        <v>4995</v>
      </c>
      <c r="F26" s="40">
        <f t="shared" si="1"/>
        <v>99.9</v>
      </c>
      <c r="G26" s="40">
        <f t="shared" si="2"/>
        <v>374.625</v>
      </c>
      <c r="H26" s="40">
        <f t="shared" si="3"/>
        <v>5469.5249999999996</v>
      </c>
      <c r="I26" s="40">
        <f t="shared" si="4"/>
        <v>875.12399999999991</v>
      </c>
      <c r="J26" s="40">
        <f t="shared" si="5"/>
        <v>6344.6489999999994</v>
      </c>
      <c r="L26" s="56" t="s">
        <v>176</v>
      </c>
      <c r="M26" s="56" t="s">
        <v>188</v>
      </c>
    </row>
    <row r="27" spans="1:13" ht="15.75" hidden="1" x14ac:dyDescent="0.25">
      <c r="A27" s="2" t="s">
        <v>59</v>
      </c>
      <c r="B27" s="1" t="s">
        <v>60</v>
      </c>
      <c r="C27" s="13">
        <v>2500.0500000000002</v>
      </c>
      <c r="E27" s="40">
        <f t="shared" si="0"/>
        <v>2500.0500000000002</v>
      </c>
      <c r="F27" s="40">
        <f t="shared" si="1"/>
        <v>50.001000000000005</v>
      </c>
      <c r="G27" s="40">
        <f t="shared" si="2"/>
        <v>187.50375</v>
      </c>
      <c r="H27" s="40">
        <f t="shared" si="3"/>
        <v>2737.5547500000002</v>
      </c>
      <c r="I27" s="40">
        <f t="shared" si="4"/>
        <v>438.00876000000005</v>
      </c>
      <c r="J27" s="40">
        <f t="shared" si="5"/>
        <v>3175.5635100000004</v>
      </c>
      <c r="L27" s="56" t="s">
        <v>167</v>
      </c>
      <c r="M27" s="56" t="s">
        <v>189</v>
      </c>
    </row>
    <row r="28" spans="1:13" ht="15.75" x14ac:dyDescent="0.25">
      <c r="A28" s="2" t="s">
        <v>61</v>
      </c>
      <c r="B28" s="1" t="s">
        <v>62</v>
      </c>
      <c r="C28" s="13">
        <v>38036.25</v>
      </c>
      <c r="E28" s="40">
        <f t="shared" si="0"/>
        <v>38036.25</v>
      </c>
      <c r="F28" s="40">
        <f t="shared" si="1"/>
        <v>760.72500000000002</v>
      </c>
      <c r="G28" s="40">
        <f t="shared" si="2"/>
        <v>2852.71875</v>
      </c>
      <c r="H28" s="40">
        <f t="shared" si="3"/>
        <v>41649.693749999999</v>
      </c>
      <c r="I28" s="40">
        <f t="shared" si="4"/>
        <v>6663.951</v>
      </c>
      <c r="J28" s="40">
        <f t="shared" si="5"/>
        <v>48313.644749999999</v>
      </c>
      <c r="L28" s="56" t="s">
        <v>176</v>
      </c>
      <c r="M28" s="56" t="s">
        <v>190</v>
      </c>
    </row>
    <row r="29" spans="1:13" ht="15.75" hidden="1" x14ac:dyDescent="0.25">
      <c r="A29" s="2" t="s">
        <v>63</v>
      </c>
      <c r="B29" s="1" t="s">
        <v>64</v>
      </c>
      <c r="C29" s="13">
        <v>3500.1</v>
      </c>
      <c r="E29" s="40">
        <f t="shared" si="0"/>
        <v>3500.1</v>
      </c>
      <c r="F29" s="40">
        <f t="shared" si="1"/>
        <v>70.001999999999995</v>
      </c>
      <c r="G29" s="40">
        <f t="shared" si="2"/>
        <v>262.50749999999999</v>
      </c>
      <c r="H29" s="40">
        <f t="shared" si="3"/>
        <v>3832.6095</v>
      </c>
      <c r="I29" s="40">
        <f t="shared" si="4"/>
        <v>613.21752000000004</v>
      </c>
      <c r="J29" s="40">
        <f t="shared" si="5"/>
        <v>4445.8270199999997</v>
      </c>
      <c r="L29" s="56" t="s">
        <v>178</v>
      </c>
      <c r="M29" s="56" t="s">
        <v>191</v>
      </c>
    </row>
    <row r="30" spans="1:13" ht="15.75" x14ac:dyDescent="0.25">
      <c r="A30" s="2" t="s">
        <v>65</v>
      </c>
      <c r="B30" s="1" t="s">
        <v>66</v>
      </c>
      <c r="C30" s="13">
        <v>4109.08</v>
      </c>
      <c r="E30" s="40">
        <f t="shared" si="0"/>
        <v>4109.08</v>
      </c>
      <c r="F30" s="40">
        <f t="shared" si="1"/>
        <v>82.181600000000003</v>
      </c>
      <c r="G30" s="40">
        <f t="shared" si="2"/>
        <v>308.18099999999998</v>
      </c>
      <c r="H30" s="40">
        <f t="shared" si="3"/>
        <v>4499.4425999999994</v>
      </c>
      <c r="I30" s="40">
        <f t="shared" si="4"/>
        <v>719.91081599999995</v>
      </c>
      <c r="J30" s="40">
        <f t="shared" si="5"/>
        <v>5219.353415999999</v>
      </c>
      <c r="L30" s="56" t="s">
        <v>176</v>
      </c>
      <c r="M30" s="58" t="s">
        <v>192</v>
      </c>
    </row>
    <row r="31" spans="1:13" ht="15.75" x14ac:dyDescent="0.25">
      <c r="A31" s="2" t="s">
        <v>67</v>
      </c>
      <c r="B31" s="1" t="s">
        <v>68</v>
      </c>
      <c r="C31" s="13">
        <v>24914.55</v>
      </c>
      <c r="E31" s="40">
        <f t="shared" si="0"/>
        <v>24914.55</v>
      </c>
      <c r="F31" s="40">
        <f t="shared" si="1"/>
        <v>498.291</v>
      </c>
      <c r="G31" s="40">
        <f t="shared" si="2"/>
        <v>1868.5912499999999</v>
      </c>
      <c r="H31" s="40">
        <f t="shared" si="3"/>
        <v>27281.432250000002</v>
      </c>
      <c r="I31" s="40">
        <f t="shared" si="4"/>
        <v>4365.02916</v>
      </c>
      <c r="J31" s="40">
        <f t="shared" si="5"/>
        <v>31646.461410000004</v>
      </c>
      <c r="L31" s="56" t="s">
        <v>176</v>
      </c>
      <c r="M31" s="58" t="s">
        <v>193</v>
      </c>
    </row>
    <row r="32" spans="1:13" ht="15.75" hidden="1" x14ac:dyDescent="0.25">
      <c r="A32" s="2" t="s">
        <v>69</v>
      </c>
      <c r="B32" s="1" t="s">
        <v>70</v>
      </c>
      <c r="C32" s="13">
        <v>6215.05</v>
      </c>
      <c r="E32" s="40">
        <f t="shared" si="0"/>
        <v>6215.05</v>
      </c>
      <c r="F32" s="40">
        <f t="shared" si="1"/>
        <v>124.301</v>
      </c>
      <c r="G32" s="40">
        <f t="shared" si="2"/>
        <v>466.12874999999997</v>
      </c>
      <c r="H32" s="40">
        <f t="shared" si="3"/>
        <v>6805.4797500000004</v>
      </c>
      <c r="I32" s="40">
        <f t="shared" si="4"/>
        <v>1088.8767600000001</v>
      </c>
      <c r="J32" s="40">
        <f t="shared" si="5"/>
        <v>7894.3565100000005</v>
      </c>
      <c r="L32" s="56" t="s">
        <v>167</v>
      </c>
      <c r="M32" s="58" t="s">
        <v>194</v>
      </c>
    </row>
    <row r="33" spans="1:13" ht="15.75" x14ac:dyDescent="0.25">
      <c r="A33" s="2" t="s">
        <v>71</v>
      </c>
      <c r="B33" s="1" t="s">
        <v>72</v>
      </c>
      <c r="C33" s="13">
        <v>6298.06</v>
      </c>
      <c r="E33" s="40">
        <f t="shared" si="0"/>
        <v>6298.06</v>
      </c>
      <c r="F33" s="40">
        <f t="shared" si="1"/>
        <v>125.96120000000001</v>
      </c>
      <c r="G33" s="40">
        <f t="shared" si="2"/>
        <v>472.35450000000003</v>
      </c>
      <c r="H33" s="40">
        <f t="shared" si="3"/>
        <v>6896.3757000000005</v>
      </c>
      <c r="I33" s="40">
        <f t="shared" si="4"/>
        <v>1103.420112</v>
      </c>
      <c r="J33" s="40">
        <f t="shared" si="5"/>
        <v>7999.7958120000003</v>
      </c>
      <c r="L33" s="58" t="s">
        <v>176</v>
      </c>
      <c r="M33" s="58" t="s">
        <v>195</v>
      </c>
    </row>
    <row r="34" spans="1:13" ht="15.75" x14ac:dyDescent="0.25">
      <c r="A34" s="2" t="s">
        <v>73</v>
      </c>
      <c r="B34" s="1" t="s">
        <v>74</v>
      </c>
      <c r="C34" s="13">
        <v>2799.9</v>
      </c>
      <c r="E34" s="40">
        <f t="shared" si="0"/>
        <v>2799.9</v>
      </c>
      <c r="F34" s="40">
        <f t="shared" si="1"/>
        <v>55.998000000000005</v>
      </c>
      <c r="G34" s="40">
        <f t="shared" si="2"/>
        <v>209.99250000000001</v>
      </c>
      <c r="H34" s="40">
        <f t="shared" si="3"/>
        <v>3065.8905</v>
      </c>
      <c r="I34" s="40">
        <f t="shared" si="4"/>
        <v>490.54248000000001</v>
      </c>
      <c r="J34" s="40">
        <f t="shared" si="5"/>
        <v>3556.43298</v>
      </c>
      <c r="L34" s="58" t="s">
        <v>176</v>
      </c>
      <c r="M34" s="58" t="s">
        <v>196</v>
      </c>
    </row>
    <row r="35" spans="1:13" ht="15.75" hidden="1" x14ac:dyDescent="0.25">
      <c r="A35" s="2" t="s">
        <v>75</v>
      </c>
      <c r="B35" s="1" t="s">
        <v>76</v>
      </c>
      <c r="C35" s="13">
        <v>3474.71</v>
      </c>
      <c r="E35" s="40">
        <f t="shared" si="0"/>
        <v>3474.71</v>
      </c>
      <c r="F35" s="40">
        <f t="shared" si="1"/>
        <v>69.494200000000006</v>
      </c>
      <c r="G35" s="40">
        <f t="shared" si="2"/>
        <v>260.60325</v>
      </c>
      <c r="H35" s="40">
        <f t="shared" si="3"/>
        <v>3804.8074500000002</v>
      </c>
      <c r="I35" s="40">
        <f t="shared" si="4"/>
        <v>608.76919200000009</v>
      </c>
      <c r="J35" s="40">
        <f t="shared" si="5"/>
        <v>4413.576642</v>
      </c>
      <c r="L35" s="56" t="s">
        <v>167</v>
      </c>
      <c r="M35" s="56" t="s">
        <v>197</v>
      </c>
    </row>
    <row r="36" spans="1:13" ht="15.75" hidden="1" x14ac:dyDescent="0.25">
      <c r="A36" s="2" t="s">
        <v>77</v>
      </c>
      <c r="B36" s="1" t="s">
        <v>78</v>
      </c>
      <c r="C36" s="13">
        <v>2750.1</v>
      </c>
      <c r="E36" s="40">
        <f t="shared" si="0"/>
        <v>2750.1</v>
      </c>
      <c r="F36" s="40">
        <f t="shared" si="1"/>
        <v>55.002000000000002</v>
      </c>
      <c r="G36" s="40">
        <f t="shared" si="2"/>
        <v>206.25749999999999</v>
      </c>
      <c r="H36" s="40">
        <f t="shared" si="3"/>
        <v>3011.3595</v>
      </c>
      <c r="I36" s="40">
        <f t="shared" si="4"/>
        <v>481.81752</v>
      </c>
      <c r="J36" s="40">
        <f t="shared" si="5"/>
        <v>3493.1770200000001</v>
      </c>
      <c r="L36" s="56" t="s">
        <v>171</v>
      </c>
      <c r="M36" s="58" t="s">
        <v>198</v>
      </c>
    </row>
    <row r="37" spans="1:13" ht="15.75" hidden="1" x14ac:dyDescent="0.25">
      <c r="A37" s="2" t="s">
        <v>79</v>
      </c>
      <c r="B37" s="1" t="s">
        <v>80</v>
      </c>
      <c r="C37" s="13">
        <v>3750</v>
      </c>
      <c r="E37" s="40">
        <f t="shared" si="0"/>
        <v>3750</v>
      </c>
      <c r="F37" s="40">
        <f t="shared" si="1"/>
        <v>75</v>
      </c>
      <c r="G37" s="40">
        <f t="shared" si="2"/>
        <v>281.25</v>
      </c>
      <c r="H37" s="40">
        <f t="shared" si="3"/>
        <v>4106.25</v>
      </c>
      <c r="I37" s="40">
        <f t="shared" si="4"/>
        <v>657</v>
      </c>
      <c r="J37" s="40">
        <f t="shared" si="5"/>
        <v>4763.25</v>
      </c>
      <c r="L37" s="56" t="s">
        <v>167</v>
      </c>
      <c r="M37" s="56" t="s">
        <v>199</v>
      </c>
    </row>
    <row r="38" spans="1:13" ht="15.75" hidden="1" x14ac:dyDescent="0.25">
      <c r="A38" s="2" t="s">
        <v>81</v>
      </c>
      <c r="B38" s="1" t="s">
        <v>82</v>
      </c>
      <c r="C38" s="13">
        <v>2975.08</v>
      </c>
      <c r="E38" s="40">
        <f t="shared" si="0"/>
        <v>2975.08</v>
      </c>
      <c r="F38" s="40">
        <f t="shared" si="1"/>
        <v>59.501599999999996</v>
      </c>
      <c r="G38" s="40">
        <f t="shared" si="2"/>
        <v>223.131</v>
      </c>
      <c r="H38" s="40">
        <f t="shared" si="3"/>
        <v>3257.7125999999998</v>
      </c>
      <c r="I38" s="40">
        <f t="shared" si="4"/>
        <v>521.234016</v>
      </c>
      <c r="J38" s="40">
        <f t="shared" si="5"/>
        <v>3778.9466159999997</v>
      </c>
      <c r="L38" s="56" t="s">
        <v>171</v>
      </c>
      <c r="M38" s="56" t="s">
        <v>200</v>
      </c>
    </row>
    <row r="39" spans="1:13" ht="15.75" x14ac:dyDescent="0.25">
      <c r="A39" s="2" t="s">
        <v>83</v>
      </c>
      <c r="B39" s="1" t="s">
        <v>84</v>
      </c>
      <c r="C39" s="13">
        <v>7000.05</v>
      </c>
      <c r="E39" s="40">
        <f t="shared" si="0"/>
        <v>7000.05</v>
      </c>
      <c r="F39" s="40">
        <f t="shared" si="1"/>
        <v>140.001</v>
      </c>
      <c r="G39" s="40">
        <f t="shared" si="2"/>
        <v>525.00374999999997</v>
      </c>
      <c r="H39" s="40">
        <f t="shared" si="3"/>
        <v>7665.0547500000002</v>
      </c>
      <c r="I39" s="40">
        <f t="shared" si="4"/>
        <v>1226.40876</v>
      </c>
      <c r="J39" s="40">
        <f t="shared" si="5"/>
        <v>8891.4635099999996</v>
      </c>
      <c r="L39" s="58" t="s">
        <v>176</v>
      </c>
      <c r="M39" s="56" t="s">
        <v>201</v>
      </c>
    </row>
    <row r="40" spans="1:13" ht="15.75" x14ac:dyDescent="0.25">
      <c r="A40" s="2" t="s">
        <v>85</v>
      </c>
      <c r="B40" s="1" t="s">
        <v>86</v>
      </c>
      <c r="C40" s="13">
        <v>3999.9</v>
      </c>
      <c r="E40" s="40">
        <f t="shared" si="0"/>
        <v>3999.9</v>
      </c>
      <c r="F40" s="40">
        <f t="shared" si="1"/>
        <v>79.998000000000005</v>
      </c>
      <c r="G40" s="40">
        <f t="shared" si="2"/>
        <v>299.99250000000001</v>
      </c>
      <c r="H40" s="40">
        <f t="shared" si="3"/>
        <v>4379.8905000000004</v>
      </c>
      <c r="I40" s="40">
        <f t="shared" si="4"/>
        <v>700.78248000000008</v>
      </c>
      <c r="J40" s="40">
        <f t="shared" si="5"/>
        <v>5080.6729800000003</v>
      </c>
      <c r="L40" s="56" t="s">
        <v>176</v>
      </c>
      <c r="M40" s="56" t="s">
        <v>202</v>
      </c>
    </row>
    <row r="41" spans="1:13" ht="15.75" x14ac:dyDescent="0.25">
      <c r="A41" s="2" t="s">
        <v>87</v>
      </c>
      <c r="B41" s="1" t="s">
        <v>88</v>
      </c>
      <c r="C41" s="13">
        <v>2799.9</v>
      </c>
      <c r="E41" s="40">
        <f t="shared" si="0"/>
        <v>2799.9</v>
      </c>
      <c r="F41" s="40">
        <f t="shared" si="1"/>
        <v>55.998000000000005</v>
      </c>
      <c r="G41" s="40">
        <f t="shared" si="2"/>
        <v>209.99250000000001</v>
      </c>
      <c r="H41" s="40">
        <f t="shared" si="3"/>
        <v>3065.8905</v>
      </c>
      <c r="I41" s="40">
        <f t="shared" si="4"/>
        <v>490.54248000000001</v>
      </c>
      <c r="J41" s="40">
        <f t="shared" si="5"/>
        <v>3556.43298</v>
      </c>
      <c r="L41" s="56" t="s">
        <v>176</v>
      </c>
      <c r="M41" s="56" t="s">
        <v>203</v>
      </c>
    </row>
    <row r="42" spans="1:13" ht="15.75" hidden="1" x14ac:dyDescent="0.25">
      <c r="A42" s="2" t="s">
        <v>89</v>
      </c>
      <c r="B42" s="1" t="s">
        <v>90</v>
      </c>
      <c r="C42" s="13">
        <v>20000.099999999999</v>
      </c>
      <c r="E42" s="40">
        <f t="shared" si="0"/>
        <v>20000.099999999999</v>
      </c>
      <c r="F42" s="40">
        <f t="shared" si="1"/>
        <v>400.00199999999995</v>
      </c>
      <c r="G42" s="40">
        <f t="shared" si="2"/>
        <v>1500.0074999999999</v>
      </c>
      <c r="H42" s="40">
        <f t="shared" si="3"/>
        <v>21900.109499999999</v>
      </c>
      <c r="I42" s="40">
        <f t="shared" si="4"/>
        <v>3504.0175199999999</v>
      </c>
      <c r="J42" s="40">
        <f t="shared" si="5"/>
        <v>25404.12702</v>
      </c>
      <c r="L42" s="58" t="s">
        <v>167</v>
      </c>
      <c r="M42" s="58" t="s">
        <v>204</v>
      </c>
    </row>
    <row r="43" spans="1:13" ht="15.75" hidden="1" x14ac:dyDescent="0.25">
      <c r="A43" s="2" t="s">
        <v>91</v>
      </c>
      <c r="B43" s="1" t="s">
        <v>92</v>
      </c>
      <c r="C43" s="13">
        <v>2799.9</v>
      </c>
      <c r="E43" s="40">
        <f t="shared" si="0"/>
        <v>2799.9</v>
      </c>
      <c r="F43" s="40">
        <f t="shared" si="1"/>
        <v>55.998000000000005</v>
      </c>
      <c r="G43" s="40">
        <f t="shared" si="2"/>
        <v>209.99250000000001</v>
      </c>
      <c r="H43" s="40">
        <f t="shared" si="3"/>
        <v>3065.8905</v>
      </c>
      <c r="I43" s="40">
        <f t="shared" si="4"/>
        <v>490.54248000000001</v>
      </c>
      <c r="J43" s="40">
        <f t="shared" si="5"/>
        <v>3556.43298</v>
      </c>
      <c r="L43" s="56" t="s">
        <v>171</v>
      </c>
      <c r="M43" s="56" t="s">
        <v>205</v>
      </c>
    </row>
    <row r="44" spans="1:13" ht="15.75" hidden="1" x14ac:dyDescent="0.25">
      <c r="A44" s="2" t="s">
        <v>93</v>
      </c>
      <c r="B44" s="1" t="s">
        <v>94</v>
      </c>
      <c r="C44" s="13">
        <v>7500</v>
      </c>
      <c r="E44" s="40">
        <f t="shared" si="0"/>
        <v>7500</v>
      </c>
      <c r="F44" s="40">
        <f t="shared" si="1"/>
        <v>150</v>
      </c>
      <c r="G44" s="40">
        <f t="shared" si="2"/>
        <v>562.5</v>
      </c>
      <c r="H44" s="40">
        <f t="shared" si="3"/>
        <v>8212.5</v>
      </c>
      <c r="I44" s="40">
        <f t="shared" si="4"/>
        <v>1314</v>
      </c>
      <c r="J44" s="40">
        <f t="shared" si="5"/>
        <v>9526.5</v>
      </c>
      <c r="L44" s="56" t="s">
        <v>178</v>
      </c>
      <c r="M44" s="56" t="s">
        <v>206</v>
      </c>
    </row>
    <row r="45" spans="1:13" ht="15.75" hidden="1" x14ac:dyDescent="0.25">
      <c r="A45" s="2" t="s">
        <v>95</v>
      </c>
      <c r="B45" s="1" t="s">
        <v>96</v>
      </c>
      <c r="C45" s="13">
        <v>2500.0500000000002</v>
      </c>
      <c r="E45" s="40">
        <f t="shared" si="0"/>
        <v>2500.0500000000002</v>
      </c>
      <c r="F45" s="40">
        <f t="shared" si="1"/>
        <v>50.001000000000005</v>
      </c>
      <c r="G45" s="40">
        <f t="shared" si="2"/>
        <v>187.50375</v>
      </c>
      <c r="H45" s="40">
        <f t="shared" si="3"/>
        <v>2737.5547500000002</v>
      </c>
      <c r="I45" s="40">
        <f t="shared" si="4"/>
        <v>438.00876000000005</v>
      </c>
      <c r="J45" s="40">
        <f t="shared" si="5"/>
        <v>3175.5635100000004</v>
      </c>
      <c r="L45" s="56" t="s">
        <v>167</v>
      </c>
      <c r="M45" s="58" t="s">
        <v>207</v>
      </c>
    </row>
    <row r="46" spans="1:13" ht="15.75" hidden="1" x14ac:dyDescent="0.25">
      <c r="A46" s="2" t="s">
        <v>97</v>
      </c>
      <c r="B46" s="1" t="s">
        <v>98</v>
      </c>
      <c r="C46" s="13">
        <v>2250</v>
      </c>
      <c r="E46" s="40">
        <f t="shared" si="0"/>
        <v>2250</v>
      </c>
      <c r="F46" s="40">
        <f t="shared" si="1"/>
        <v>45</v>
      </c>
      <c r="G46" s="40">
        <f t="shared" si="2"/>
        <v>168.75</v>
      </c>
      <c r="H46" s="40">
        <f t="shared" si="3"/>
        <v>2463.75</v>
      </c>
      <c r="I46" s="40">
        <f t="shared" si="4"/>
        <v>394.2</v>
      </c>
      <c r="J46" s="40">
        <f t="shared" si="5"/>
        <v>2857.95</v>
      </c>
      <c r="L46" s="56" t="s">
        <v>174</v>
      </c>
      <c r="M46" s="56" t="s">
        <v>208</v>
      </c>
    </row>
    <row r="47" spans="1:13" ht="15.75" hidden="1" x14ac:dyDescent="0.25">
      <c r="A47" s="2" t="s">
        <v>99</v>
      </c>
      <c r="B47" s="1" t="s">
        <v>100</v>
      </c>
      <c r="C47" s="13">
        <v>1750.05</v>
      </c>
      <c r="E47" s="40">
        <f t="shared" si="0"/>
        <v>1750.05</v>
      </c>
      <c r="F47" s="40">
        <f t="shared" si="1"/>
        <v>35.000999999999998</v>
      </c>
      <c r="G47" s="40">
        <f t="shared" si="2"/>
        <v>131.25375</v>
      </c>
      <c r="H47" s="40">
        <f t="shared" si="3"/>
        <v>1916.30475</v>
      </c>
      <c r="I47" s="40">
        <f t="shared" si="4"/>
        <v>306.60876000000002</v>
      </c>
      <c r="J47" s="40">
        <f t="shared" si="5"/>
        <v>2222.9135099999999</v>
      </c>
      <c r="L47" s="56" t="s">
        <v>167</v>
      </c>
      <c r="M47" s="56" t="s">
        <v>209</v>
      </c>
    </row>
    <row r="48" spans="1:13" ht="15.75" hidden="1" x14ac:dyDescent="0.25">
      <c r="A48" s="2" t="s">
        <v>101</v>
      </c>
      <c r="B48" s="1" t="s">
        <v>102</v>
      </c>
      <c r="C48" s="13">
        <v>2500.0500000000002</v>
      </c>
      <c r="E48" s="40">
        <f t="shared" si="0"/>
        <v>2500.0500000000002</v>
      </c>
      <c r="F48" s="40">
        <f t="shared" si="1"/>
        <v>50.001000000000005</v>
      </c>
      <c r="G48" s="40">
        <f t="shared" si="2"/>
        <v>187.50375</v>
      </c>
      <c r="H48" s="40">
        <f t="shared" si="3"/>
        <v>2737.5547500000002</v>
      </c>
      <c r="I48" s="40">
        <f t="shared" si="4"/>
        <v>438.00876000000005</v>
      </c>
      <c r="J48" s="40">
        <f t="shared" si="5"/>
        <v>3175.5635100000004</v>
      </c>
      <c r="L48" s="56" t="s">
        <v>167</v>
      </c>
      <c r="M48" s="56" t="s">
        <v>210</v>
      </c>
    </row>
    <row r="49" spans="1:13" ht="15.75" x14ac:dyDescent="0.25">
      <c r="A49" s="2" t="s">
        <v>103</v>
      </c>
      <c r="B49" s="1" t="s">
        <v>104</v>
      </c>
      <c r="C49" s="13">
        <v>3400</v>
      </c>
      <c r="E49" s="40">
        <f t="shared" si="0"/>
        <v>3400</v>
      </c>
      <c r="F49" s="40">
        <f t="shared" si="1"/>
        <v>68</v>
      </c>
      <c r="G49" s="40">
        <f t="shared" si="2"/>
        <v>255</v>
      </c>
      <c r="H49" s="40">
        <f t="shared" si="3"/>
        <v>3723</v>
      </c>
      <c r="I49" s="40">
        <f t="shared" si="4"/>
        <v>595.68000000000006</v>
      </c>
      <c r="J49" s="40">
        <f t="shared" si="5"/>
        <v>4318.68</v>
      </c>
      <c r="L49" s="56" t="s">
        <v>176</v>
      </c>
      <c r="M49" s="56" t="s">
        <v>211</v>
      </c>
    </row>
    <row r="50" spans="1:13" ht="15.75" hidden="1" x14ac:dyDescent="0.25">
      <c r="A50" s="2" t="s">
        <v>105</v>
      </c>
      <c r="B50" s="1" t="s">
        <v>106</v>
      </c>
      <c r="C50" s="13">
        <v>1999.95</v>
      </c>
      <c r="E50" s="40">
        <f t="shared" si="0"/>
        <v>1999.95</v>
      </c>
      <c r="F50" s="40">
        <f t="shared" si="1"/>
        <v>39.999000000000002</v>
      </c>
      <c r="G50" s="40">
        <f t="shared" si="2"/>
        <v>149.99625</v>
      </c>
      <c r="H50" s="40">
        <f t="shared" si="3"/>
        <v>2189.9452500000002</v>
      </c>
      <c r="I50" s="40">
        <f t="shared" si="4"/>
        <v>350.39124000000004</v>
      </c>
      <c r="J50" s="40">
        <f t="shared" si="5"/>
        <v>2540.3364900000001</v>
      </c>
      <c r="L50" s="56" t="s">
        <v>212</v>
      </c>
      <c r="M50" s="56" t="s">
        <v>213</v>
      </c>
    </row>
    <row r="51" spans="1:13" ht="15.75" hidden="1" x14ac:dyDescent="0.25">
      <c r="A51" s="2" t="s">
        <v>107</v>
      </c>
      <c r="B51" s="1" t="s">
        <v>108</v>
      </c>
      <c r="C51" s="13">
        <v>3000</v>
      </c>
      <c r="E51" s="40">
        <f t="shared" si="0"/>
        <v>3000</v>
      </c>
      <c r="F51" s="40">
        <f t="shared" si="1"/>
        <v>60</v>
      </c>
      <c r="G51" s="40">
        <f t="shared" si="2"/>
        <v>225</v>
      </c>
      <c r="H51" s="40">
        <f t="shared" si="3"/>
        <v>3285</v>
      </c>
      <c r="I51" s="40">
        <f t="shared" si="4"/>
        <v>525.6</v>
      </c>
      <c r="J51" s="40">
        <f t="shared" si="5"/>
        <v>3810.6</v>
      </c>
      <c r="L51" s="56" t="s">
        <v>171</v>
      </c>
      <c r="M51" s="58" t="s">
        <v>214</v>
      </c>
    </row>
    <row r="52" spans="1:13" ht="15.75" hidden="1" x14ac:dyDescent="0.25">
      <c r="A52" s="2" t="s">
        <v>109</v>
      </c>
      <c r="B52" s="1" t="s">
        <v>110</v>
      </c>
      <c r="C52" s="13">
        <v>7000.05</v>
      </c>
      <c r="E52" s="40">
        <f t="shared" si="0"/>
        <v>7000.05</v>
      </c>
      <c r="F52" s="40">
        <f t="shared" si="1"/>
        <v>140.001</v>
      </c>
      <c r="G52" s="40">
        <f t="shared" si="2"/>
        <v>525.00374999999997</v>
      </c>
      <c r="H52" s="40">
        <f t="shared" si="3"/>
        <v>7665.0547500000002</v>
      </c>
      <c r="I52" s="40">
        <f t="shared" si="4"/>
        <v>1226.40876</v>
      </c>
      <c r="J52" s="40">
        <f t="shared" si="5"/>
        <v>8891.4635099999996</v>
      </c>
      <c r="L52" s="56" t="s">
        <v>212</v>
      </c>
      <c r="M52" s="56" t="s">
        <v>215</v>
      </c>
    </row>
    <row r="53" spans="1:13" ht="15.75" x14ac:dyDescent="0.25">
      <c r="A53" s="2" t="s">
        <v>111</v>
      </c>
      <c r="B53" s="1" t="s">
        <v>112</v>
      </c>
      <c r="C53" s="13">
        <v>13800</v>
      </c>
      <c r="E53" s="40">
        <f t="shared" si="0"/>
        <v>13800</v>
      </c>
      <c r="F53" s="40">
        <f t="shared" si="1"/>
        <v>276</v>
      </c>
      <c r="G53" s="40">
        <f t="shared" si="2"/>
        <v>1035</v>
      </c>
      <c r="H53" s="40">
        <f t="shared" si="3"/>
        <v>15111</v>
      </c>
      <c r="I53" s="40">
        <f t="shared" si="4"/>
        <v>2417.7600000000002</v>
      </c>
      <c r="J53" s="40">
        <f t="shared" si="5"/>
        <v>17528.760000000002</v>
      </c>
      <c r="L53" s="56" t="s">
        <v>176</v>
      </c>
      <c r="M53" s="56" t="s">
        <v>216</v>
      </c>
    </row>
    <row r="54" spans="1:13" ht="15.75" hidden="1" x14ac:dyDescent="0.25">
      <c r="A54" s="2" t="s">
        <v>113</v>
      </c>
      <c r="B54" s="1" t="s">
        <v>114</v>
      </c>
      <c r="C54" s="13">
        <v>3750</v>
      </c>
      <c r="E54" s="40">
        <f t="shared" si="0"/>
        <v>3750</v>
      </c>
      <c r="F54" s="40">
        <f t="shared" si="1"/>
        <v>75</v>
      </c>
      <c r="G54" s="40">
        <f t="shared" si="2"/>
        <v>281.25</v>
      </c>
      <c r="H54" s="40">
        <f t="shared" si="3"/>
        <v>4106.25</v>
      </c>
      <c r="I54" s="40">
        <f t="shared" si="4"/>
        <v>657</v>
      </c>
      <c r="J54" s="40">
        <f t="shared" si="5"/>
        <v>4763.25</v>
      </c>
      <c r="L54" s="56" t="s">
        <v>171</v>
      </c>
      <c r="M54" s="56" t="s">
        <v>217</v>
      </c>
    </row>
    <row r="55" spans="1:13" ht="15.75" x14ac:dyDescent="0.25">
      <c r="A55" s="2" t="s">
        <v>115</v>
      </c>
      <c r="B55" s="1" t="s">
        <v>116</v>
      </c>
      <c r="C55" s="13">
        <v>12499.95</v>
      </c>
      <c r="E55" s="40">
        <f t="shared" si="0"/>
        <v>12499.95</v>
      </c>
      <c r="F55" s="40">
        <f t="shared" si="1"/>
        <v>249.99900000000002</v>
      </c>
      <c r="G55" s="40">
        <f t="shared" si="2"/>
        <v>937.49625000000003</v>
      </c>
      <c r="H55" s="40">
        <f t="shared" si="3"/>
        <v>13687.445250000001</v>
      </c>
      <c r="I55" s="40">
        <f t="shared" si="4"/>
        <v>2189.9912400000003</v>
      </c>
      <c r="J55" s="40">
        <f t="shared" si="5"/>
        <v>15877.43649</v>
      </c>
      <c r="L55" s="56" t="s">
        <v>176</v>
      </c>
      <c r="M55" s="56" t="s">
        <v>218</v>
      </c>
    </row>
    <row r="56" spans="1:13" ht="15.75" x14ac:dyDescent="0.25">
      <c r="A56" s="2" t="s">
        <v>117</v>
      </c>
      <c r="B56" s="1" t="s">
        <v>118</v>
      </c>
      <c r="C56" s="13">
        <v>4240</v>
      </c>
      <c r="E56" s="40">
        <f t="shared" si="0"/>
        <v>4240</v>
      </c>
      <c r="F56" s="40">
        <f t="shared" si="1"/>
        <v>84.8</v>
      </c>
      <c r="G56" s="40">
        <f t="shared" si="2"/>
        <v>318</v>
      </c>
      <c r="H56" s="40">
        <f t="shared" si="3"/>
        <v>4642.8</v>
      </c>
      <c r="I56" s="40">
        <f t="shared" si="4"/>
        <v>742.84800000000007</v>
      </c>
      <c r="J56" s="40">
        <f t="shared" si="5"/>
        <v>5385.6480000000001</v>
      </c>
      <c r="L56" s="56" t="s">
        <v>176</v>
      </c>
      <c r="M56" s="58" t="s">
        <v>219</v>
      </c>
    </row>
    <row r="57" spans="1:13" ht="15.75" hidden="1" x14ac:dyDescent="0.25">
      <c r="A57" s="2" t="s">
        <v>119</v>
      </c>
      <c r="B57" s="1" t="s">
        <v>120</v>
      </c>
      <c r="C57" s="13">
        <v>3750</v>
      </c>
      <c r="E57" s="40">
        <f t="shared" si="0"/>
        <v>3750</v>
      </c>
      <c r="F57" s="40">
        <f t="shared" si="1"/>
        <v>75</v>
      </c>
      <c r="G57" s="40">
        <f t="shared" si="2"/>
        <v>281.25</v>
      </c>
      <c r="H57" s="40">
        <f t="shared" si="3"/>
        <v>4106.25</v>
      </c>
      <c r="I57" s="40">
        <f t="shared" si="4"/>
        <v>657</v>
      </c>
      <c r="J57" s="40">
        <f t="shared" si="5"/>
        <v>4763.25</v>
      </c>
      <c r="L57" s="56" t="s">
        <v>171</v>
      </c>
      <c r="M57" s="56" t="s">
        <v>220</v>
      </c>
    </row>
    <row r="58" spans="1:13" ht="15.75" x14ac:dyDescent="0.25">
      <c r="A58" s="2" t="s">
        <v>121</v>
      </c>
      <c r="B58" s="1" t="s">
        <v>122</v>
      </c>
      <c r="C58" s="13">
        <v>3499.95</v>
      </c>
      <c r="E58" s="40">
        <f t="shared" si="0"/>
        <v>3499.95</v>
      </c>
      <c r="F58" s="40">
        <f t="shared" si="1"/>
        <v>69.998999999999995</v>
      </c>
      <c r="G58" s="40">
        <f t="shared" si="2"/>
        <v>262.49624999999997</v>
      </c>
      <c r="H58" s="40">
        <f t="shared" si="3"/>
        <v>3832.4452499999998</v>
      </c>
      <c r="I58" s="40">
        <f t="shared" si="4"/>
        <v>613.19123999999999</v>
      </c>
      <c r="J58" s="40">
        <f t="shared" si="5"/>
        <v>4445.6364899999999</v>
      </c>
      <c r="L58" s="56" t="s">
        <v>176</v>
      </c>
      <c r="M58" s="56" t="s">
        <v>221</v>
      </c>
    </row>
    <row r="59" spans="1:13" ht="15.75" hidden="1" x14ac:dyDescent="0.25">
      <c r="A59" s="2" t="s">
        <v>123</v>
      </c>
      <c r="B59" s="1" t="s">
        <v>124</v>
      </c>
      <c r="C59" s="13">
        <v>4536.63</v>
      </c>
      <c r="E59" s="40">
        <f t="shared" si="0"/>
        <v>4536.63</v>
      </c>
      <c r="F59" s="40">
        <f t="shared" si="1"/>
        <v>90.732600000000005</v>
      </c>
      <c r="G59" s="40">
        <f t="shared" si="2"/>
        <v>340.24725000000001</v>
      </c>
      <c r="H59" s="40">
        <f t="shared" si="3"/>
        <v>4967.6098500000007</v>
      </c>
      <c r="I59" s="40">
        <f t="shared" si="4"/>
        <v>794.81757600000014</v>
      </c>
      <c r="J59" s="40">
        <f t="shared" si="5"/>
        <v>5762.4274260000011</v>
      </c>
      <c r="L59" s="57" t="s">
        <v>167</v>
      </c>
      <c r="M59" s="57" t="s">
        <v>222</v>
      </c>
    </row>
    <row r="60" spans="1:13" ht="15.75" x14ac:dyDescent="0.25">
      <c r="A60" s="2" t="s">
        <v>125</v>
      </c>
      <c r="B60" s="1" t="s">
        <v>126</v>
      </c>
      <c r="C60" s="13">
        <v>3250.05</v>
      </c>
      <c r="E60" s="40">
        <f t="shared" si="0"/>
        <v>3250.05</v>
      </c>
      <c r="F60" s="40">
        <f t="shared" si="1"/>
        <v>65.001000000000005</v>
      </c>
      <c r="G60" s="40">
        <f t="shared" si="2"/>
        <v>243.75375</v>
      </c>
      <c r="H60" s="40">
        <f t="shared" si="3"/>
        <v>3558.8047500000002</v>
      </c>
      <c r="I60" s="40">
        <f t="shared" si="4"/>
        <v>569.40876000000003</v>
      </c>
      <c r="J60" s="40">
        <f t="shared" si="5"/>
        <v>4128.2135100000005</v>
      </c>
      <c r="L60" s="56" t="s">
        <v>176</v>
      </c>
      <c r="M60" s="58" t="s">
        <v>223</v>
      </c>
    </row>
    <row r="62" spans="1:13" s="7" customFormat="1" x14ac:dyDescent="0.2">
      <c r="A62" s="15"/>
      <c r="C62" s="7" t="s">
        <v>127</v>
      </c>
      <c r="E62" s="38" t="s">
        <v>127</v>
      </c>
      <c r="F62" s="38" t="s">
        <v>127</v>
      </c>
      <c r="G62" s="38" t="s">
        <v>127</v>
      </c>
      <c r="H62" s="38" t="s">
        <v>127</v>
      </c>
      <c r="I62" s="38" t="s">
        <v>127</v>
      </c>
      <c r="J62" s="38" t="s">
        <v>127</v>
      </c>
    </row>
    <row r="63" spans="1:13" ht="13.5" thickBot="1" x14ac:dyDescent="0.25">
      <c r="A63" s="18" t="s">
        <v>128</v>
      </c>
      <c r="B63" s="1" t="s">
        <v>129</v>
      </c>
      <c r="C63" s="17">
        <v>275161.55</v>
      </c>
      <c r="E63" s="41">
        <f>SUM(E11:E60)</f>
        <v>275161.54999999993</v>
      </c>
      <c r="F63" s="41">
        <f t="shared" ref="F63:J63" si="6">SUM(F11:F60)</f>
        <v>5503.2310000000016</v>
      </c>
      <c r="G63" s="41">
        <f t="shared" si="6"/>
        <v>20637.116249999999</v>
      </c>
      <c r="H63" s="41">
        <f t="shared" si="6"/>
        <v>301301.8972500001</v>
      </c>
      <c r="I63" s="41">
        <f t="shared" si="6"/>
        <v>48208.303559999986</v>
      </c>
      <c r="J63" s="41">
        <f t="shared" si="6"/>
        <v>349510.20081000001</v>
      </c>
    </row>
    <row r="64" spans="1:13" ht="12" thickTop="1" x14ac:dyDescent="0.2"/>
    <row r="65" spans="1:3" x14ac:dyDescent="0.2">
      <c r="C65" s="1" t="s">
        <v>129</v>
      </c>
    </row>
    <row r="66" spans="1:3" x14ac:dyDescent="0.2">
      <c r="A66" s="2" t="s">
        <v>129</v>
      </c>
      <c r="B66" s="1" t="s">
        <v>129</v>
      </c>
      <c r="C66" s="16"/>
    </row>
  </sheetData>
  <autoFilter ref="A10:M60">
    <filterColumn colId="11">
      <filters>
        <filter val="ADMINISTRACION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pane xSplit="2" ySplit="10" topLeftCell="K44" activePane="bottomRight" state="frozen"/>
      <selection pane="topRight" activeCell="C1" sqref="C1"/>
      <selection pane="bottomLeft" activeCell="A13" sqref="A13"/>
      <selection pane="bottomRight" activeCell="S63" sqref="S63"/>
    </sheetView>
  </sheetViews>
  <sheetFormatPr baseColWidth="10" defaultRowHeight="11.25" x14ac:dyDescent="0.2"/>
  <cols>
    <col min="1" max="1" width="7.85546875" style="2" customWidth="1"/>
    <col min="2" max="2" width="25.28515625" style="1" customWidth="1"/>
    <col min="3" max="3" width="9.42578125" style="1" customWidth="1"/>
    <col min="4" max="4" width="12.28515625" style="1" customWidth="1"/>
    <col min="5" max="5" width="9.42578125" style="1" customWidth="1"/>
    <col min="6" max="6" width="13.28515625" style="1" customWidth="1"/>
    <col min="7" max="7" width="10.5703125" style="1" customWidth="1"/>
    <col min="8" max="8" width="13.5703125" style="1" bestFit="1" customWidth="1"/>
    <col min="9" max="9" width="10.85546875" style="1" customWidth="1"/>
    <col min="10" max="10" width="10" style="1" customWidth="1"/>
    <col min="11" max="11" width="9.140625" style="1" customWidth="1"/>
    <col min="12" max="12" width="11.42578125" style="1" customWidth="1"/>
    <col min="13" max="13" width="11.5703125" style="1" customWidth="1"/>
    <col min="14" max="14" width="10.42578125" style="1" customWidth="1"/>
    <col min="15" max="15" width="10.7109375" style="1" customWidth="1"/>
    <col min="16" max="16" width="8.140625" style="1" customWidth="1"/>
    <col min="17" max="17" width="9.85546875" style="1" customWidth="1"/>
    <col min="18" max="18" width="13.7109375" style="1" customWidth="1"/>
    <col min="19" max="19" width="12.140625" style="1" customWidth="1"/>
    <col min="20" max="16384" width="11.42578125" style="1"/>
  </cols>
  <sheetData>
    <row r="1" spans="1:19" ht="18" customHeight="1" x14ac:dyDescent="0.25">
      <c r="A1" s="3" t="s">
        <v>0</v>
      </c>
      <c r="B1" s="43" t="s">
        <v>129</v>
      </c>
      <c r="C1" s="44"/>
    </row>
    <row r="2" spans="1:19" ht="24.95" customHeight="1" x14ac:dyDescent="0.2">
      <c r="A2" s="4" t="s">
        <v>1</v>
      </c>
      <c r="B2" s="20" t="s">
        <v>2</v>
      </c>
      <c r="C2" s="21"/>
    </row>
    <row r="3" spans="1:19" ht="15.75" x14ac:dyDescent="0.25">
      <c r="B3" s="22" t="s">
        <v>3</v>
      </c>
      <c r="C3" s="23"/>
      <c r="D3" s="7"/>
    </row>
    <row r="4" spans="1:19" ht="15" x14ac:dyDescent="0.25">
      <c r="B4" s="24" t="s">
        <v>4</v>
      </c>
      <c r="C4" s="23"/>
      <c r="D4" s="7"/>
    </row>
    <row r="5" spans="1:19" x14ac:dyDescent="0.2">
      <c r="B5" s="6" t="s">
        <v>5</v>
      </c>
    </row>
    <row r="6" spans="1:19" x14ac:dyDescent="0.2">
      <c r="B6" s="6" t="s">
        <v>6</v>
      </c>
    </row>
    <row r="8" spans="1:19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</row>
    <row r="9" spans="1:19" ht="12" thickTop="1" x14ac:dyDescent="0.2">
      <c r="A9" s="12" t="s">
        <v>26</v>
      </c>
    </row>
    <row r="11" spans="1:19" x14ac:dyDescent="0.2">
      <c r="A11" s="2" t="s">
        <v>27</v>
      </c>
      <c r="B11" s="1" t="s">
        <v>28</v>
      </c>
      <c r="C11" s="13">
        <v>2500.0500000000002</v>
      </c>
      <c r="D11" s="13">
        <v>0</v>
      </c>
      <c r="E11" s="13">
        <v>0</v>
      </c>
      <c r="F11" s="13">
        <v>0</v>
      </c>
      <c r="G11" s="13">
        <v>0</v>
      </c>
      <c r="H11" s="13">
        <v>2500.0500000000002</v>
      </c>
      <c r="I11" s="13">
        <v>0</v>
      </c>
      <c r="J11" s="13">
        <v>0</v>
      </c>
      <c r="K11" s="14">
        <v>-9.6199999999999992</v>
      </c>
      <c r="L11" s="13">
        <v>0</v>
      </c>
      <c r="M11" s="13">
        <v>0</v>
      </c>
      <c r="N11" s="13">
        <v>108.11</v>
      </c>
      <c r="O11" s="13">
        <v>0</v>
      </c>
      <c r="P11" s="14">
        <v>-0.04</v>
      </c>
      <c r="Q11" s="13">
        <v>0</v>
      </c>
      <c r="R11" s="13">
        <v>98.45</v>
      </c>
      <c r="S11" s="13">
        <v>2401.6</v>
      </c>
    </row>
    <row r="12" spans="1:19" x14ac:dyDescent="0.2">
      <c r="A12" s="2" t="s">
        <v>29</v>
      </c>
      <c r="B12" s="1" t="s">
        <v>30</v>
      </c>
      <c r="C12" s="13">
        <v>2750.1</v>
      </c>
      <c r="D12" s="13">
        <v>0</v>
      </c>
      <c r="E12" s="13">
        <v>0</v>
      </c>
      <c r="F12" s="13">
        <v>0</v>
      </c>
      <c r="G12" s="13">
        <v>0</v>
      </c>
      <c r="H12" s="13">
        <v>2750.1</v>
      </c>
      <c r="I12" s="13">
        <v>0</v>
      </c>
      <c r="J12" s="13">
        <v>0</v>
      </c>
      <c r="K12" s="13">
        <v>0</v>
      </c>
      <c r="L12" s="13">
        <v>32.5</v>
      </c>
      <c r="M12" s="14">
        <v>-32.5</v>
      </c>
      <c r="N12" s="13">
        <v>305.33</v>
      </c>
      <c r="O12" s="13">
        <v>0</v>
      </c>
      <c r="P12" s="14">
        <v>-0.03</v>
      </c>
      <c r="Q12" s="13">
        <v>0</v>
      </c>
      <c r="R12" s="13">
        <v>305.3</v>
      </c>
      <c r="S12" s="13">
        <v>2444.8000000000002</v>
      </c>
    </row>
    <row r="13" spans="1:19" x14ac:dyDescent="0.2">
      <c r="A13" s="2" t="s">
        <v>31</v>
      </c>
      <c r="B13" s="1" t="s">
        <v>32</v>
      </c>
      <c r="C13" s="13">
        <v>2500.0500000000002</v>
      </c>
      <c r="D13" s="13">
        <v>0</v>
      </c>
      <c r="E13" s="13">
        <v>0</v>
      </c>
      <c r="F13" s="13">
        <v>0</v>
      </c>
      <c r="G13" s="13">
        <v>0</v>
      </c>
      <c r="H13" s="13">
        <v>2500.0500000000002</v>
      </c>
      <c r="I13" s="13">
        <v>386.55</v>
      </c>
      <c r="J13" s="13">
        <v>0</v>
      </c>
      <c r="K13" s="14">
        <v>-9.6199999999999992</v>
      </c>
      <c r="L13" s="13">
        <v>0</v>
      </c>
      <c r="M13" s="13">
        <v>0</v>
      </c>
      <c r="N13" s="13">
        <v>356.62</v>
      </c>
      <c r="O13" s="13">
        <v>0</v>
      </c>
      <c r="P13" s="13">
        <v>0.1</v>
      </c>
      <c r="Q13" s="13">
        <v>0</v>
      </c>
      <c r="R13" s="13">
        <v>733.65</v>
      </c>
      <c r="S13" s="13">
        <v>1766.4</v>
      </c>
    </row>
    <row r="14" spans="1:19" x14ac:dyDescent="0.2">
      <c r="A14" s="2" t="s">
        <v>33</v>
      </c>
      <c r="B14" s="1" t="s">
        <v>34</v>
      </c>
      <c r="C14" s="13">
        <v>8000.1</v>
      </c>
      <c r="D14" s="13">
        <v>0</v>
      </c>
      <c r="E14" s="13">
        <v>0</v>
      </c>
      <c r="F14" s="13">
        <v>0</v>
      </c>
      <c r="G14" s="13">
        <v>0</v>
      </c>
      <c r="H14" s="13">
        <v>8000.1</v>
      </c>
      <c r="I14" s="13">
        <v>1257.93</v>
      </c>
      <c r="J14" s="13">
        <v>0</v>
      </c>
      <c r="K14" s="13">
        <v>0</v>
      </c>
      <c r="L14" s="13">
        <v>1070.5999999999999</v>
      </c>
      <c r="M14" s="13">
        <v>0</v>
      </c>
      <c r="N14" s="13">
        <v>586.46</v>
      </c>
      <c r="O14" s="13">
        <v>0</v>
      </c>
      <c r="P14" s="13">
        <v>0.11</v>
      </c>
      <c r="Q14" s="13">
        <v>0</v>
      </c>
      <c r="R14" s="13">
        <v>2915.1</v>
      </c>
      <c r="S14" s="13">
        <v>5085</v>
      </c>
    </row>
    <row r="15" spans="1:19" x14ac:dyDescent="0.2">
      <c r="A15" s="2" t="s">
        <v>35</v>
      </c>
      <c r="B15" s="1" t="s">
        <v>36</v>
      </c>
      <c r="C15" s="13">
        <v>666.68</v>
      </c>
      <c r="D15" s="13">
        <v>0</v>
      </c>
      <c r="E15" s="13">
        <v>0</v>
      </c>
      <c r="F15" s="13">
        <v>16.38</v>
      </c>
      <c r="G15" s="13">
        <v>333.34</v>
      </c>
      <c r="H15" s="13">
        <v>1016.4</v>
      </c>
      <c r="I15" s="13">
        <v>0</v>
      </c>
      <c r="J15" s="13">
        <v>0</v>
      </c>
      <c r="K15" s="14">
        <v>-169.9</v>
      </c>
      <c r="L15" s="13">
        <v>0</v>
      </c>
      <c r="M15" s="13">
        <v>0</v>
      </c>
      <c r="N15" s="13">
        <v>25.17</v>
      </c>
      <c r="O15" s="13">
        <v>0</v>
      </c>
      <c r="P15" s="14">
        <v>-7.0000000000000007E-2</v>
      </c>
      <c r="Q15" s="13">
        <v>0</v>
      </c>
      <c r="R15" s="13">
        <v>-144.80000000000001</v>
      </c>
      <c r="S15" s="13">
        <v>1161.2</v>
      </c>
    </row>
    <row r="16" spans="1:19" x14ac:dyDescent="0.2">
      <c r="A16" s="2" t="s">
        <v>37</v>
      </c>
      <c r="B16" s="1" t="s">
        <v>38</v>
      </c>
      <c r="C16" s="13">
        <v>5000.1000000000004</v>
      </c>
      <c r="D16" s="13">
        <v>0</v>
      </c>
      <c r="E16" s="13">
        <v>0</v>
      </c>
      <c r="F16" s="13">
        <v>0</v>
      </c>
      <c r="G16" s="13">
        <v>0</v>
      </c>
      <c r="H16" s="13">
        <v>5000.1000000000004</v>
      </c>
      <c r="I16" s="13">
        <v>2114.1799999999998</v>
      </c>
      <c r="J16" s="13">
        <v>0</v>
      </c>
      <c r="K16" s="13">
        <v>0</v>
      </c>
      <c r="L16" s="13">
        <v>461.65</v>
      </c>
      <c r="M16" s="13">
        <v>0</v>
      </c>
      <c r="N16" s="13">
        <v>303.55</v>
      </c>
      <c r="O16" s="13">
        <v>0</v>
      </c>
      <c r="P16" s="14">
        <v>-0.08</v>
      </c>
      <c r="Q16" s="13">
        <v>0</v>
      </c>
      <c r="R16" s="13">
        <v>2879.3</v>
      </c>
      <c r="S16" s="13">
        <v>2120.8000000000002</v>
      </c>
    </row>
    <row r="17" spans="1:19" x14ac:dyDescent="0.2">
      <c r="A17" s="2" t="s">
        <v>39</v>
      </c>
      <c r="B17" s="1" t="s">
        <v>40</v>
      </c>
      <c r="C17" s="13">
        <v>3000</v>
      </c>
      <c r="D17" s="13">
        <v>0</v>
      </c>
      <c r="E17" s="13">
        <v>0</v>
      </c>
      <c r="F17" s="13">
        <v>0</v>
      </c>
      <c r="G17" s="13">
        <v>0</v>
      </c>
      <c r="H17" s="13">
        <v>3000</v>
      </c>
      <c r="I17" s="13">
        <v>870.21</v>
      </c>
      <c r="J17" s="13">
        <v>0</v>
      </c>
      <c r="K17" s="13">
        <v>0</v>
      </c>
      <c r="L17" s="13">
        <v>59.69</v>
      </c>
      <c r="M17" s="13">
        <v>0</v>
      </c>
      <c r="N17" s="13">
        <v>163.02000000000001</v>
      </c>
      <c r="O17" s="13">
        <v>0</v>
      </c>
      <c r="P17" s="13">
        <v>0.08</v>
      </c>
      <c r="Q17" s="13">
        <v>0</v>
      </c>
      <c r="R17" s="13">
        <v>1093</v>
      </c>
      <c r="S17" s="13">
        <v>1907</v>
      </c>
    </row>
    <row r="18" spans="1:19" x14ac:dyDescent="0.2">
      <c r="A18" s="2" t="s">
        <v>41</v>
      </c>
      <c r="B18" s="1" t="s">
        <v>42</v>
      </c>
      <c r="C18" s="13">
        <v>3000</v>
      </c>
      <c r="D18" s="13">
        <v>0</v>
      </c>
      <c r="E18" s="13">
        <v>0</v>
      </c>
      <c r="F18" s="13">
        <v>0</v>
      </c>
      <c r="G18" s="13">
        <v>0</v>
      </c>
      <c r="H18" s="13">
        <v>3000</v>
      </c>
      <c r="I18" s="13">
        <v>0</v>
      </c>
      <c r="J18" s="13">
        <v>0</v>
      </c>
      <c r="K18" s="13">
        <v>0</v>
      </c>
      <c r="L18" s="13">
        <v>59.69</v>
      </c>
      <c r="M18" s="13">
        <v>0</v>
      </c>
      <c r="N18" s="13">
        <v>64.53</v>
      </c>
      <c r="O18" s="13">
        <v>0</v>
      </c>
      <c r="P18" s="14">
        <v>-0.02</v>
      </c>
      <c r="Q18" s="13">
        <v>0</v>
      </c>
      <c r="R18" s="13">
        <v>124.2</v>
      </c>
      <c r="S18" s="13">
        <v>2875.8</v>
      </c>
    </row>
    <row r="19" spans="1:19" x14ac:dyDescent="0.2">
      <c r="A19" s="2" t="s">
        <v>43</v>
      </c>
      <c r="B19" s="1" t="s">
        <v>44</v>
      </c>
      <c r="C19" s="13">
        <v>2500.0500000000002</v>
      </c>
      <c r="D19" s="13">
        <v>0</v>
      </c>
      <c r="E19" s="13">
        <v>0</v>
      </c>
      <c r="F19" s="13">
        <v>0</v>
      </c>
      <c r="G19" s="13">
        <v>0</v>
      </c>
      <c r="H19" s="13">
        <v>2500.0500000000002</v>
      </c>
      <c r="I19" s="13">
        <v>0</v>
      </c>
      <c r="J19" s="13">
        <v>0</v>
      </c>
      <c r="K19" s="14">
        <v>-9.6199999999999992</v>
      </c>
      <c r="L19" s="13">
        <v>0</v>
      </c>
      <c r="M19" s="13">
        <v>0</v>
      </c>
      <c r="N19" s="13">
        <v>191.08</v>
      </c>
      <c r="O19" s="13">
        <v>0</v>
      </c>
      <c r="P19" s="14">
        <v>-0.01</v>
      </c>
      <c r="Q19" s="13">
        <v>0</v>
      </c>
      <c r="R19" s="13">
        <v>181.45</v>
      </c>
      <c r="S19" s="13">
        <v>2318.6</v>
      </c>
    </row>
    <row r="20" spans="1:19" x14ac:dyDescent="0.2">
      <c r="A20" s="2" t="s">
        <v>45</v>
      </c>
      <c r="B20" s="1" t="s">
        <v>46</v>
      </c>
      <c r="C20" s="13">
        <v>7500</v>
      </c>
      <c r="D20" s="13">
        <v>0</v>
      </c>
      <c r="E20" s="13">
        <v>0</v>
      </c>
      <c r="F20" s="13">
        <v>0</v>
      </c>
      <c r="G20" s="13">
        <v>0</v>
      </c>
      <c r="H20" s="13">
        <v>7500</v>
      </c>
      <c r="I20" s="13">
        <v>0</v>
      </c>
      <c r="J20" s="13">
        <v>0</v>
      </c>
      <c r="K20" s="13">
        <v>0</v>
      </c>
      <c r="L20" s="13">
        <v>963.78</v>
      </c>
      <c r="M20" s="13">
        <v>0</v>
      </c>
      <c r="N20" s="13">
        <v>191.47</v>
      </c>
      <c r="O20" s="13">
        <v>0</v>
      </c>
      <c r="P20" s="14">
        <v>-0.05</v>
      </c>
      <c r="Q20" s="13">
        <v>0</v>
      </c>
      <c r="R20" s="13">
        <v>1155.2</v>
      </c>
      <c r="S20" s="13">
        <v>6344.8</v>
      </c>
    </row>
    <row r="21" spans="1:19" x14ac:dyDescent="0.2">
      <c r="A21" s="2" t="s">
        <v>47</v>
      </c>
      <c r="B21" s="1" t="s">
        <v>48</v>
      </c>
      <c r="C21" s="13">
        <v>2000.04</v>
      </c>
      <c r="D21" s="13">
        <v>0</v>
      </c>
      <c r="E21" s="13">
        <v>0</v>
      </c>
      <c r="F21" s="13">
        <v>0</v>
      </c>
      <c r="G21" s="13">
        <v>0</v>
      </c>
      <c r="H21" s="13">
        <v>2000.04</v>
      </c>
      <c r="I21" s="13">
        <v>0</v>
      </c>
      <c r="J21" s="13">
        <v>0</v>
      </c>
      <c r="K21" s="14">
        <v>-73.5</v>
      </c>
      <c r="L21" s="13">
        <v>0</v>
      </c>
      <c r="M21" s="13">
        <v>0</v>
      </c>
      <c r="N21" s="13">
        <v>102.35</v>
      </c>
      <c r="O21" s="13">
        <v>0</v>
      </c>
      <c r="P21" s="14">
        <v>-0.01</v>
      </c>
      <c r="Q21" s="13">
        <v>0</v>
      </c>
      <c r="R21" s="13">
        <v>28.84</v>
      </c>
      <c r="S21" s="13">
        <v>1971.2</v>
      </c>
    </row>
    <row r="22" spans="1:19" x14ac:dyDescent="0.2">
      <c r="A22" s="2" t="s">
        <v>49</v>
      </c>
      <c r="B22" s="1" t="s">
        <v>50</v>
      </c>
      <c r="C22" s="13">
        <v>3750</v>
      </c>
      <c r="D22" s="13">
        <v>0</v>
      </c>
      <c r="E22" s="13">
        <v>0</v>
      </c>
      <c r="F22" s="13">
        <v>0</v>
      </c>
      <c r="G22" s="13">
        <v>0</v>
      </c>
      <c r="H22" s="13">
        <v>3750</v>
      </c>
      <c r="I22" s="13">
        <v>0</v>
      </c>
      <c r="J22" s="13">
        <v>0</v>
      </c>
      <c r="K22" s="13">
        <v>0</v>
      </c>
      <c r="L22" s="13">
        <v>286.67</v>
      </c>
      <c r="M22" s="13">
        <v>0</v>
      </c>
      <c r="N22" s="13">
        <v>316.52</v>
      </c>
      <c r="O22" s="13">
        <v>0</v>
      </c>
      <c r="P22" s="14">
        <v>-0.19</v>
      </c>
      <c r="Q22" s="13">
        <v>0</v>
      </c>
      <c r="R22" s="13">
        <v>603</v>
      </c>
      <c r="S22" s="13">
        <v>3147</v>
      </c>
    </row>
    <row r="23" spans="1:19" x14ac:dyDescent="0.2">
      <c r="A23" s="2" t="s">
        <v>51</v>
      </c>
      <c r="B23" s="1" t="s">
        <v>52</v>
      </c>
      <c r="C23" s="13">
        <v>2500.0500000000002</v>
      </c>
      <c r="D23" s="13">
        <v>0</v>
      </c>
      <c r="E23" s="13">
        <v>0</v>
      </c>
      <c r="F23" s="13">
        <v>0</v>
      </c>
      <c r="G23" s="13">
        <v>0</v>
      </c>
      <c r="H23" s="13">
        <v>2500.0500000000002</v>
      </c>
      <c r="I23" s="13">
        <v>0</v>
      </c>
      <c r="J23" s="13">
        <v>0</v>
      </c>
      <c r="K23" s="14">
        <v>-9.6199999999999992</v>
      </c>
      <c r="L23" s="13">
        <v>0</v>
      </c>
      <c r="M23" s="13">
        <v>0</v>
      </c>
      <c r="N23" s="13">
        <v>111.43</v>
      </c>
      <c r="O23" s="13">
        <v>0</v>
      </c>
      <c r="P23" s="13">
        <v>0.04</v>
      </c>
      <c r="Q23" s="13">
        <v>0</v>
      </c>
      <c r="R23" s="13">
        <v>101.85</v>
      </c>
      <c r="S23" s="13">
        <v>2398.1999999999998</v>
      </c>
    </row>
    <row r="24" spans="1:19" x14ac:dyDescent="0.2">
      <c r="A24" s="2" t="s">
        <v>53</v>
      </c>
      <c r="B24" s="1" t="s">
        <v>54</v>
      </c>
      <c r="C24" s="13">
        <v>2500.0500000000002</v>
      </c>
      <c r="D24" s="13">
        <v>0</v>
      </c>
      <c r="E24" s="13">
        <v>0</v>
      </c>
      <c r="F24" s="13">
        <v>0</v>
      </c>
      <c r="G24" s="13">
        <v>0</v>
      </c>
      <c r="H24" s="13">
        <v>2500.0500000000002</v>
      </c>
      <c r="I24" s="13">
        <v>0</v>
      </c>
      <c r="J24" s="13">
        <v>0</v>
      </c>
      <c r="K24" s="14">
        <v>-9.6199999999999992</v>
      </c>
      <c r="L24" s="13">
        <v>0</v>
      </c>
      <c r="M24" s="13">
        <v>0</v>
      </c>
      <c r="N24" s="13">
        <v>296.23</v>
      </c>
      <c r="O24" s="13">
        <v>0</v>
      </c>
      <c r="P24" s="14">
        <v>-0.16</v>
      </c>
      <c r="Q24" s="13">
        <v>0</v>
      </c>
      <c r="R24" s="13">
        <v>286.45</v>
      </c>
      <c r="S24" s="13">
        <v>2213.6</v>
      </c>
    </row>
    <row r="25" spans="1:19" x14ac:dyDescent="0.2">
      <c r="A25" s="2" t="s">
        <v>55</v>
      </c>
      <c r="B25" s="1" t="s">
        <v>56</v>
      </c>
      <c r="C25" s="13">
        <v>2500.0500000000002</v>
      </c>
      <c r="D25" s="13">
        <v>0</v>
      </c>
      <c r="E25" s="13">
        <v>0</v>
      </c>
      <c r="F25" s="13">
        <v>0</v>
      </c>
      <c r="G25" s="13">
        <v>0</v>
      </c>
      <c r="H25" s="13">
        <v>2500.0500000000002</v>
      </c>
      <c r="I25" s="13">
        <v>0</v>
      </c>
      <c r="J25" s="13">
        <v>946.36</v>
      </c>
      <c r="K25" s="14">
        <v>-9.6199999999999992</v>
      </c>
      <c r="L25" s="13">
        <v>0</v>
      </c>
      <c r="M25" s="13">
        <v>0</v>
      </c>
      <c r="N25" s="13">
        <v>118.48</v>
      </c>
      <c r="O25" s="13">
        <v>0</v>
      </c>
      <c r="P25" s="13">
        <v>0.03</v>
      </c>
      <c r="Q25" s="13">
        <v>0</v>
      </c>
      <c r="R25" s="13">
        <v>1055.25</v>
      </c>
      <c r="S25" s="13">
        <v>1444.8</v>
      </c>
    </row>
    <row r="26" spans="1:19" x14ac:dyDescent="0.2">
      <c r="A26" s="2" t="s">
        <v>57</v>
      </c>
      <c r="B26" s="1" t="s">
        <v>58</v>
      </c>
      <c r="C26" s="13">
        <v>4995</v>
      </c>
      <c r="D26" s="13">
        <v>0</v>
      </c>
      <c r="E26" s="13">
        <v>0</v>
      </c>
      <c r="F26" s="13">
        <v>0</v>
      </c>
      <c r="G26" s="13">
        <v>0</v>
      </c>
      <c r="H26" s="13">
        <v>4995</v>
      </c>
      <c r="I26" s="13">
        <v>0</v>
      </c>
      <c r="J26" s="13">
        <v>0</v>
      </c>
      <c r="K26" s="13">
        <v>0</v>
      </c>
      <c r="L26" s="13">
        <v>460.74</v>
      </c>
      <c r="M26" s="13">
        <v>0</v>
      </c>
      <c r="N26" s="13">
        <v>112.99</v>
      </c>
      <c r="O26" s="13">
        <v>0</v>
      </c>
      <c r="P26" s="14">
        <v>-0.13</v>
      </c>
      <c r="Q26" s="13">
        <v>0</v>
      </c>
      <c r="R26" s="13">
        <v>573.6</v>
      </c>
      <c r="S26" s="13">
        <v>4421.3999999999996</v>
      </c>
    </row>
    <row r="27" spans="1:19" x14ac:dyDescent="0.2">
      <c r="A27" s="2" t="s">
        <v>59</v>
      </c>
      <c r="B27" s="1" t="s">
        <v>60</v>
      </c>
      <c r="C27" s="13">
        <v>2500.0500000000002</v>
      </c>
      <c r="D27" s="13">
        <v>0</v>
      </c>
      <c r="E27" s="13">
        <v>0</v>
      </c>
      <c r="F27" s="13">
        <v>0</v>
      </c>
      <c r="G27" s="13">
        <v>0</v>
      </c>
      <c r="H27" s="13">
        <v>2500.0500000000002</v>
      </c>
      <c r="I27" s="13">
        <v>0</v>
      </c>
      <c r="J27" s="13">
        <v>0</v>
      </c>
      <c r="K27" s="14">
        <v>-9.6199999999999992</v>
      </c>
      <c r="L27" s="13">
        <v>0</v>
      </c>
      <c r="M27" s="13">
        <v>0</v>
      </c>
      <c r="N27" s="13">
        <v>152.6</v>
      </c>
      <c r="O27" s="13">
        <v>0</v>
      </c>
      <c r="P27" s="13">
        <v>7.0000000000000007E-2</v>
      </c>
      <c r="Q27" s="13">
        <v>0</v>
      </c>
      <c r="R27" s="13">
        <v>143.05000000000001</v>
      </c>
      <c r="S27" s="13">
        <v>2357</v>
      </c>
    </row>
    <row r="28" spans="1:19" x14ac:dyDescent="0.2">
      <c r="A28" s="2" t="s">
        <v>61</v>
      </c>
      <c r="B28" s="1" t="s">
        <v>62</v>
      </c>
      <c r="C28" s="13">
        <v>38036.25</v>
      </c>
      <c r="D28" s="13">
        <v>0</v>
      </c>
      <c r="E28" s="13">
        <v>0</v>
      </c>
      <c r="F28" s="13">
        <v>0</v>
      </c>
      <c r="G28" s="13">
        <v>0</v>
      </c>
      <c r="H28" s="13">
        <v>38036.25</v>
      </c>
      <c r="I28" s="13">
        <v>296.94</v>
      </c>
      <c r="J28" s="13">
        <v>0</v>
      </c>
      <c r="K28" s="13">
        <v>0</v>
      </c>
      <c r="L28" s="13">
        <v>9335.26</v>
      </c>
      <c r="M28" s="13">
        <v>0</v>
      </c>
      <c r="N28" s="13">
        <v>714.34</v>
      </c>
      <c r="O28" s="13">
        <v>0</v>
      </c>
      <c r="P28" s="14">
        <v>-0.09</v>
      </c>
      <c r="Q28" s="13">
        <v>0</v>
      </c>
      <c r="R28" s="13">
        <v>10346.450000000001</v>
      </c>
      <c r="S28" s="13">
        <v>27689.8</v>
      </c>
    </row>
    <row r="29" spans="1:19" x14ac:dyDescent="0.2">
      <c r="A29" s="2" t="s">
        <v>63</v>
      </c>
      <c r="B29" s="1" t="s">
        <v>64</v>
      </c>
      <c r="C29" s="13">
        <v>3500.1</v>
      </c>
      <c r="D29" s="13">
        <v>0</v>
      </c>
      <c r="E29" s="13">
        <v>0</v>
      </c>
      <c r="F29" s="13">
        <v>0</v>
      </c>
      <c r="G29" s="13">
        <v>0</v>
      </c>
      <c r="H29" s="13">
        <v>3500.1</v>
      </c>
      <c r="I29" s="13">
        <v>0</v>
      </c>
      <c r="J29" s="13">
        <v>0</v>
      </c>
      <c r="K29" s="13">
        <v>0</v>
      </c>
      <c r="L29" s="13">
        <v>134.38</v>
      </c>
      <c r="M29" s="13">
        <v>0</v>
      </c>
      <c r="N29" s="13">
        <v>224.52</v>
      </c>
      <c r="O29" s="13">
        <v>0</v>
      </c>
      <c r="P29" s="13">
        <v>0</v>
      </c>
      <c r="Q29" s="13">
        <v>0</v>
      </c>
      <c r="R29" s="13">
        <v>358.9</v>
      </c>
      <c r="S29" s="13">
        <v>3141.2</v>
      </c>
    </row>
    <row r="30" spans="1:19" x14ac:dyDescent="0.2">
      <c r="A30" s="2" t="s">
        <v>65</v>
      </c>
      <c r="B30" s="1" t="s">
        <v>66</v>
      </c>
      <c r="C30" s="13">
        <v>3000</v>
      </c>
      <c r="D30" s="13">
        <v>1109.08</v>
      </c>
      <c r="E30" s="13">
        <v>0</v>
      </c>
      <c r="F30" s="13">
        <v>0</v>
      </c>
      <c r="G30" s="13">
        <v>0</v>
      </c>
      <c r="H30" s="13">
        <v>4109.08</v>
      </c>
      <c r="I30" s="13">
        <v>0</v>
      </c>
      <c r="J30" s="13">
        <v>0</v>
      </c>
      <c r="K30" s="13">
        <v>0</v>
      </c>
      <c r="L30" s="13">
        <v>325.74</v>
      </c>
      <c r="M30" s="13">
        <v>0</v>
      </c>
      <c r="N30" s="13">
        <v>90.09</v>
      </c>
      <c r="O30" s="13">
        <v>0</v>
      </c>
      <c r="P30" s="13">
        <v>0.05</v>
      </c>
      <c r="Q30" s="13">
        <v>0</v>
      </c>
      <c r="R30" s="13">
        <v>415.88</v>
      </c>
      <c r="S30" s="13">
        <v>3693.2</v>
      </c>
    </row>
    <row r="31" spans="1:19" x14ac:dyDescent="0.2">
      <c r="A31" s="2" t="s">
        <v>67</v>
      </c>
      <c r="B31" s="1" t="s">
        <v>68</v>
      </c>
      <c r="C31" s="13">
        <v>24914.55</v>
      </c>
      <c r="D31" s="13">
        <v>0</v>
      </c>
      <c r="E31" s="13">
        <v>0</v>
      </c>
      <c r="F31" s="13">
        <v>0</v>
      </c>
      <c r="G31" s="13">
        <v>0</v>
      </c>
      <c r="H31" s="13">
        <v>24914.55</v>
      </c>
      <c r="I31" s="13">
        <v>0</v>
      </c>
      <c r="J31" s="13">
        <v>880.7</v>
      </c>
      <c r="K31" s="13">
        <v>0</v>
      </c>
      <c r="L31" s="13">
        <v>5357.31</v>
      </c>
      <c r="M31" s="13">
        <v>0</v>
      </c>
      <c r="N31" s="13">
        <v>613.70000000000005</v>
      </c>
      <c r="O31" s="13">
        <v>0</v>
      </c>
      <c r="P31" s="13">
        <v>0.04</v>
      </c>
      <c r="Q31" s="13">
        <v>2000</v>
      </c>
      <c r="R31" s="13">
        <v>8851.75</v>
      </c>
      <c r="S31" s="13">
        <v>16062.8</v>
      </c>
    </row>
    <row r="32" spans="1:19" x14ac:dyDescent="0.2">
      <c r="A32" s="2" t="s">
        <v>69</v>
      </c>
      <c r="B32" s="1" t="s">
        <v>70</v>
      </c>
      <c r="C32" s="13">
        <v>2500.0500000000002</v>
      </c>
      <c r="D32" s="13">
        <v>1715</v>
      </c>
      <c r="E32" s="13">
        <v>0</v>
      </c>
      <c r="F32" s="13">
        <v>2000</v>
      </c>
      <c r="G32" s="13">
        <v>0</v>
      </c>
      <c r="H32" s="13">
        <v>6215.05</v>
      </c>
      <c r="I32" s="13">
        <v>0</v>
      </c>
      <c r="J32" s="13">
        <v>0</v>
      </c>
      <c r="K32" s="13">
        <v>0</v>
      </c>
      <c r="L32" s="13">
        <v>689.32</v>
      </c>
      <c r="M32" s="13">
        <v>0</v>
      </c>
      <c r="N32" s="13">
        <v>109.53</v>
      </c>
      <c r="O32" s="13">
        <v>0</v>
      </c>
      <c r="P32" s="13">
        <v>0</v>
      </c>
      <c r="Q32" s="13">
        <v>0</v>
      </c>
      <c r="R32" s="13">
        <v>798.85</v>
      </c>
      <c r="S32" s="13">
        <v>5416.2</v>
      </c>
    </row>
    <row r="33" spans="1:19" x14ac:dyDescent="0.2">
      <c r="A33" s="2" t="s">
        <v>71</v>
      </c>
      <c r="B33" s="1" t="s">
        <v>72</v>
      </c>
      <c r="C33" s="13">
        <v>4000.05</v>
      </c>
      <c r="D33" s="13">
        <v>2298.0100000000002</v>
      </c>
      <c r="E33" s="13">
        <v>0</v>
      </c>
      <c r="F33" s="13">
        <v>0</v>
      </c>
      <c r="G33" s="13">
        <v>0</v>
      </c>
      <c r="H33" s="13">
        <v>6298.06</v>
      </c>
      <c r="I33" s="13">
        <v>0</v>
      </c>
      <c r="J33" s="13">
        <v>0</v>
      </c>
      <c r="K33" s="13">
        <v>0</v>
      </c>
      <c r="L33" s="13">
        <v>707.05</v>
      </c>
      <c r="M33" s="13">
        <v>0</v>
      </c>
      <c r="N33" s="13">
        <v>160.49</v>
      </c>
      <c r="O33" s="13">
        <v>0</v>
      </c>
      <c r="P33" s="14">
        <v>-0.08</v>
      </c>
      <c r="Q33" s="13">
        <v>0</v>
      </c>
      <c r="R33" s="13">
        <v>867.46</v>
      </c>
      <c r="S33" s="13">
        <v>5430.6</v>
      </c>
    </row>
    <row r="34" spans="1:19" x14ac:dyDescent="0.2">
      <c r="A34" s="2" t="s">
        <v>73</v>
      </c>
      <c r="B34" s="1" t="s">
        <v>74</v>
      </c>
      <c r="C34" s="13">
        <v>2799.9</v>
      </c>
      <c r="D34" s="13">
        <v>0</v>
      </c>
      <c r="E34" s="13">
        <v>0</v>
      </c>
      <c r="F34" s="13">
        <v>0</v>
      </c>
      <c r="G34" s="13">
        <v>0</v>
      </c>
      <c r="H34" s="13">
        <v>2799.9</v>
      </c>
      <c r="I34" s="13">
        <v>0</v>
      </c>
      <c r="J34" s="13">
        <v>0</v>
      </c>
      <c r="K34" s="13">
        <v>0</v>
      </c>
      <c r="L34" s="13">
        <v>37.92</v>
      </c>
      <c r="M34" s="13">
        <v>0</v>
      </c>
      <c r="N34" s="13">
        <v>60.23</v>
      </c>
      <c r="O34" s="13">
        <v>0</v>
      </c>
      <c r="P34" s="13">
        <v>0.15</v>
      </c>
      <c r="Q34" s="13">
        <v>0</v>
      </c>
      <c r="R34" s="13">
        <v>98.3</v>
      </c>
      <c r="S34" s="13">
        <v>2701.6</v>
      </c>
    </row>
    <row r="35" spans="1:19" x14ac:dyDescent="0.2">
      <c r="A35" s="2" t="s">
        <v>75</v>
      </c>
      <c r="B35" s="1" t="s">
        <v>76</v>
      </c>
      <c r="C35" s="13">
        <v>1750.05</v>
      </c>
      <c r="D35" s="13">
        <v>0</v>
      </c>
      <c r="E35" s="13">
        <v>0</v>
      </c>
      <c r="F35" s="13">
        <v>1316.31</v>
      </c>
      <c r="G35" s="13">
        <v>408.35</v>
      </c>
      <c r="H35" s="13">
        <v>3474.71</v>
      </c>
      <c r="I35" s="13">
        <v>0</v>
      </c>
      <c r="J35" s="13">
        <v>0</v>
      </c>
      <c r="K35" s="13">
        <v>0</v>
      </c>
      <c r="L35" s="13">
        <v>66.91</v>
      </c>
      <c r="M35" s="14">
        <v>-66.91</v>
      </c>
      <c r="N35" s="13">
        <v>190.73</v>
      </c>
      <c r="O35" s="13">
        <v>0</v>
      </c>
      <c r="P35" s="14">
        <v>-0.02</v>
      </c>
      <c r="Q35" s="13">
        <v>0</v>
      </c>
      <c r="R35" s="13">
        <v>190.71</v>
      </c>
      <c r="S35" s="13">
        <v>3284</v>
      </c>
    </row>
    <row r="36" spans="1:19" x14ac:dyDescent="0.2">
      <c r="A36" s="2" t="s">
        <v>77</v>
      </c>
      <c r="B36" s="1" t="s">
        <v>78</v>
      </c>
      <c r="C36" s="13">
        <v>2750.1</v>
      </c>
      <c r="D36" s="13">
        <v>0</v>
      </c>
      <c r="E36" s="13">
        <v>0</v>
      </c>
      <c r="F36" s="13">
        <v>0</v>
      </c>
      <c r="G36" s="13">
        <v>0</v>
      </c>
      <c r="H36" s="13">
        <v>2750.1</v>
      </c>
      <c r="I36" s="13">
        <v>0</v>
      </c>
      <c r="J36" s="13">
        <v>0</v>
      </c>
      <c r="K36" s="13">
        <v>0</v>
      </c>
      <c r="L36" s="13">
        <v>32.5</v>
      </c>
      <c r="M36" s="13">
        <v>0</v>
      </c>
      <c r="N36" s="13">
        <v>172.22</v>
      </c>
      <c r="O36" s="13">
        <v>0</v>
      </c>
      <c r="P36" s="14">
        <v>-0.02</v>
      </c>
      <c r="Q36" s="13">
        <v>0</v>
      </c>
      <c r="R36" s="13">
        <v>204.7</v>
      </c>
      <c r="S36" s="13">
        <v>2545.4</v>
      </c>
    </row>
    <row r="37" spans="1:19" x14ac:dyDescent="0.2">
      <c r="A37" s="2" t="s">
        <v>79</v>
      </c>
      <c r="B37" s="1" t="s">
        <v>80</v>
      </c>
      <c r="C37" s="13">
        <v>3750</v>
      </c>
      <c r="D37" s="13">
        <v>0</v>
      </c>
      <c r="E37" s="13">
        <v>0</v>
      </c>
      <c r="F37" s="13">
        <v>0</v>
      </c>
      <c r="G37" s="13">
        <v>0</v>
      </c>
      <c r="H37" s="13">
        <v>3750</v>
      </c>
      <c r="I37" s="13">
        <v>340.27</v>
      </c>
      <c r="J37" s="13">
        <v>0</v>
      </c>
      <c r="K37" s="13">
        <v>0</v>
      </c>
      <c r="L37" s="13">
        <v>286.67</v>
      </c>
      <c r="M37" s="13">
        <v>0</v>
      </c>
      <c r="N37" s="13">
        <v>613.67999999999995</v>
      </c>
      <c r="O37" s="13">
        <v>0</v>
      </c>
      <c r="P37" s="14">
        <v>-0.02</v>
      </c>
      <c r="Q37" s="13">
        <v>0</v>
      </c>
      <c r="R37" s="13">
        <v>1240.5999999999999</v>
      </c>
      <c r="S37" s="13">
        <v>2509.4</v>
      </c>
    </row>
    <row r="38" spans="1:19" x14ac:dyDescent="0.2">
      <c r="A38" s="2" t="s">
        <v>81</v>
      </c>
      <c r="B38" s="1" t="s">
        <v>82</v>
      </c>
      <c r="C38" s="13">
        <v>1600.08</v>
      </c>
      <c r="D38" s="13">
        <v>1375</v>
      </c>
      <c r="E38" s="13">
        <v>0</v>
      </c>
      <c r="F38" s="13">
        <v>0</v>
      </c>
      <c r="G38" s="13">
        <v>0</v>
      </c>
      <c r="H38" s="13">
        <v>2975.08</v>
      </c>
      <c r="I38" s="13">
        <v>0</v>
      </c>
      <c r="J38" s="13">
        <v>0</v>
      </c>
      <c r="K38" s="13">
        <v>0</v>
      </c>
      <c r="L38" s="13">
        <v>56.98</v>
      </c>
      <c r="M38" s="13">
        <v>0</v>
      </c>
      <c r="N38" s="13">
        <v>107.64</v>
      </c>
      <c r="O38" s="13">
        <v>0</v>
      </c>
      <c r="P38" s="13">
        <v>0.06</v>
      </c>
      <c r="Q38" s="13">
        <v>0</v>
      </c>
      <c r="R38" s="13">
        <v>164.68</v>
      </c>
      <c r="S38" s="13">
        <v>2810.4</v>
      </c>
    </row>
    <row r="39" spans="1:19" x14ac:dyDescent="0.2">
      <c r="A39" s="2" t="s">
        <v>83</v>
      </c>
      <c r="B39" s="1" t="s">
        <v>84</v>
      </c>
      <c r="C39" s="13">
        <v>7000.05</v>
      </c>
      <c r="D39" s="13">
        <v>0</v>
      </c>
      <c r="E39" s="13">
        <v>0</v>
      </c>
      <c r="F39" s="13">
        <v>0</v>
      </c>
      <c r="G39" s="13">
        <v>0</v>
      </c>
      <c r="H39" s="13">
        <v>7000.05</v>
      </c>
      <c r="I39" s="13">
        <v>0</v>
      </c>
      <c r="J39" s="13">
        <v>0</v>
      </c>
      <c r="K39" s="13">
        <v>0</v>
      </c>
      <c r="L39" s="13">
        <v>856.99</v>
      </c>
      <c r="M39" s="13">
        <v>0</v>
      </c>
      <c r="N39" s="13">
        <v>163.84</v>
      </c>
      <c r="O39" s="13">
        <v>0</v>
      </c>
      <c r="P39" s="14">
        <v>-0.05</v>
      </c>
      <c r="Q39" s="13">
        <v>1666.67</v>
      </c>
      <c r="R39" s="13">
        <v>2687.45</v>
      </c>
      <c r="S39" s="13">
        <v>4312.6000000000004</v>
      </c>
    </row>
    <row r="40" spans="1:19" x14ac:dyDescent="0.2">
      <c r="A40" s="2" t="s">
        <v>85</v>
      </c>
      <c r="B40" s="1" t="s">
        <v>86</v>
      </c>
      <c r="C40" s="13">
        <v>3999.9</v>
      </c>
      <c r="D40" s="13">
        <v>0</v>
      </c>
      <c r="E40" s="13">
        <v>0</v>
      </c>
      <c r="F40" s="13">
        <v>0</v>
      </c>
      <c r="G40" s="13">
        <v>0</v>
      </c>
      <c r="H40" s="13">
        <v>3999.9</v>
      </c>
      <c r="I40" s="13">
        <v>0</v>
      </c>
      <c r="J40" s="13">
        <v>0</v>
      </c>
      <c r="K40" s="13">
        <v>0</v>
      </c>
      <c r="L40" s="13">
        <v>313.86</v>
      </c>
      <c r="M40" s="13">
        <v>0</v>
      </c>
      <c r="N40" s="13">
        <v>87.98</v>
      </c>
      <c r="O40" s="13">
        <v>0</v>
      </c>
      <c r="P40" s="14">
        <v>-0.14000000000000001</v>
      </c>
      <c r="Q40" s="13">
        <v>0</v>
      </c>
      <c r="R40" s="13">
        <v>401.7</v>
      </c>
      <c r="S40" s="13">
        <v>3598.2</v>
      </c>
    </row>
    <row r="41" spans="1:19" x14ac:dyDescent="0.2">
      <c r="A41" s="2" t="s">
        <v>87</v>
      </c>
      <c r="B41" s="1" t="s">
        <v>88</v>
      </c>
      <c r="C41" s="13">
        <v>2799.9</v>
      </c>
      <c r="D41" s="13">
        <v>0</v>
      </c>
      <c r="E41" s="13">
        <v>0</v>
      </c>
      <c r="F41" s="13">
        <v>0</v>
      </c>
      <c r="G41" s="13">
        <v>0</v>
      </c>
      <c r="H41" s="13">
        <v>2799.9</v>
      </c>
      <c r="I41" s="13">
        <v>0</v>
      </c>
      <c r="J41" s="13">
        <v>0</v>
      </c>
      <c r="K41" s="13">
        <v>0</v>
      </c>
      <c r="L41" s="13">
        <v>37.92</v>
      </c>
      <c r="M41" s="13">
        <v>0</v>
      </c>
      <c r="N41" s="13">
        <v>60.23</v>
      </c>
      <c r="O41" s="13">
        <v>634.07000000000005</v>
      </c>
      <c r="P41" s="14">
        <v>-0.12</v>
      </c>
      <c r="Q41" s="13">
        <v>0</v>
      </c>
      <c r="R41" s="13">
        <v>732.1</v>
      </c>
      <c r="S41" s="13">
        <v>2067.8000000000002</v>
      </c>
    </row>
    <row r="42" spans="1:19" x14ac:dyDescent="0.2">
      <c r="A42" s="2" t="s">
        <v>89</v>
      </c>
      <c r="B42" s="1" t="s">
        <v>90</v>
      </c>
      <c r="C42" s="13">
        <v>20000.099999999999</v>
      </c>
      <c r="D42" s="13">
        <v>0</v>
      </c>
      <c r="E42" s="13">
        <v>0</v>
      </c>
      <c r="F42" s="13">
        <v>0</v>
      </c>
      <c r="G42" s="13">
        <v>0</v>
      </c>
      <c r="H42" s="13">
        <v>20000.099999999999</v>
      </c>
      <c r="I42" s="13">
        <v>0</v>
      </c>
      <c r="J42" s="13">
        <v>0</v>
      </c>
      <c r="K42" s="13">
        <v>0</v>
      </c>
      <c r="L42" s="13">
        <v>3882.97</v>
      </c>
      <c r="M42" s="13">
        <v>0</v>
      </c>
      <c r="N42" s="13">
        <v>714.34</v>
      </c>
      <c r="O42" s="13">
        <v>0</v>
      </c>
      <c r="P42" s="14">
        <v>-0.01</v>
      </c>
      <c r="Q42" s="13">
        <v>0</v>
      </c>
      <c r="R42" s="13">
        <v>4597.3</v>
      </c>
      <c r="S42" s="13">
        <v>15402.8</v>
      </c>
    </row>
    <row r="43" spans="1:19" x14ac:dyDescent="0.2">
      <c r="A43" s="2" t="s">
        <v>91</v>
      </c>
      <c r="B43" s="1" t="s">
        <v>92</v>
      </c>
      <c r="C43" s="13">
        <v>2799.9</v>
      </c>
      <c r="D43" s="13">
        <v>0</v>
      </c>
      <c r="E43" s="13">
        <v>0</v>
      </c>
      <c r="F43" s="13">
        <v>0</v>
      </c>
      <c r="G43" s="13">
        <v>0</v>
      </c>
      <c r="H43" s="13">
        <v>2799.9</v>
      </c>
      <c r="I43" s="13">
        <v>0</v>
      </c>
      <c r="J43" s="13">
        <v>0</v>
      </c>
      <c r="K43" s="13">
        <v>0</v>
      </c>
      <c r="L43" s="13">
        <v>37.92</v>
      </c>
      <c r="M43" s="13">
        <v>0</v>
      </c>
      <c r="N43" s="13">
        <v>60.23</v>
      </c>
      <c r="O43" s="13">
        <v>0</v>
      </c>
      <c r="P43" s="14">
        <v>-0.05</v>
      </c>
      <c r="Q43" s="13">
        <v>0</v>
      </c>
      <c r="R43" s="13">
        <v>98.1</v>
      </c>
      <c r="S43" s="13">
        <v>2701.8</v>
      </c>
    </row>
    <row r="44" spans="1:19" x14ac:dyDescent="0.2">
      <c r="A44" s="2" t="s">
        <v>93</v>
      </c>
      <c r="B44" s="1" t="s">
        <v>94</v>
      </c>
      <c r="C44" s="13">
        <v>7500</v>
      </c>
      <c r="D44" s="13">
        <v>0</v>
      </c>
      <c r="E44" s="13">
        <v>0</v>
      </c>
      <c r="F44" s="13">
        <v>0</v>
      </c>
      <c r="G44" s="13">
        <v>0</v>
      </c>
      <c r="H44" s="13">
        <v>7500</v>
      </c>
      <c r="I44" s="13">
        <v>876.6</v>
      </c>
      <c r="J44" s="13">
        <v>0</v>
      </c>
      <c r="K44" s="13">
        <v>0</v>
      </c>
      <c r="L44" s="13">
        <v>963.78</v>
      </c>
      <c r="M44" s="13">
        <v>0</v>
      </c>
      <c r="N44" s="13">
        <v>714.34</v>
      </c>
      <c r="O44" s="13">
        <v>0</v>
      </c>
      <c r="P44" s="13">
        <v>0.08</v>
      </c>
      <c r="Q44" s="13">
        <v>0</v>
      </c>
      <c r="R44" s="13">
        <v>2554.8000000000002</v>
      </c>
      <c r="S44" s="13">
        <v>4945.2</v>
      </c>
    </row>
    <row r="45" spans="1:19" x14ac:dyDescent="0.2">
      <c r="A45" s="2" t="s">
        <v>95</v>
      </c>
      <c r="B45" s="1" t="s">
        <v>96</v>
      </c>
      <c r="C45" s="13">
        <v>2500.0500000000002</v>
      </c>
      <c r="D45" s="13">
        <v>0</v>
      </c>
      <c r="E45" s="13">
        <v>0</v>
      </c>
      <c r="F45" s="13">
        <v>0</v>
      </c>
      <c r="G45" s="13">
        <v>0</v>
      </c>
      <c r="H45" s="13">
        <v>2500.0500000000002</v>
      </c>
      <c r="I45" s="13">
        <v>0</v>
      </c>
      <c r="J45" s="13">
        <v>0</v>
      </c>
      <c r="K45" s="14">
        <v>-9.6199999999999992</v>
      </c>
      <c r="L45" s="13">
        <v>0</v>
      </c>
      <c r="M45" s="13">
        <v>0</v>
      </c>
      <c r="N45" s="13">
        <v>112.72</v>
      </c>
      <c r="O45" s="13">
        <v>0</v>
      </c>
      <c r="P45" s="14">
        <v>-0.05</v>
      </c>
      <c r="Q45" s="13">
        <v>0</v>
      </c>
      <c r="R45" s="13">
        <v>103.05</v>
      </c>
      <c r="S45" s="13">
        <v>2397</v>
      </c>
    </row>
    <row r="46" spans="1:19" x14ac:dyDescent="0.2">
      <c r="A46" s="2" t="s">
        <v>97</v>
      </c>
      <c r="B46" s="1" t="s">
        <v>98</v>
      </c>
      <c r="C46" s="13">
        <v>2250</v>
      </c>
      <c r="D46" s="13">
        <v>0</v>
      </c>
      <c r="E46" s="13">
        <v>0</v>
      </c>
      <c r="F46" s="13">
        <v>0</v>
      </c>
      <c r="G46" s="13">
        <v>0</v>
      </c>
      <c r="H46" s="13">
        <v>2250</v>
      </c>
      <c r="I46" s="13">
        <v>0</v>
      </c>
      <c r="J46" s="13">
        <v>0</v>
      </c>
      <c r="K46" s="14">
        <v>-43.57</v>
      </c>
      <c r="L46" s="13">
        <v>0</v>
      </c>
      <c r="M46" s="13">
        <v>0</v>
      </c>
      <c r="N46" s="13">
        <v>298.16000000000003</v>
      </c>
      <c r="O46" s="13">
        <v>0</v>
      </c>
      <c r="P46" s="13">
        <v>0.01</v>
      </c>
      <c r="Q46" s="13">
        <v>0</v>
      </c>
      <c r="R46" s="13">
        <v>254.6</v>
      </c>
      <c r="S46" s="13">
        <v>1995.4</v>
      </c>
    </row>
    <row r="47" spans="1:19" x14ac:dyDescent="0.2">
      <c r="A47" s="2" t="s">
        <v>99</v>
      </c>
      <c r="B47" s="1" t="s">
        <v>100</v>
      </c>
      <c r="C47" s="13">
        <v>1750.05</v>
      </c>
      <c r="D47" s="13">
        <v>0</v>
      </c>
      <c r="E47" s="13">
        <v>0</v>
      </c>
      <c r="F47" s="13">
        <v>0</v>
      </c>
      <c r="G47" s="13">
        <v>0</v>
      </c>
      <c r="H47" s="13">
        <v>1750.05</v>
      </c>
      <c r="I47" s="13">
        <v>0</v>
      </c>
      <c r="J47" s="13">
        <v>0</v>
      </c>
      <c r="K47" s="14">
        <v>-89.5</v>
      </c>
      <c r="L47" s="13">
        <v>0</v>
      </c>
      <c r="M47" s="13">
        <v>0</v>
      </c>
      <c r="N47" s="13">
        <v>253.65</v>
      </c>
      <c r="O47" s="13">
        <v>0</v>
      </c>
      <c r="P47" s="13">
        <v>0.1</v>
      </c>
      <c r="Q47" s="13">
        <v>0</v>
      </c>
      <c r="R47" s="13">
        <v>164.25</v>
      </c>
      <c r="S47" s="13">
        <v>1585.8</v>
      </c>
    </row>
    <row r="48" spans="1:19" x14ac:dyDescent="0.2">
      <c r="A48" s="2" t="s">
        <v>101</v>
      </c>
      <c r="B48" s="1" t="s">
        <v>102</v>
      </c>
      <c r="C48" s="13">
        <v>2500.0500000000002</v>
      </c>
      <c r="D48" s="13">
        <v>0</v>
      </c>
      <c r="E48" s="13">
        <v>0</v>
      </c>
      <c r="F48" s="13">
        <v>0</v>
      </c>
      <c r="G48" s="13">
        <v>0</v>
      </c>
      <c r="H48" s="13">
        <v>2500.0500000000002</v>
      </c>
      <c r="I48" s="13">
        <v>0</v>
      </c>
      <c r="J48" s="13">
        <v>0</v>
      </c>
      <c r="K48" s="14">
        <v>-9.6199999999999992</v>
      </c>
      <c r="L48" s="13">
        <v>0</v>
      </c>
      <c r="M48" s="13">
        <v>0</v>
      </c>
      <c r="N48" s="13">
        <v>109.18</v>
      </c>
      <c r="O48" s="13">
        <v>0</v>
      </c>
      <c r="P48" s="13">
        <v>0.09</v>
      </c>
      <c r="Q48" s="13">
        <v>0</v>
      </c>
      <c r="R48" s="13">
        <v>99.65</v>
      </c>
      <c r="S48" s="13">
        <v>2400.4</v>
      </c>
    </row>
    <row r="49" spans="1:19" x14ac:dyDescent="0.2">
      <c r="A49" s="2" t="s">
        <v>103</v>
      </c>
      <c r="B49" s="1" t="s">
        <v>104</v>
      </c>
      <c r="C49" s="13">
        <v>3000</v>
      </c>
      <c r="D49" s="13">
        <v>0</v>
      </c>
      <c r="E49" s="13">
        <v>400</v>
      </c>
      <c r="F49" s="13">
        <v>0</v>
      </c>
      <c r="G49" s="13">
        <v>0</v>
      </c>
      <c r="H49" s="13">
        <v>3400</v>
      </c>
      <c r="I49" s="13">
        <v>0</v>
      </c>
      <c r="J49" s="13">
        <v>0</v>
      </c>
      <c r="K49" s="13">
        <v>0</v>
      </c>
      <c r="L49" s="13">
        <v>101.73</v>
      </c>
      <c r="M49" s="13">
        <v>0</v>
      </c>
      <c r="N49" s="13">
        <v>64.53</v>
      </c>
      <c r="O49" s="13">
        <v>0</v>
      </c>
      <c r="P49" s="14">
        <v>-0.06</v>
      </c>
      <c r="Q49" s="13">
        <v>0</v>
      </c>
      <c r="R49" s="13">
        <v>166.2</v>
      </c>
      <c r="S49" s="13">
        <v>3233.8</v>
      </c>
    </row>
    <row r="50" spans="1:19" x14ac:dyDescent="0.2">
      <c r="A50" s="2" t="s">
        <v>105</v>
      </c>
      <c r="B50" s="1" t="s">
        <v>106</v>
      </c>
      <c r="C50" s="13">
        <v>1999.95</v>
      </c>
      <c r="D50" s="13">
        <v>0</v>
      </c>
      <c r="E50" s="13">
        <v>0</v>
      </c>
      <c r="F50" s="13">
        <v>0</v>
      </c>
      <c r="G50" s="13">
        <v>0</v>
      </c>
      <c r="H50" s="13">
        <v>1999.95</v>
      </c>
      <c r="I50" s="13">
        <v>0</v>
      </c>
      <c r="J50" s="13">
        <v>0</v>
      </c>
      <c r="K50" s="14">
        <v>-73.5</v>
      </c>
      <c r="L50" s="13">
        <v>0</v>
      </c>
      <c r="M50" s="13">
        <v>0</v>
      </c>
      <c r="N50" s="13">
        <v>251.29</v>
      </c>
      <c r="O50" s="13">
        <v>0</v>
      </c>
      <c r="P50" s="13">
        <v>0.16</v>
      </c>
      <c r="Q50" s="13">
        <v>0</v>
      </c>
      <c r="R50" s="13">
        <v>177.95</v>
      </c>
      <c r="S50" s="13">
        <v>1822</v>
      </c>
    </row>
    <row r="51" spans="1:19" x14ac:dyDescent="0.2">
      <c r="A51" s="2" t="s">
        <v>107</v>
      </c>
      <c r="B51" s="1" t="s">
        <v>108</v>
      </c>
      <c r="C51" s="13">
        <v>3000</v>
      </c>
      <c r="D51" s="13">
        <v>0</v>
      </c>
      <c r="E51" s="13">
        <v>0</v>
      </c>
      <c r="F51" s="13">
        <v>0</v>
      </c>
      <c r="G51" s="13">
        <v>0</v>
      </c>
      <c r="H51" s="13">
        <v>3000</v>
      </c>
      <c r="I51" s="13">
        <v>0</v>
      </c>
      <c r="J51" s="13">
        <v>0</v>
      </c>
      <c r="K51" s="13">
        <v>0</v>
      </c>
      <c r="L51" s="13">
        <v>59.69</v>
      </c>
      <c r="M51" s="13">
        <v>0</v>
      </c>
      <c r="N51" s="13">
        <v>100.62</v>
      </c>
      <c r="O51" s="13">
        <v>0</v>
      </c>
      <c r="P51" s="14">
        <v>-0.11</v>
      </c>
      <c r="Q51" s="13">
        <v>0</v>
      </c>
      <c r="R51" s="13">
        <v>160.19999999999999</v>
      </c>
      <c r="S51" s="13">
        <v>2839.8</v>
      </c>
    </row>
    <row r="52" spans="1:19" x14ac:dyDescent="0.2">
      <c r="A52" s="2" t="s">
        <v>109</v>
      </c>
      <c r="B52" s="1" t="s">
        <v>110</v>
      </c>
      <c r="C52" s="13">
        <v>7000.05</v>
      </c>
      <c r="D52" s="13">
        <v>0</v>
      </c>
      <c r="E52" s="13">
        <v>0</v>
      </c>
      <c r="F52" s="13">
        <v>0</v>
      </c>
      <c r="G52" s="13">
        <v>0</v>
      </c>
      <c r="H52" s="13">
        <v>7000.05</v>
      </c>
      <c r="I52" s="13">
        <v>0</v>
      </c>
      <c r="J52" s="13">
        <v>0</v>
      </c>
      <c r="K52" s="13">
        <v>0</v>
      </c>
      <c r="L52" s="13">
        <v>856.99</v>
      </c>
      <c r="M52" s="13">
        <v>0</v>
      </c>
      <c r="N52" s="13">
        <v>579.23</v>
      </c>
      <c r="O52" s="13">
        <v>0</v>
      </c>
      <c r="P52" s="13">
        <v>0.03</v>
      </c>
      <c r="Q52" s="13">
        <v>0</v>
      </c>
      <c r="R52" s="13">
        <v>1436.25</v>
      </c>
      <c r="S52" s="13">
        <v>5563.8</v>
      </c>
    </row>
    <row r="53" spans="1:19" x14ac:dyDescent="0.2">
      <c r="A53" s="2" t="s">
        <v>111</v>
      </c>
      <c r="B53" s="1" t="s">
        <v>112</v>
      </c>
      <c r="C53" s="13">
        <v>13800</v>
      </c>
      <c r="D53" s="13">
        <v>0</v>
      </c>
      <c r="E53" s="13">
        <v>0</v>
      </c>
      <c r="F53" s="13">
        <v>0</v>
      </c>
      <c r="G53" s="13">
        <v>0</v>
      </c>
      <c r="H53" s="13">
        <v>13800</v>
      </c>
      <c r="I53" s="13">
        <v>0</v>
      </c>
      <c r="J53" s="13">
        <v>0</v>
      </c>
      <c r="K53" s="13">
        <v>0</v>
      </c>
      <c r="L53" s="13">
        <v>2349.39</v>
      </c>
      <c r="M53" s="13">
        <v>0</v>
      </c>
      <c r="N53" s="13">
        <v>335.69</v>
      </c>
      <c r="O53" s="13">
        <v>0</v>
      </c>
      <c r="P53" s="14">
        <v>-0.08</v>
      </c>
      <c r="Q53" s="13">
        <v>0</v>
      </c>
      <c r="R53" s="13">
        <v>2685</v>
      </c>
      <c r="S53" s="13">
        <v>11115</v>
      </c>
    </row>
    <row r="54" spans="1:19" x14ac:dyDescent="0.2">
      <c r="A54" s="2" t="s">
        <v>113</v>
      </c>
      <c r="B54" s="1" t="s">
        <v>114</v>
      </c>
      <c r="C54" s="13">
        <v>3750</v>
      </c>
      <c r="D54" s="13">
        <v>0</v>
      </c>
      <c r="E54" s="13">
        <v>0</v>
      </c>
      <c r="F54" s="13">
        <v>0</v>
      </c>
      <c r="G54" s="13">
        <v>0</v>
      </c>
      <c r="H54" s="13">
        <v>3750</v>
      </c>
      <c r="I54" s="13">
        <v>738.57</v>
      </c>
      <c r="J54" s="13">
        <v>0</v>
      </c>
      <c r="K54" s="13">
        <v>0</v>
      </c>
      <c r="L54" s="13">
        <v>286.67</v>
      </c>
      <c r="M54" s="13">
        <v>0</v>
      </c>
      <c r="N54" s="13">
        <v>362.47</v>
      </c>
      <c r="O54" s="13">
        <v>0</v>
      </c>
      <c r="P54" s="14">
        <v>-0.11</v>
      </c>
      <c r="Q54" s="13">
        <v>0</v>
      </c>
      <c r="R54" s="13">
        <v>1387.6</v>
      </c>
      <c r="S54" s="13">
        <v>2362.4</v>
      </c>
    </row>
    <row r="55" spans="1:19" x14ac:dyDescent="0.2">
      <c r="A55" s="2" t="s">
        <v>115</v>
      </c>
      <c r="B55" s="1" t="s">
        <v>116</v>
      </c>
      <c r="C55" s="13">
        <v>12499.95</v>
      </c>
      <c r="D55" s="13">
        <v>0</v>
      </c>
      <c r="E55" s="13">
        <v>0</v>
      </c>
      <c r="F55" s="13">
        <v>0</v>
      </c>
      <c r="G55" s="13">
        <v>0</v>
      </c>
      <c r="H55" s="13">
        <v>12499.95</v>
      </c>
      <c r="I55" s="13">
        <v>0</v>
      </c>
      <c r="J55" s="13">
        <v>0</v>
      </c>
      <c r="K55" s="13">
        <v>0</v>
      </c>
      <c r="L55" s="13">
        <v>2043.62</v>
      </c>
      <c r="M55" s="13">
        <v>0</v>
      </c>
      <c r="N55" s="13">
        <v>301.64</v>
      </c>
      <c r="O55" s="13">
        <v>0</v>
      </c>
      <c r="P55" s="14">
        <v>-0.11</v>
      </c>
      <c r="Q55" s="13">
        <v>0</v>
      </c>
      <c r="R55" s="13">
        <v>2345.15</v>
      </c>
      <c r="S55" s="13">
        <v>10154.799999999999</v>
      </c>
    </row>
    <row r="56" spans="1:19" x14ac:dyDescent="0.2">
      <c r="A56" s="2" t="s">
        <v>117</v>
      </c>
      <c r="B56" s="1" t="s">
        <v>118</v>
      </c>
      <c r="C56" s="13">
        <v>3300</v>
      </c>
      <c r="D56" s="13">
        <v>500</v>
      </c>
      <c r="E56" s="13">
        <v>440</v>
      </c>
      <c r="F56" s="13">
        <v>0</v>
      </c>
      <c r="G56" s="13">
        <v>0</v>
      </c>
      <c r="H56" s="13">
        <v>4240</v>
      </c>
      <c r="I56" s="13">
        <v>0</v>
      </c>
      <c r="J56" s="13">
        <v>0</v>
      </c>
      <c r="K56" s="13">
        <v>0</v>
      </c>
      <c r="L56" s="13">
        <v>316.04000000000002</v>
      </c>
      <c r="M56" s="13">
        <v>0</v>
      </c>
      <c r="N56" s="13">
        <v>86.76</v>
      </c>
      <c r="O56" s="13">
        <v>0</v>
      </c>
      <c r="P56" s="13">
        <v>0</v>
      </c>
      <c r="Q56" s="13">
        <v>0</v>
      </c>
      <c r="R56" s="13">
        <v>402.8</v>
      </c>
      <c r="S56" s="13">
        <v>3837.2</v>
      </c>
    </row>
    <row r="57" spans="1:19" x14ac:dyDescent="0.2">
      <c r="A57" s="2" t="s">
        <v>119</v>
      </c>
      <c r="B57" s="1" t="s">
        <v>120</v>
      </c>
      <c r="C57" s="13">
        <v>3750</v>
      </c>
      <c r="D57" s="13">
        <v>0</v>
      </c>
      <c r="E57" s="13">
        <v>0</v>
      </c>
      <c r="F57" s="13">
        <v>0</v>
      </c>
      <c r="G57" s="13">
        <v>0</v>
      </c>
      <c r="H57" s="13">
        <v>3750</v>
      </c>
      <c r="I57" s="13">
        <v>329.26</v>
      </c>
      <c r="J57" s="13">
        <v>0</v>
      </c>
      <c r="K57" s="13">
        <v>0</v>
      </c>
      <c r="L57" s="13">
        <v>286.67</v>
      </c>
      <c r="M57" s="13">
        <v>0</v>
      </c>
      <c r="N57" s="13">
        <v>357.3</v>
      </c>
      <c r="O57" s="13">
        <v>0</v>
      </c>
      <c r="P57" s="14">
        <v>-0.03</v>
      </c>
      <c r="Q57" s="13">
        <v>0</v>
      </c>
      <c r="R57" s="13">
        <v>973.2</v>
      </c>
      <c r="S57" s="13">
        <v>2776.8</v>
      </c>
    </row>
    <row r="58" spans="1:19" x14ac:dyDescent="0.2">
      <c r="A58" s="2" t="s">
        <v>121</v>
      </c>
      <c r="B58" s="1" t="s">
        <v>122</v>
      </c>
      <c r="C58" s="13">
        <v>3499.95</v>
      </c>
      <c r="D58" s="13">
        <v>0</v>
      </c>
      <c r="E58" s="13">
        <v>0</v>
      </c>
      <c r="F58" s="13">
        <v>0</v>
      </c>
      <c r="G58" s="13">
        <v>0</v>
      </c>
      <c r="H58" s="13">
        <v>3499.95</v>
      </c>
      <c r="I58" s="13">
        <v>0</v>
      </c>
      <c r="J58" s="13">
        <v>0</v>
      </c>
      <c r="K58" s="13">
        <v>0</v>
      </c>
      <c r="L58" s="13">
        <v>134.36000000000001</v>
      </c>
      <c r="M58" s="13">
        <v>0</v>
      </c>
      <c r="N58" s="13">
        <v>181.87</v>
      </c>
      <c r="O58" s="13">
        <v>0</v>
      </c>
      <c r="P58" s="13">
        <v>0.12</v>
      </c>
      <c r="Q58" s="13">
        <v>0</v>
      </c>
      <c r="R58" s="13">
        <v>316.35000000000002</v>
      </c>
      <c r="S58" s="13">
        <v>3183.6</v>
      </c>
    </row>
    <row r="59" spans="1:19" x14ac:dyDescent="0.2">
      <c r="A59" s="2" t="s">
        <v>123</v>
      </c>
      <c r="B59" s="1" t="s">
        <v>124</v>
      </c>
      <c r="C59" s="13">
        <v>4069.95</v>
      </c>
      <c r="D59" s="13">
        <v>0</v>
      </c>
      <c r="E59" s="13">
        <v>0</v>
      </c>
      <c r="F59" s="13">
        <v>466.68</v>
      </c>
      <c r="G59" s="13">
        <v>0</v>
      </c>
      <c r="H59" s="13">
        <v>4536.63</v>
      </c>
      <c r="I59" s="13">
        <v>915.21</v>
      </c>
      <c r="J59" s="13">
        <v>0</v>
      </c>
      <c r="K59" s="13">
        <v>0</v>
      </c>
      <c r="L59" s="13">
        <v>386.53</v>
      </c>
      <c r="M59" s="13">
        <v>0</v>
      </c>
      <c r="N59" s="13">
        <v>94.75</v>
      </c>
      <c r="O59" s="13">
        <v>0</v>
      </c>
      <c r="P59" s="14">
        <v>-0.06</v>
      </c>
      <c r="Q59" s="13">
        <v>0</v>
      </c>
      <c r="R59" s="13">
        <v>1396.43</v>
      </c>
      <c r="S59" s="13">
        <v>3140.2</v>
      </c>
    </row>
    <row r="60" spans="1:19" x14ac:dyDescent="0.2">
      <c r="A60" s="2" t="s">
        <v>125</v>
      </c>
      <c r="B60" s="1" t="s">
        <v>126</v>
      </c>
      <c r="C60" s="13">
        <v>3250.05</v>
      </c>
      <c r="D60" s="13">
        <v>0</v>
      </c>
      <c r="E60" s="13">
        <v>0</v>
      </c>
      <c r="F60" s="13">
        <v>0</v>
      </c>
      <c r="G60" s="13">
        <v>0</v>
      </c>
      <c r="H60" s="13">
        <v>3250.05</v>
      </c>
      <c r="I60" s="13">
        <v>0</v>
      </c>
      <c r="J60" s="13">
        <v>0</v>
      </c>
      <c r="K60" s="13">
        <v>0</v>
      </c>
      <c r="L60" s="13">
        <v>107.17</v>
      </c>
      <c r="M60" s="13">
        <v>0</v>
      </c>
      <c r="N60" s="13">
        <v>114.86</v>
      </c>
      <c r="O60" s="13">
        <v>0</v>
      </c>
      <c r="P60" s="13">
        <v>0.02</v>
      </c>
      <c r="Q60" s="13">
        <v>0</v>
      </c>
      <c r="R60" s="13">
        <v>222.05</v>
      </c>
      <c r="S60" s="13">
        <v>3028</v>
      </c>
    </row>
    <row r="62" spans="1:19" s="7" customFormat="1" x14ac:dyDescent="0.2">
      <c r="A62" s="15"/>
      <c r="C62" s="7" t="s">
        <v>127</v>
      </c>
      <c r="D62" s="7" t="s">
        <v>127</v>
      </c>
      <c r="E62" s="7" t="s">
        <v>127</v>
      </c>
      <c r="F62" s="7" t="s">
        <v>127</v>
      </c>
      <c r="G62" s="7" t="s">
        <v>127</v>
      </c>
      <c r="H62" s="7" t="s">
        <v>127</v>
      </c>
      <c r="I62" s="7" t="s">
        <v>127</v>
      </c>
      <c r="J62" s="7" t="s">
        <v>127</v>
      </c>
      <c r="K62" s="7" t="s">
        <v>127</v>
      </c>
      <c r="L62" s="7" t="s">
        <v>127</v>
      </c>
      <c r="M62" s="7" t="s">
        <v>127</v>
      </c>
      <c r="N62" s="7" t="s">
        <v>127</v>
      </c>
      <c r="O62" s="7" t="s">
        <v>127</v>
      </c>
      <c r="P62" s="7" t="s">
        <v>127</v>
      </c>
      <c r="Q62" s="7" t="s">
        <v>127</v>
      </c>
      <c r="R62" s="7" t="s">
        <v>127</v>
      </c>
      <c r="S62" s="7" t="s">
        <v>127</v>
      </c>
    </row>
    <row r="63" spans="1:19" x14ac:dyDescent="0.2">
      <c r="A63" s="18" t="s">
        <v>128</v>
      </c>
      <c r="B63" s="1" t="s">
        <v>129</v>
      </c>
      <c r="C63" s="17">
        <v>262783.40000000002</v>
      </c>
      <c r="D63" s="17">
        <v>6997.09</v>
      </c>
      <c r="E63" s="17">
        <v>840</v>
      </c>
      <c r="F63" s="17">
        <v>3799.37</v>
      </c>
      <c r="G63" s="17">
        <v>741.69</v>
      </c>
      <c r="H63" s="17">
        <v>275161.55</v>
      </c>
      <c r="I63" s="17">
        <v>8125.72</v>
      </c>
      <c r="J63" s="17">
        <v>1827.06</v>
      </c>
      <c r="K63" s="19">
        <v>-536.54999999999995</v>
      </c>
      <c r="L63" s="17">
        <v>33447.660000000003</v>
      </c>
      <c r="M63" s="19">
        <v>-99.41</v>
      </c>
      <c r="N63" s="17">
        <v>11968.79</v>
      </c>
      <c r="O63" s="17">
        <v>634.07000000000005</v>
      </c>
      <c r="P63" s="19">
        <v>-0.66</v>
      </c>
      <c r="Q63" s="17">
        <v>3666.67</v>
      </c>
      <c r="R63" s="17">
        <v>59033.35</v>
      </c>
      <c r="S63" s="17">
        <v>216128.2</v>
      </c>
    </row>
    <row r="65" spans="1:19" x14ac:dyDescent="0.2">
      <c r="C65" s="1" t="s">
        <v>129</v>
      </c>
      <c r="D65" s="1" t="s">
        <v>129</v>
      </c>
      <c r="E65" s="1" t="s">
        <v>129</v>
      </c>
      <c r="F65" s="1" t="s">
        <v>129</v>
      </c>
      <c r="G65" s="1" t="s">
        <v>129</v>
      </c>
      <c r="H65" s="1" t="s">
        <v>129</v>
      </c>
      <c r="I65" s="1" t="s">
        <v>129</v>
      </c>
      <c r="J65" s="1" t="s">
        <v>129</v>
      </c>
      <c r="K65" s="1" t="s">
        <v>129</v>
      </c>
      <c r="L65" s="1" t="s">
        <v>129</v>
      </c>
      <c r="M65" s="1" t="s">
        <v>129</v>
      </c>
      <c r="N65" s="1" t="s">
        <v>129</v>
      </c>
      <c r="O65" s="1" t="s">
        <v>129</v>
      </c>
      <c r="P65" s="1" t="s">
        <v>129</v>
      </c>
      <c r="Q65" s="1" t="s">
        <v>129</v>
      </c>
      <c r="R65" s="1" t="s">
        <v>129</v>
      </c>
      <c r="S65" s="1" t="s">
        <v>129</v>
      </c>
    </row>
    <row r="66" spans="1:19" x14ac:dyDescent="0.2">
      <c r="A66" s="2" t="s">
        <v>129</v>
      </c>
      <c r="B66" s="1" t="s">
        <v>129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3" workbookViewId="0">
      <selection activeCell="D68" sqref="D68"/>
    </sheetView>
  </sheetViews>
  <sheetFormatPr baseColWidth="10" defaultRowHeight="15" x14ac:dyDescent="0.25"/>
  <cols>
    <col min="2" max="2" width="14" customWidth="1"/>
    <col min="3" max="3" width="20" customWidth="1"/>
    <col min="4" max="4" width="12.5703125" bestFit="1" customWidth="1"/>
    <col min="5" max="5" width="32.71093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130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131</v>
      </c>
      <c r="B8" s="33" t="s">
        <v>132</v>
      </c>
      <c r="C8" s="33" t="s">
        <v>133</v>
      </c>
      <c r="D8" s="34" t="s">
        <v>134</v>
      </c>
      <c r="E8" s="33" t="s">
        <v>135</v>
      </c>
      <c r="F8" s="32"/>
      <c r="G8" s="32"/>
      <c r="H8" s="32"/>
      <c r="I8" s="32"/>
      <c r="J8" s="32"/>
    </row>
    <row r="9" spans="1:10" x14ac:dyDescent="0.25">
      <c r="A9" s="26" t="s">
        <v>41</v>
      </c>
      <c r="B9" s="26">
        <v>60596095566</v>
      </c>
      <c r="C9" s="26" t="s">
        <v>136</v>
      </c>
      <c r="D9" s="26">
        <v>2875.8</v>
      </c>
      <c r="E9" s="26" t="s">
        <v>42</v>
      </c>
      <c r="F9" s="26"/>
      <c r="G9" s="26"/>
      <c r="H9" s="26"/>
      <c r="I9" s="26"/>
      <c r="J9" s="26"/>
    </row>
    <row r="10" spans="1:10" x14ac:dyDescent="0.25">
      <c r="A10" s="26"/>
      <c r="B10" s="26" t="s">
        <v>137</v>
      </c>
      <c r="C10" s="26"/>
      <c r="D10" s="35">
        <v>2875.8</v>
      </c>
      <c r="E10" s="26" t="s">
        <v>138</v>
      </c>
      <c r="F10" s="26"/>
      <c r="G10" s="26"/>
      <c r="H10" s="26"/>
      <c r="I10" s="26"/>
      <c r="J10" s="26"/>
    </row>
    <row r="12" spans="1:10" x14ac:dyDescent="0.25">
      <c r="A12" s="26">
        <v>3</v>
      </c>
      <c r="B12" s="26">
        <v>56708880343</v>
      </c>
      <c r="C12" s="26" t="s">
        <v>139</v>
      </c>
      <c r="D12" s="26">
        <v>27689.800000000003</v>
      </c>
      <c r="E12" s="26" t="s">
        <v>62</v>
      </c>
      <c r="F12" s="26" t="s">
        <v>145</v>
      </c>
      <c r="G12" s="26"/>
      <c r="H12" s="26"/>
      <c r="I12" s="26"/>
      <c r="J12" s="26"/>
    </row>
    <row r="13" spans="1:10" x14ac:dyDescent="0.25">
      <c r="A13" s="26">
        <v>8</v>
      </c>
      <c r="B13" s="26">
        <v>56708880482</v>
      </c>
      <c r="C13" s="26" t="s">
        <v>139</v>
      </c>
      <c r="D13" s="26">
        <v>5563.8</v>
      </c>
      <c r="E13" s="26" t="s">
        <v>110</v>
      </c>
      <c r="F13" s="26" t="s">
        <v>145</v>
      </c>
      <c r="G13" s="26"/>
      <c r="H13" s="26"/>
      <c r="I13" s="26"/>
      <c r="J13" s="26"/>
    </row>
    <row r="14" spans="1:10" x14ac:dyDescent="0.25">
      <c r="A14" s="26" t="s">
        <v>111</v>
      </c>
      <c r="B14" s="26">
        <v>56708843907</v>
      </c>
      <c r="C14" s="26" t="s">
        <v>139</v>
      </c>
      <c r="D14" s="26">
        <v>11115</v>
      </c>
      <c r="E14" s="26" t="s">
        <v>112</v>
      </c>
      <c r="F14" s="26" t="s">
        <v>145</v>
      </c>
      <c r="G14" s="26"/>
      <c r="H14" s="26"/>
      <c r="I14" s="26"/>
      <c r="J14" s="26"/>
    </row>
    <row r="15" spans="1:10" x14ac:dyDescent="0.25">
      <c r="A15" s="26" t="s">
        <v>35</v>
      </c>
      <c r="B15" s="26">
        <v>56708883890</v>
      </c>
      <c r="C15" s="26" t="s">
        <v>139</v>
      </c>
      <c r="D15" s="26">
        <v>1161.2</v>
      </c>
      <c r="E15" s="26" t="s">
        <v>36</v>
      </c>
      <c r="F15" s="26" t="s">
        <v>145</v>
      </c>
      <c r="G15" s="26"/>
      <c r="H15" s="26"/>
      <c r="I15" s="26"/>
      <c r="J15" s="26"/>
    </row>
    <row r="16" spans="1:10" x14ac:dyDescent="0.25">
      <c r="A16" s="26" t="s">
        <v>89</v>
      </c>
      <c r="B16" s="26">
        <v>56710784562</v>
      </c>
      <c r="C16" s="26" t="s">
        <v>139</v>
      </c>
      <c r="D16" s="26">
        <v>15402.800000000001</v>
      </c>
      <c r="E16" s="26" t="s">
        <v>90</v>
      </c>
      <c r="F16" s="26" t="s">
        <v>145</v>
      </c>
      <c r="G16" s="26"/>
      <c r="H16" s="26"/>
      <c r="I16" s="26"/>
      <c r="J16" s="26"/>
    </row>
    <row r="17" spans="1:5" x14ac:dyDescent="0.25">
      <c r="A17" s="26"/>
      <c r="B17" s="26" t="s">
        <v>140</v>
      </c>
      <c r="C17" s="26"/>
      <c r="D17" s="35">
        <v>60932.6</v>
      </c>
      <c r="E17" s="26" t="s">
        <v>141</v>
      </c>
    </row>
    <row r="19" spans="1:5" x14ac:dyDescent="0.25">
      <c r="A19" s="26">
        <v>56</v>
      </c>
      <c r="B19" s="26">
        <v>56708843816</v>
      </c>
      <c r="C19" s="26" t="s">
        <v>142</v>
      </c>
      <c r="D19" s="26">
        <v>3284</v>
      </c>
      <c r="E19" s="26" t="s">
        <v>76</v>
      </c>
    </row>
    <row r="20" spans="1:5" x14ac:dyDescent="0.25">
      <c r="A20" s="26">
        <v>12</v>
      </c>
      <c r="B20" s="26">
        <v>56708843833</v>
      </c>
      <c r="C20" s="26" t="s">
        <v>142</v>
      </c>
      <c r="D20" s="26">
        <v>2509.4</v>
      </c>
      <c r="E20" s="26" t="s">
        <v>80</v>
      </c>
    </row>
    <row r="21" spans="1:5" x14ac:dyDescent="0.25">
      <c r="A21" s="26">
        <v>23</v>
      </c>
      <c r="B21" s="26">
        <v>56710784363</v>
      </c>
      <c r="C21" s="26" t="s">
        <v>142</v>
      </c>
      <c r="D21" s="26">
        <v>2810.4</v>
      </c>
      <c r="E21" s="26" t="s">
        <v>82</v>
      </c>
    </row>
    <row r="22" spans="1:5" x14ac:dyDescent="0.25">
      <c r="A22" s="26">
        <v>18</v>
      </c>
      <c r="B22" s="26">
        <v>56708843910</v>
      </c>
      <c r="C22" s="26" t="s">
        <v>142</v>
      </c>
      <c r="D22" s="26">
        <v>2362.4</v>
      </c>
      <c r="E22" s="26" t="s">
        <v>114</v>
      </c>
    </row>
    <row r="23" spans="1:5" x14ac:dyDescent="0.25">
      <c r="A23" s="26" t="s">
        <v>119</v>
      </c>
      <c r="B23" s="26">
        <v>56708880539</v>
      </c>
      <c r="C23" s="26" t="s">
        <v>142</v>
      </c>
      <c r="D23" s="26">
        <v>2776.8</v>
      </c>
      <c r="E23" s="26" t="s">
        <v>120</v>
      </c>
    </row>
    <row r="24" spans="1:5" x14ac:dyDescent="0.25">
      <c r="A24" s="26" t="s">
        <v>107</v>
      </c>
      <c r="B24" s="26">
        <v>56708843881</v>
      </c>
      <c r="C24" s="26" t="s">
        <v>142</v>
      </c>
      <c r="D24" s="26">
        <v>2839.8</v>
      </c>
      <c r="E24" s="26" t="s">
        <v>108</v>
      </c>
    </row>
    <row r="25" spans="1:5" x14ac:dyDescent="0.25">
      <c r="A25" s="26" t="s">
        <v>77</v>
      </c>
      <c r="B25" s="26">
        <v>56708880434</v>
      </c>
      <c r="C25" s="26" t="s">
        <v>142</v>
      </c>
      <c r="D25" s="26">
        <v>2545.4</v>
      </c>
      <c r="E25" s="26" t="s">
        <v>78</v>
      </c>
    </row>
    <row r="26" spans="1:5" x14ac:dyDescent="0.25">
      <c r="A26" s="26" t="s">
        <v>53</v>
      </c>
      <c r="B26" s="26">
        <v>56708843696</v>
      </c>
      <c r="C26" s="26" t="s">
        <v>142</v>
      </c>
      <c r="D26" s="26">
        <v>2213.6</v>
      </c>
      <c r="E26" s="26" t="s">
        <v>54</v>
      </c>
    </row>
    <row r="27" spans="1:5" x14ac:dyDescent="0.25">
      <c r="A27" s="26" t="s">
        <v>69</v>
      </c>
      <c r="B27" s="26">
        <v>56708843773</v>
      </c>
      <c r="C27" s="26" t="s">
        <v>142</v>
      </c>
      <c r="D27" s="26">
        <v>5416.2000000000007</v>
      </c>
      <c r="E27" s="26" t="s">
        <v>70</v>
      </c>
    </row>
    <row r="28" spans="1:5" x14ac:dyDescent="0.25">
      <c r="A28" s="26" t="s">
        <v>59</v>
      </c>
      <c r="B28" s="26">
        <v>56708843711</v>
      </c>
      <c r="C28" s="26" t="s">
        <v>142</v>
      </c>
      <c r="D28" s="26">
        <v>2357</v>
      </c>
      <c r="E28" s="26" t="s">
        <v>60</v>
      </c>
    </row>
    <row r="29" spans="1:5" x14ac:dyDescent="0.25">
      <c r="A29" s="26" t="s">
        <v>83</v>
      </c>
      <c r="B29" s="26">
        <v>56708880448</v>
      </c>
      <c r="C29" s="26" t="s">
        <v>142</v>
      </c>
      <c r="D29" s="26">
        <v>4312.6000000000004</v>
      </c>
      <c r="E29" s="26" t="s">
        <v>84</v>
      </c>
    </row>
    <row r="30" spans="1:5" x14ac:dyDescent="0.25">
      <c r="A30" s="26" t="s">
        <v>39</v>
      </c>
      <c r="B30" s="26">
        <v>56708848813</v>
      </c>
      <c r="C30" s="26" t="s">
        <v>142</v>
      </c>
      <c r="D30" s="26">
        <v>1907</v>
      </c>
      <c r="E30" s="26" t="s">
        <v>40</v>
      </c>
    </row>
    <row r="31" spans="1:5" x14ac:dyDescent="0.25">
      <c r="A31" s="26" t="s">
        <v>45</v>
      </c>
      <c r="B31" s="26">
        <v>56708848827</v>
      </c>
      <c r="C31" s="26" t="s">
        <v>142</v>
      </c>
      <c r="D31" s="26">
        <v>6344.8</v>
      </c>
      <c r="E31" s="26" t="s">
        <v>46</v>
      </c>
    </row>
    <row r="32" spans="1:5" x14ac:dyDescent="0.25">
      <c r="A32" s="26" t="s">
        <v>43</v>
      </c>
      <c r="B32" s="26">
        <v>56708883902</v>
      </c>
      <c r="C32" s="26" t="s">
        <v>142</v>
      </c>
      <c r="D32" s="26">
        <v>2318.6</v>
      </c>
      <c r="E32" s="26" t="s">
        <v>44</v>
      </c>
    </row>
    <row r="33" spans="1:5" x14ac:dyDescent="0.25">
      <c r="A33" s="26">
        <v>9</v>
      </c>
      <c r="B33" s="26">
        <v>56708880451</v>
      </c>
      <c r="C33" s="26" t="s">
        <v>142</v>
      </c>
      <c r="D33" s="26">
        <v>4945.2000000000007</v>
      </c>
      <c r="E33" s="26" t="s">
        <v>94</v>
      </c>
    </row>
    <row r="34" spans="1:5" x14ac:dyDescent="0.25">
      <c r="A34" s="26" t="s">
        <v>71</v>
      </c>
      <c r="B34" s="26">
        <v>56708843790</v>
      </c>
      <c r="C34" s="26" t="s">
        <v>142</v>
      </c>
      <c r="D34" s="26">
        <v>5430.6</v>
      </c>
      <c r="E34" s="26" t="s">
        <v>72</v>
      </c>
    </row>
    <row r="35" spans="1:5" x14ac:dyDescent="0.25">
      <c r="A35" s="26" t="s">
        <v>125</v>
      </c>
      <c r="B35" s="26">
        <v>56708880542</v>
      </c>
      <c r="C35" s="26" t="s">
        <v>142</v>
      </c>
      <c r="D35" s="26">
        <v>3028</v>
      </c>
      <c r="E35" s="26" t="s">
        <v>126</v>
      </c>
    </row>
    <row r="36" spans="1:5" x14ac:dyDescent="0.25">
      <c r="A36" s="26" t="s">
        <v>99</v>
      </c>
      <c r="B36" s="26">
        <v>60590029027</v>
      </c>
      <c r="C36" s="26" t="s">
        <v>142</v>
      </c>
      <c r="D36" s="26">
        <v>1585.8000000000002</v>
      </c>
      <c r="E36" s="26" t="s">
        <v>100</v>
      </c>
    </row>
    <row r="37" spans="1:5" x14ac:dyDescent="0.25">
      <c r="A37" s="26" t="s">
        <v>29</v>
      </c>
      <c r="B37" s="26">
        <v>56708883873</v>
      </c>
      <c r="C37" s="26" t="s">
        <v>142</v>
      </c>
      <c r="D37" s="26">
        <v>2444.8000000000002</v>
      </c>
      <c r="E37" s="26" t="s">
        <v>30</v>
      </c>
    </row>
    <row r="38" spans="1:5" x14ac:dyDescent="0.25">
      <c r="A38" s="26" t="s">
        <v>121</v>
      </c>
      <c r="B38" s="26">
        <v>56708883839</v>
      </c>
      <c r="C38" s="26" t="s">
        <v>142</v>
      </c>
      <c r="D38" s="26">
        <v>3183.6000000000004</v>
      </c>
      <c r="E38" s="26" t="s">
        <v>122</v>
      </c>
    </row>
    <row r="39" spans="1:5" x14ac:dyDescent="0.25">
      <c r="A39" s="26" t="s">
        <v>37</v>
      </c>
      <c r="B39" s="26">
        <v>56708881869</v>
      </c>
      <c r="C39" s="26" t="s">
        <v>142</v>
      </c>
      <c r="D39" s="26">
        <v>2120.8000000000002</v>
      </c>
      <c r="E39" s="26" t="s">
        <v>38</v>
      </c>
    </row>
    <row r="40" spans="1:5" x14ac:dyDescent="0.25">
      <c r="A40" s="26" t="s">
        <v>91</v>
      </c>
      <c r="B40" s="26">
        <v>60590081785</v>
      </c>
      <c r="C40" s="26" t="s">
        <v>142</v>
      </c>
      <c r="D40" s="26">
        <v>2701.8</v>
      </c>
      <c r="E40" s="26" t="s">
        <v>92</v>
      </c>
    </row>
    <row r="41" spans="1:5" x14ac:dyDescent="0.25">
      <c r="A41" s="26" t="s">
        <v>105</v>
      </c>
      <c r="B41" s="26">
        <v>60590127128</v>
      </c>
      <c r="C41" s="26" t="s">
        <v>142</v>
      </c>
      <c r="D41" s="26">
        <v>1822</v>
      </c>
      <c r="E41" s="26" t="s">
        <v>106</v>
      </c>
    </row>
    <row r="42" spans="1:5" x14ac:dyDescent="0.25">
      <c r="A42" s="26" t="s">
        <v>87</v>
      </c>
      <c r="B42" s="26">
        <v>60590139386</v>
      </c>
      <c r="C42" s="26" t="s">
        <v>142</v>
      </c>
      <c r="D42" s="26">
        <v>2067.8000000000002</v>
      </c>
      <c r="E42" s="26" t="s">
        <v>88</v>
      </c>
    </row>
    <row r="43" spans="1:5" x14ac:dyDescent="0.25">
      <c r="A43" s="26" t="s">
        <v>97</v>
      </c>
      <c r="B43" s="26">
        <v>56708843938</v>
      </c>
      <c r="C43" s="26" t="s">
        <v>142</v>
      </c>
      <c r="D43" s="26">
        <v>1995.4</v>
      </c>
      <c r="E43" s="26" t="s">
        <v>98</v>
      </c>
    </row>
    <row r="44" spans="1:5" x14ac:dyDescent="0.25">
      <c r="A44" s="26" t="s">
        <v>95</v>
      </c>
      <c r="B44" s="26">
        <v>56710541492</v>
      </c>
      <c r="C44" s="26" t="s">
        <v>142</v>
      </c>
      <c r="D44" s="26">
        <v>2397</v>
      </c>
      <c r="E44" s="26" t="s">
        <v>96</v>
      </c>
    </row>
    <row r="45" spans="1:5" x14ac:dyDescent="0.25">
      <c r="A45" s="26" t="s">
        <v>31</v>
      </c>
      <c r="B45" s="26">
        <v>60575841258</v>
      </c>
      <c r="C45" s="26" t="s">
        <v>142</v>
      </c>
      <c r="D45" s="26">
        <v>1766.4</v>
      </c>
      <c r="E45" s="26" t="s">
        <v>32</v>
      </c>
    </row>
    <row r="46" spans="1:5" x14ac:dyDescent="0.25">
      <c r="A46" s="26" t="s">
        <v>51</v>
      </c>
      <c r="B46" s="26">
        <v>60591853519</v>
      </c>
      <c r="C46" s="26" t="s">
        <v>142</v>
      </c>
      <c r="D46" s="26">
        <v>2398.2000000000003</v>
      </c>
      <c r="E46" s="26" t="s">
        <v>52</v>
      </c>
    </row>
    <row r="47" spans="1:5" x14ac:dyDescent="0.25">
      <c r="A47" s="26" t="s">
        <v>65</v>
      </c>
      <c r="B47" s="26">
        <v>60592612312</v>
      </c>
      <c r="C47" s="26" t="s">
        <v>142</v>
      </c>
      <c r="D47" s="26">
        <v>3693.2000000000003</v>
      </c>
      <c r="E47" s="26" t="s">
        <v>66</v>
      </c>
    </row>
    <row r="48" spans="1:5" x14ac:dyDescent="0.25">
      <c r="A48" s="26" t="s">
        <v>55</v>
      </c>
      <c r="B48" s="26">
        <v>60593016552</v>
      </c>
      <c r="C48" s="26" t="s">
        <v>142</v>
      </c>
      <c r="D48" s="26">
        <v>1444.8000000000002</v>
      </c>
      <c r="E48" s="26" t="s">
        <v>56</v>
      </c>
    </row>
    <row r="49" spans="1:5" x14ac:dyDescent="0.25">
      <c r="A49" s="26" t="s">
        <v>103</v>
      </c>
      <c r="B49" s="26">
        <v>60593356654</v>
      </c>
      <c r="C49" s="26" t="s">
        <v>142</v>
      </c>
      <c r="D49" s="26">
        <v>3233.8</v>
      </c>
      <c r="E49" s="26" t="s">
        <v>104</v>
      </c>
    </row>
    <row r="50" spans="1:5" x14ac:dyDescent="0.25">
      <c r="A50" s="26" t="s">
        <v>33</v>
      </c>
      <c r="B50" s="26">
        <v>56685689408</v>
      </c>
      <c r="C50" s="26" t="s">
        <v>142</v>
      </c>
      <c r="D50" s="26">
        <v>5085</v>
      </c>
      <c r="E50" s="26" t="s">
        <v>34</v>
      </c>
    </row>
    <row r="51" spans="1:5" x14ac:dyDescent="0.25">
      <c r="A51" s="26" t="s">
        <v>101</v>
      </c>
      <c r="B51" s="26">
        <v>60595157591</v>
      </c>
      <c r="C51" s="26" t="s">
        <v>142</v>
      </c>
      <c r="D51" s="26">
        <v>2400.4</v>
      </c>
      <c r="E51" s="26" t="s">
        <v>102</v>
      </c>
    </row>
    <row r="52" spans="1:5" x14ac:dyDescent="0.25">
      <c r="A52" s="26" t="s">
        <v>63</v>
      </c>
      <c r="B52" s="26">
        <v>60595150744</v>
      </c>
      <c r="C52" s="26" t="s">
        <v>142</v>
      </c>
      <c r="D52" s="26">
        <v>3141.2000000000003</v>
      </c>
      <c r="E52" s="26" t="s">
        <v>64</v>
      </c>
    </row>
    <row r="53" spans="1:5" x14ac:dyDescent="0.25">
      <c r="A53" s="26" t="s">
        <v>73</v>
      </c>
      <c r="B53" s="26">
        <v>60594999337</v>
      </c>
      <c r="C53" s="26" t="s">
        <v>142</v>
      </c>
      <c r="D53" s="26">
        <v>2701.6000000000004</v>
      </c>
      <c r="E53" s="26" t="s">
        <v>74</v>
      </c>
    </row>
    <row r="54" spans="1:5" x14ac:dyDescent="0.25">
      <c r="A54" s="26" t="s">
        <v>117</v>
      </c>
      <c r="B54" s="26">
        <v>60595108868</v>
      </c>
      <c r="C54" s="26" t="s">
        <v>142</v>
      </c>
      <c r="D54" s="26">
        <v>3837.2000000000003</v>
      </c>
      <c r="E54" s="26" t="s">
        <v>118</v>
      </c>
    </row>
    <row r="55" spans="1:5" x14ac:dyDescent="0.25">
      <c r="A55" s="26" t="s">
        <v>27</v>
      </c>
      <c r="B55" s="26">
        <v>60596705482</v>
      </c>
      <c r="C55" s="26" t="s">
        <v>142</v>
      </c>
      <c r="D55" s="26">
        <v>2401.6</v>
      </c>
      <c r="E55" s="26" t="s">
        <v>28</v>
      </c>
    </row>
    <row r="56" spans="1:5" x14ac:dyDescent="0.25">
      <c r="A56" s="26" t="s">
        <v>67</v>
      </c>
      <c r="B56" s="26">
        <v>60577252235</v>
      </c>
      <c r="C56" s="26" t="s">
        <v>142</v>
      </c>
      <c r="D56" s="26">
        <v>16062.800000000001</v>
      </c>
      <c r="E56" s="26" t="s">
        <v>68</v>
      </c>
    </row>
    <row r="57" spans="1:5" x14ac:dyDescent="0.25">
      <c r="A57" s="26" t="s">
        <v>47</v>
      </c>
      <c r="B57" s="26">
        <v>60587012836</v>
      </c>
      <c r="C57" s="26" t="s">
        <v>142</v>
      </c>
      <c r="D57" s="26">
        <v>1971.2</v>
      </c>
      <c r="E57" s="26" t="s">
        <v>48</v>
      </c>
    </row>
    <row r="58" spans="1:5" x14ac:dyDescent="0.25">
      <c r="A58" s="26" t="s">
        <v>49</v>
      </c>
      <c r="B58" s="26">
        <v>60591044065</v>
      </c>
      <c r="C58" s="26" t="s">
        <v>142</v>
      </c>
      <c r="D58" s="26">
        <v>3147</v>
      </c>
      <c r="E58" s="26" t="s">
        <v>50</v>
      </c>
    </row>
    <row r="59" spans="1:5" x14ac:dyDescent="0.25">
      <c r="A59" s="26" t="s">
        <v>85</v>
      </c>
      <c r="B59" s="26">
        <v>60598057705</v>
      </c>
      <c r="C59" s="26" t="s">
        <v>142</v>
      </c>
      <c r="D59" s="26">
        <v>3598.2000000000003</v>
      </c>
      <c r="E59" s="26" t="s">
        <v>86</v>
      </c>
    </row>
    <row r="60" spans="1:5" x14ac:dyDescent="0.25">
      <c r="A60" s="26" t="s">
        <v>57</v>
      </c>
      <c r="B60" s="26">
        <v>60598615548</v>
      </c>
      <c r="C60" s="26" t="s">
        <v>142</v>
      </c>
      <c r="D60" s="26">
        <v>4421.4000000000005</v>
      </c>
      <c r="E60" s="26" t="s">
        <v>58</v>
      </c>
    </row>
    <row r="61" spans="1:5" x14ac:dyDescent="0.25">
      <c r="A61" s="26" t="s">
        <v>115</v>
      </c>
      <c r="B61" s="26">
        <v>60598908294</v>
      </c>
      <c r="C61" s="26" t="s">
        <v>142</v>
      </c>
      <c r="D61" s="26">
        <v>10154.800000000001</v>
      </c>
      <c r="E61" s="26" t="s">
        <v>116</v>
      </c>
    </row>
    <row r="62" spans="1:5" x14ac:dyDescent="0.25">
      <c r="A62" s="26" t="s">
        <v>123</v>
      </c>
      <c r="B62" s="26">
        <v>60575746457</v>
      </c>
      <c r="C62" s="26" t="s">
        <v>142</v>
      </c>
      <c r="D62" s="26">
        <v>3140.2000000000003</v>
      </c>
      <c r="E62" s="26" t="s">
        <v>124</v>
      </c>
    </row>
    <row r="63" spans="1:5" x14ac:dyDescent="0.25">
      <c r="A63" s="26"/>
      <c r="B63" s="26" t="s">
        <v>143</v>
      </c>
      <c r="C63" s="26"/>
      <c r="D63" s="35">
        <v>152319.79999999999</v>
      </c>
      <c r="E63" s="26" t="s">
        <v>144</v>
      </c>
    </row>
    <row r="65" spans="2:5" x14ac:dyDescent="0.25">
      <c r="B65" s="36" t="s">
        <v>137</v>
      </c>
      <c r="C65" s="36"/>
      <c r="D65" s="37">
        <v>2875.8</v>
      </c>
      <c r="E65" s="36" t="s">
        <v>138</v>
      </c>
    </row>
    <row r="66" spans="2:5" x14ac:dyDescent="0.25">
      <c r="B66" s="36" t="s">
        <v>140</v>
      </c>
      <c r="C66" s="36"/>
      <c r="D66" s="37">
        <v>60932.6</v>
      </c>
      <c r="E66" s="36" t="s">
        <v>141</v>
      </c>
    </row>
    <row r="67" spans="2:5" x14ac:dyDescent="0.25">
      <c r="B67" s="36" t="s">
        <v>143</v>
      </c>
      <c r="C67" s="36"/>
      <c r="D67" s="37">
        <v>152319.79999999999</v>
      </c>
      <c r="E67" s="36" t="s">
        <v>144</v>
      </c>
    </row>
    <row r="68" spans="2:5" x14ac:dyDescent="0.25">
      <c r="B68" s="36"/>
      <c r="C68" s="36"/>
      <c r="D68" s="37">
        <v>216128.2</v>
      </c>
      <c r="E6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baseColWidth="10" defaultRowHeight="15" x14ac:dyDescent="0.2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 x14ac:dyDescent="0.25">
      <c r="A1" s="45" t="s">
        <v>152</v>
      </c>
      <c r="B1" s="45"/>
      <c r="C1" s="46"/>
      <c r="D1" s="47"/>
      <c r="E1" s="47"/>
    </row>
    <row r="2" spans="1:5" x14ac:dyDescent="0.25">
      <c r="A2" s="45" t="s">
        <v>153</v>
      </c>
      <c r="B2" s="45" t="s">
        <v>154</v>
      </c>
      <c r="C2" s="46"/>
      <c r="D2" s="47"/>
      <c r="E2" s="47"/>
    </row>
    <row r="3" spans="1:5" x14ac:dyDescent="0.25">
      <c r="A3" s="45" t="s">
        <v>165</v>
      </c>
      <c r="B3" s="48" t="s">
        <v>166</v>
      </c>
      <c r="C3" s="46"/>
      <c r="D3" s="47"/>
      <c r="E3" s="47"/>
    </row>
    <row r="4" spans="1:5" x14ac:dyDescent="0.25">
      <c r="A4" s="46"/>
      <c r="B4" s="46"/>
      <c r="C4" s="46"/>
      <c r="D4" s="47"/>
      <c r="E4" s="47"/>
    </row>
    <row r="5" spans="1:5" x14ac:dyDescent="0.25">
      <c r="A5" s="46" t="s">
        <v>155</v>
      </c>
      <c r="B5" s="46" t="s">
        <v>156</v>
      </c>
      <c r="C5" s="46"/>
      <c r="D5" s="47"/>
      <c r="E5" s="47"/>
    </row>
    <row r="6" spans="1:5" x14ac:dyDescent="0.25">
      <c r="A6" s="47" t="s">
        <v>157</v>
      </c>
      <c r="B6" s="49">
        <v>70876.039999999994</v>
      </c>
      <c r="C6" s="47"/>
      <c r="D6" s="47"/>
      <c r="E6" s="47"/>
    </row>
    <row r="7" spans="1:5" x14ac:dyDescent="0.25">
      <c r="A7" s="47" t="s">
        <v>158</v>
      </c>
      <c r="B7" s="49">
        <v>6314.26</v>
      </c>
      <c r="C7" s="47"/>
      <c r="D7" s="47"/>
      <c r="E7" s="47"/>
    </row>
    <row r="8" spans="1:5" x14ac:dyDescent="0.25">
      <c r="A8" s="47" t="s">
        <v>159</v>
      </c>
      <c r="B8" s="49">
        <v>15330.11</v>
      </c>
      <c r="C8" s="47"/>
      <c r="D8" s="47"/>
      <c r="E8" s="47"/>
    </row>
    <row r="9" spans="1:5" x14ac:dyDescent="0.25">
      <c r="A9" s="47" t="s">
        <v>160</v>
      </c>
      <c r="B9" s="49">
        <v>165501.29999999999</v>
      </c>
      <c r="C9" s="47"/>
      <c r="D9" s="47"/>
      <c r="E9" s="47"/>
    </row>
    <row r="10" spans="1:5" x14ac:dyDescent="0.25">
      <c r="A10" s="47" t="s">
        <v>161</v>
      </c>
      <c r="B10" s="49">
        <v>9855</v>
      </c>
      <c r="C10" s="47"/>
      <c r="D10" s="50"/>
      <c r="E10" s="47"/>
    </row>
    <row r="11" spans="1:5" x14ac:dyDescent="0.25">
      <c r="A11" s="47" t="s">
        <v>162</v>
      </c>
      <c r="B11" s="49">
        <v>27676.27</v>
      </c>
      <c r="C11" s="47"/>
      <c r="D11" s="47"/>
      <c r="E11" s="47"/>
    </row>
    <row r="12" spans="1:5" x14ac:dyDescent="0.25">
      <c r="A12" s="47" t="s">
        <v>163</v>
      </c>
      <c r="B12" s="51">
        <v>0</v>
      </c>
      <c r="C12" s="47"/>
      <c r="D12" s="47"/>
      <c r="E12" s="47"/>
    </row>
    <row r="13" spans="1:5" ht="15.75" thickBot="1" x14ac:dyDescent="0.3">
      <c r="A13" s="47" t="s">
        <v>164</v>
      </c>
      <c r="B13" s="52">
        <v>5748.91</v>
      </c>
      <c r="C13" s="47"/>
      <c r="D13" s="47"/>
      <c r="E13" s="47"/>
    </row>
    <row r="14" spans="1:5" x14ac:dyDescent="0.25">
      <c r="A14" s="47"/>
      <c r="B14" s="53">
        <f>SUM(B6:B13)</f>
        <v>301301.88999999996</v>
      </c>
      <c r="C14" s="47"/>
      <c r="D14" s="47"/>
      <c r="E14" s="47"/>
    </row>
    <row r="15" spans="1:5" ht="15.75" thickBot="1" x14ac:dyDescent="0.3">
      <c r="A15" s="47"/>
      <c r="B15" s="54">
        <f>B14*0.16</f>
        <v>48208.302399999993</v>
      </c>
      <c r="C15" s="47"/>
      <c r="D15" s="47"/>
      <c r="E15" s="47"/>
    </row>
    <row r="16" spans="1:5" ht="15.75" thickTop="1" x14ac:dyDescent="0.25">
      <c r="A16" s="47"/>
      <c r="B16" s="55">
        <f>+B14+B15</f>
        <v>349510.19239999994</v>
      </c>
      <c r="C16" s="47"/>
      <c r="D16" s="47"/>
      <c r="E16" s="47"/>
    </row>
    <row r="17" spans="1:5" x14ac:dyDescent="0.25">
      <c r="A17" s="47"/>
      <c r="B17" s="49">
        <f>+FACTURACION!J63</f>
        <v>349510.20081000001</v>
      </c>
      <c r="C17" s="47"/>
      <c r="D17" s="47"/>
      <c r="E17" s="47"/>
    </row>
    <row r="18" spans="1:5" x14ac:dyDescent="0.25">
      <c r="A18" s="47"/>
      <c r="B18" s="49">
        <f>B16-B17</f>
        <v>-8.4100000676698983E-3</v>
      </c>
      <c r="C18" s="47"/>
      <c r="D18" s="47"/>
      <c r="E18" s="47"/>
    </row>
    <row r="19" spans="1:5" x14ac:dyDescent="0.25">
      <c r="A19" s="47"/>
      <c r="B19" s="49"/>
      <c r="C19" s="47"/>
      <c r="D19" s="47"/>
      <c r="E19" s="47"/>
    </row>
    <row r="20" spans="1:5" x14ac:dyDescent="0.25">
      <c r="A20" s="47"/>
      <c r="B20" s="47"/>
      <c r="C20" s="47"/>
      <c r="D20" s="47"/>
      <c r="E20" s="4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2018-03-01T18:22:50Z</cp:lastPrinted>
  <dcterms:created xsi:type="dcterms:W3CDTF">2018-02-26T19:13:41Z</dcterms:created>
  <dcterms:modified xsi:type="dcterms:W3CDTF">2018-03-01T18:22:51Z</dcterms:modified>
</cp:coreProperties>
</file>