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18795" windowHeight="11715" activeTab="3"/>
  </bookViews>
  <sheets>
    <sheet name="FACTURACION" sheetId="3" r:id="rId1"/>
    <sheet name="INGENIERIA" sheetId="1" r:id="rId2"/>
    <sheet name="BANCOS" sheetId="2" r:id="rId3"/>
    <sheet name="POLIZA" sheetId="4" r:id="rId4"/>
  </sheets>
  <definedNames>
    <definedName name="_xlnm._FilterDatabase" localSheetId="0" hidden="1">FACTURACION!$A$10:$M$60</definedName>
  </definedNames>
  <calcPr calcId="144525"/>
</workbook>
</file>

<file path=xl/calcChain.xml><?xml version="1.0" encoding="utf-8"?>
<calcChain xmlns="http://schemas.openxmlformats.org/spreadsheetml/2006/main">
  <c r="B14" i="4" l="1"/>
  <c r="B15" i="4" s="1"/>
  <c r="B16" i="4" s="1"/>
  <c r="E12" i="3" l="1"/>
  <c r="F12" i="3" s="1"/>
  <c r="E13" i="3"/>
  <c r="F13" i="3" s="1"/>
  <c r="E14" i="3"/>
  <c r="F14" i="3" s="1"/>
  <c r="E15" i="3"/>
  <c r="F15" i="3" s="1"/>
  <c r="E16" i="3"/>
  <c r="F16" i="3" s="1"/>
  <c r="E17" i="3"/>
  <c r="F17" i="3" s="1"/>
  <c r="E18" i="3"/>
  <c r="F18" i="3" s="1"/>
  <c r="E19" i="3"/>
  <c r="F19" i="3" s="1"/>
  <c r="E20" i="3"/>
  <c r="F20" i="3" s="1"/>
  <c r="E21" i="3"/>
  <c r="F21" i="3" s="1"/>
  <c r="E22" i="3"/>
  <c r="F22" i="3" s="1"/>
  <c r="E23" i="3"/>
  <c r="F23" i="3" s="1"/>
  <c r="E24" i="3"/>
  <c r="F24" i="3" s="1"/>
  <c r="E25" i="3"/>
  <c r="F25" i="3" s="1"/>
  <c r="E26" i="3"/>
  <c r="F26" i="3" s="1"/>
  <c r="E27" i="3"/>
  <c r="F27" i="3" s="1"/>
  <c r="E28" i="3"/>
  <c r="F28" i="3" s="1"/>
  <c r="E29" i="3"/>
  <c r="F29" i="3" s="1"/>
  <c r="E30" i="3"/>
  <c r="F30" i="3" s="1"/>
  <c r="E31" i="3"/>
  <c r="F31" i="3" s="1"/>
  <c r="E32" i="3"/>
  <c r="F32" i="3" s="1"/>
  <c r="E33" i="3"/>
  <c r="F33" i="3" s="1"/>
  <c r="E34" i="3"/>
  <c r="F34" i="3" s="1"/>
  <c r="E35" i="3"/>
  <c r="F35" i="3" s="1"/>
  <c r="E36" i="3"/>
  <c r="F36" i="3" s="1"/>
  <c r="E37" i="3"/>
  <c r="F37" i="3" s="1"/>
  <c r="E38" i="3"/>
  <c r="F38" i="3" s="1"/>
  <c r="E39" i="3"/>
  <c r="F39" i="3" s="1"/>
  <c r="G39" i="3"/>
  <c r="E40" i="3"/>
  <c r="F40" i="3" s="1"/>
  <c r="E41" i="3"/>
  <c r="F41" i="3" s="1"/>
  <c r="G41" i="3"/>
  <c r="E42" i="3"/>
  <c r="F42" i="3" s="1"/>
  <c r="E43" i="3"/>
  <c r="F43" i="3" s="1"/>
  <c r="E44" i="3"/>
  <c r="F44" i="3" s="1"/>
  <c r="E45" i="3"/>
  <c r="F45" i="3" s="1"/>
  <c r="E46" i="3"/>
  <c r="F46" i="3" s="1"/>
  <c r="E47" i="3"/>
  <c r="F47" i="3" s="1"/>
  <c r="E48" i="3"/>
  <c r="F48" i="3" s="1"/>
  <c r="E49" i="3"/>
  <c r="F49" i="3" s="1"/>
  <c r="E50" i="3"/>
  <c r="F50" i="3" s="1"/>
  <c r="E51" i="3"/>
  <c r="F51" i="3" s="1"/>
  <c r="G51" i="3"/>
  <c r="E52" i="3"/>
  <c r="F52" i="3" s="1"/>
  <c r="E53" i="3"/>
  <c r="F53" i="3" s="1"/>
  <c r="E54" i="3"/>
  <c r="F54" i="3" s="1"/>
  <c r="E55" i="3"/>
  <c r="F55" i="3" s="1"/>
  <c r="E56" i="3"/>
  <c r="F56" i="3" s="1"/>
  <c r="E57" i="3"/>
  <c r="F57" i="3" s="1"/>
  <c r="E58" i="3"/>
  <c r="F58" i="3" s="1"/>
  <c r="E59" i="3"/>
  <c r="G59" i="3" s="1"/>
  <c r="E60" i="3"/>
  <c r="F60" i="3" s="1"/>
  <c r="E11" i="3"/>
  <c r="G37" i="3" l="1"/>
  <c r="G35" i="3"/>
  <c r="H35" i="3" s="1"/>
  <c r="H41" i="3"/>
  <c r="I41" i="3" s="1"/>
  <c r="G53" i="3"/>
  <c r="H53" i="3" s="1"/>
  <c r="I53" i="3" s="1"/>
  <c r="J53" i="3" s="1"/>
  <c r="H37" i="3"/>
  <c r="I37" i="3" s="1"/>
  <c r="J37" i="3" s="1"/>
  <c r="G57" i="3"/>
  <c r="H57" i="3" s="1"/>
  <c r="G55" i="3"/>
  <c r="H55" i="3" s="1"/>
  <c r="H51" i="3"/>
  <c r="I51" i="3" s="1"/>
  <c r="F59" i="3"/>
  <c r="H59" i="3" s="1"/>
  <c r="F11" i="3"/>
  <c r="F63" i="3" s="1"/>
  <c r="H39" i="3"/>
  <c r="I39" i="3" s="1"/>
  <c r="G11" i="3"/>
  <c r="G49" i="3"/>
  <c r="H49" i="3" s="1"/>
  <c r="G47" i="3"/>
  <c r="H47" i="3" s="1"/>
  <c r="I47" i="3" s="1"/>
  <c r="G33" i="3"/>
  <c r="H33" i="3" s="1"/>
  <c r="G31" i="3"/>
  <c r="H31" i="3" s="1"/>
  <c r="I31" i="3" s="1"/>
  <c r="G29" i="3"/>
  <c r="H29" i="3" s="1"/>
  <c r="G27" i="3"/>
  <c r="H27" i="3" s="1"/>
  <c r="I27" i="3" s="1"/>
  <c r="J27" i="3" s="1"/>
  <c r="G25" i="3"/>
  <c r="H25" i="3" s="1"/>
  <c r="G23" i="3"/>
  <c r="H23" i="3" s="1"/>
  <c r="I23" i="3" s="1"/>
  <c r="J23" i="3" s="1"/>
  <c r="G21" i="3"/>
  <c r="H21" i="3" s="1"/>
  <c r="I21" i="3" s="1"/>
  <c r="J21" i="3" s="1"/>
  <c r="G19" i="3"/>
  <c r="H19" i="3" s="1"/>
  <c r="I19" i="3" s="1"/>
  <c r="J19" i="3" s="1"/>
  <c r="G17" i="3"/>
  <c r="H17" i="3" s="1"/>
  <c r="I17" i="3" s="1"/>
  <c r="J17" i="3" s="1"/>
  <c r="G15" i="3"/>
  <c r="H15" i="3" s="1"/>
  <c r="I15" i="3" s="1"/>
  <c r="G13" i="3"/>
  <c r="H13" i="3" s="1"/>
  <c r="E63" i="3"/>
  <c r="G45" i="3"/>
  <c r="H45" i="3" s="1"/>
  <c r="G43" i="3"/>
  <c r="H43" i="3" s="1"/>
  <c r="J41" i="3"/>
  <c r="J51" i="3"/>
  <c r="G60" i="3"/>
  <c r="H60" i="3" s="1"/>
  <c r="G58" i="3"/>
  <c r="H58" i="3" s="1"/>
  <c r="G56" i="3"/>
  <c r="H56" i="3" s="1"/>
  <c r="G54" i="3"/>
  <c r="H54" i="3" s="1"/>
  <c r="G52" i="3"/>
  <c r="H52" i="3" s="1"/>
  <c r="G50" i="3"/>
  <c r="H50" i="3" s="1"/>
  <c r="G48" i="3"/>
  <c r="H48" i="3" s="1"/>
  <c r="G46" i="3"/>
  <c r="H46" i="3" s="1"/>
  <c r="G44" i="3"/>
  <c r="H44" i="3" s="1"/>
  <c r="G42" i="3"/>
  <c r="H42" i="3" s="1"/>
  <c r="G40" i="3"/>
  <c r="H40" i="3" s="1"/>
  <c r="G38" i="3"/>
  <c r="H38" i="3" s="1"/>
  <c r="G36" i="3"/>
  <c r="H36" i="3" s="1"/>
  <c r="G34" i="3"/>
  <c r="H34" i="3" s="1"/>
  <c r="G32" i="3"/>
  <c r="H32" i="3" s="1"/>
  <c r="G30" i="3"/>
  <c r="H30" i="3" s="1"/>
  <c r="G28" i="3"/>
  <c r="H28" i="3" s="1"/>
  <c r="G26" i="3"/>
  <c r="H26" i="3" s="1"/>
  <c r="G24" i="3"/>
  <c r="H24" i="3" s="1"/>
  <c r="G22" i="3"/>
  <c r="H22" i="3" s="1"/>
  <c r="G20" i="3"/>
  <c r="H20" i="3" s="1"/>
  <c r="G18" i="3"/>
  <c r="H18" i="3" s="1"/>
  <c r="G16" i="3"/>
  <c r="H16" i="3" s="1"/>
  <c r="G14" i="3"/>
  <c r="H14" i="3" s="1"/>
  <c r="G12" i="3"/>
  <c r="H12" i="3" s="1"/>
  <c r="I59" i="3" l="1"/>
  <c r="J59" i="3" s="1"/>
  <c r="I35" i="3"/>
  <c r="J35" i="3" s="1"/>
  <c r="I55" i="3"/>
  <c r="J55" i="3" s="1"/>
  <c r="J31" i="3"/>
  <c r="J15" i="3"/>
  <c r="I25" i="3"/>
  <c r="J25" i="3" s="1"/>
  <c r="I33" i="3"/>
  <c r="J33" i="3" s="1"/>
  <c r="I43" i="3"/>
  <c r="J43" i="3" s="1"/>
  <c r="I13" i="3"/>
  <c r="J13" i="3" s="1"/>
  <c r="I29" i="3"/>
  <c r="J29" i="3" s="1"/>
  <c r="I45" i="3"/>
  <c r="J45" i="3" s="1"/>
  <c r="J39" i="3"/>
  <c r="G63" i="3"/>
  <c r="H11" i="3"/>
  <c r="I49" i="3"/>
  <c r="J49" i="3" s="1"/>
  <c r="J47" i="3"/>
  <c r="I57" i="3"/>
  <c r="J57" i="3" s="1"/>
  <c r="I16" i="3"/>
  <c r="J16" i="3" s="1"/>
  <c r="I24" i="3"/>
  <c r="J24" i="3" s="1"/>
  <c r="I50" i="3"/>
  <c r="J50" i="3" s="1"/>
  <c r="I58" i="3"/>
  <c r="J58" i="3" s="1"/>
  <c r="I12" i="3"/>
  <c r="J12" i="3" s="1"/>
  <c r="I20" i="3"/>
  <c r="J20" i="3" s="1"/>
  <c r="I14" i="3"/>
  <c r="J14" i="3" s="1"/>
  <c r="I22" i="3"/>
  <c r="J22" i="3" s="1"/>
  <c r="I30" i="3"/>
  <c r="J30" i="3" s="1"/>
  <c r="I38" i="3"/>
  <c r="J38" i="3" s="1"/>
  <c r="I46" i="3"/>
  <c r="J46" i="3" s="1"/>
  <c r="I54" i="3"/>
  <c r="J54" i="3" s="1"/>
  <c r="I48" i="3"/>
  <c r="J48" i="3" s="1"/>
  <c r="I44" i="3"/>
  <c r="J44" i="3" s="1"/>
  <c r="I32" i="3"/>
  <c r="J32" i="3" s="1"/>
  <c r="I56" i="3"/>
  <c r="J56" i="3" s="1"/>
  <c r="I26" i="3"/>
  <c r="J26" i="3" s="1"/>
  <c r="I34" i="3"/>
  <c r="J34" i="3" s="1"/>
  <c r="I42" i="3"/>
  <c r="J42" i="3" s="1"/>
  <c r="I40" i="3"/>
  <c r="J40" i="3" s="1"/>
  <c r="I28" i="3"/>
  <c r="J28" i="3" s="1"/>
  <c r="I18" i="3"/>
  <c r="J18" i="3" s="1"/>
  <c r="I36" i="3"/>
  <c r="J36" i="3" s="1"/>
  <c r="I52" i="3"/>
  <c r="J52" i="3" s="1"/>
  <c r="I60" i="3"/>
  <c r="J60" i="3" s="1"/>
  <c r="I11" i="3" l="1"/>
  <c r="I63" i="3" s="1"/>
  <c r="H63" i="3"/>
  <c r="J11" i="3" l="1"/>
  <c r="J63" i="3" s="1"/>
  <c r="B17" i="4" s="1"/>
  <c r="B18" i="4" s="1"/>
</calcChain>
</file>

<file path=xl/sharedStrings.xml><?xml version="1.0" encoding="utf-8"?>
<sst xmlns="http://schemas.openxmlformats.org/spreadsheetml/2006/main" count="578" uniqueCount="223">
  <si>
    <t>CONTPAQ i</t>
  </si>
  <si>
    <t xml:space="preserve">      NÓMINAS</t>
  </si>
  <si>
    <t>05 INGENIERIA FISCAL LABORAL SC</t>
  </si>
  <si>
    <t>Lista de Raya (forma tabular)</t>
  </si>
  <si>
    <t>Periodo 3 al 3 Quincenal del 01/02/2018 al 15/02/2018</t>
  </si>
  <si>
    <t>Reg Pat IMSS: 00000000000,Z3422423106</t>
  </si>
  <si>
    <t xml:space="preserve">RFC: IFL -130502-TN8 </t>
  </si>
  <si>
    <t>Código</t>
  </si>
  <si>
    <t>Empleado</t>
  </si>
  <si>
    <t>Sueldo</t>
  </si>
  <si>
    <t>Comisiones</t>
  </si>
  <si>
    <t>Compensación</t>
  </si>
  <si>
    <t>Prima de vacaciones a tiempo</t>
  </si>
  <si>
    <t>*TOTAL* *PERCEPCIONES*</t>
  </si>
  <si>
    <t>Préstamo Infonavit (vsm)</t>
  </si>
  <si>
    <t>Préstamo Infonavit (cf)</t>
  </si>
  <si>
    <t>Subsidio al Empleo (sp)</t>
  </si>
  <si>
    <t>I.S.R. (sp)</t>
  </si>
  <si>
    <t>Reintegro de ISR pagado en exceso</t>
  </si>
  <si>
    <t>I.M.S.S.</t>
  </si>
  <si>
    <t>Préstamo Infonavit</t>
  </si>
  <si>
    <t>Ajuste al neto</t>
  </si>
  <si>
    <t>Dtos Cta 254</t>
  </si>
  <si>
    <t>*TOTAL* *DEDUCCIONES*</t>
  </si>
  <si>
    <t>*NETO*</t>
  </si>
  <si>
    <t xml:space="preserve">    Reg. Pat. IMSS:  Z3422423106</t>
  </si>
  <si>
    <t>AHK27</t>
  </si>
  <si>
    <t>Almanza Hernandez Karla Betzai</t>
  </si>
  <si>
    <t>AMM19</t>
  </si>
  <si>
    <t>Almanza Martinez Maribel</t>
  </si>
  <si>
    <t>ALM29</t>
  </si>
  <si>
    <t>Animas Leon Manuel Emilio</t>
  </si>
  <si>
    <t>ALJ07</t>
  </si>
  <si>
    <t>Araiza Lopez Juan</t>
  </si>
  <si>
    <t>BM29</t>
  </si>
  <si>
    <t>Baez Monroy Elizabeth</t>
  </si>
  <si>
    <t>BSP01</t>
  </si>
  <si>
    <t>Balbuena Salazar Patricia</t>
  </si>
  <si>
    <t>0BC09</t>
  </si>
  <si>
    <t>Baltazar Cruz Desiree De Jesus</t>
  </si>
  <si>
    <t>CRC03</t>
  </si>
  <si>
    <t>Calderon Ramirez Casandra Frine</t>
  </si>
  <si>
    <t>0CR21</t>
  </si>
  <si>
    <t>Camacho Rivera Martha Sarahi</t>
  </si>
  <si>
    <t>0CS27</t>
  </si>
  <si>
    <t>Campos Sancen Luis Felipe</t>
  </si>
  <si>
    <t>CPY25</t>
  </si>
  <si>
    <t>Cazares Peguero Yaraa Elisa</t>
  </si>
  <si>
    <t>CAM01</t>
  </si>
  <si>
    <t>Contreras Arriaga Marco Antonio</t>
  </si>
  <si>
    <t>CGB09</t>
  </si>
  <si>
    <t>Cortez Garcia Blanca Estela</t>
  </si>
  <si>
    <t>0GA21</t>
  </si>
  <si>
    <t>Guerra Aguilar Alejandro</t>
  </si>
  <si>
    <t>GAN20</t>
  </si>
  <si>
    <t>Guevara Aleman Nayely</t>
  </si>
  <si>
    <t>GBG17</t>
  </si>
  <si>
    <t>Gutierrez Barrueta Graciela</t>
  </si>
  <si>
    <t>0HA01</t>
  </si>
  <si>
    <t>Herrera Almaraz Blanca Sofia</t>
  </si>
  <si>
    <t>00003</t>
  </si>
  <si>
    <t>Jimenez Suarez Ludivina</t>
  </si>
  <si>
    <t>LMM06</t>
  </si>
  <si>
    <t>Lara Martinez Mariana</t>
  </si>
  <si>
    <t>LAC08</t>
  </si>
  <si>
    <t>Loyola Acosta Carlos Alberto</t>
  </si>
  <si>
    <t>LEV29</t>
  </si>
  <si>
    <t>Lucio Escutia Victor</t>
  </si>
  <si>
    <t>LVF19</t>
  </si>
  <si>
    <t>Luengas Velazquez Maria Fernanda</t>
  </si>
  <si>
    <t>0ME05</t>
  </si>
  <si>
    <t>Mandujano Estrada  Ilse Georgina</t>
  </si>
  <si>
    <t>MOJ09</t>
  </si>
  <si>
    <t>Martinez Ortiz Josue Alejandro</t>
  </si>
  <si>
    <t>MMR06</t>
  </si>
  <si>
    <t>Molina Mendoza Rita Angelica</t>
  </si>
  <si>
    <t>00056</t>
  </si>
  <si>
    <t>Muñoz Macias Marco Alfredo</t>
  </si>
  <si>
    <t>0NA28</t>
  </si>
  <si>
    <t>Nava Ambriz Thania</t>
  </si>
  <si>
    <t>00012</t>
  </si>
  <si>
    <t>Navarrete Rodriguez Maria Teresa</t>
  </si>
  <si>
    <t>00023</t>
  </si>
  <si>
    <t>Navarrete Rodriguez Miguel Angel</t>
  </si>
  <si>
    <t>0NM17</t>
  </si>
  <si>
    <t>Navarro Macias Jennifer</t>
  </si>
  <si>
    <t>NMA19</t>
  </si>
  <si>
    <t>Nuñez Marmolejo Alejandro</t>
  </si>
  <si>
    <t>OOM06</t>
  </si>
  <si>
    <t>Olivares Olalde Ma. Guadalupe</t>
  </si>
  <si>
    <t>OOE31</t>
  </si>
  <si>
    <t>Orozco Ortega Enaim</t>
  </si>
  <si>
    <t>PLJ05</t>
  </si>
  <si>
    <t>Pacheco Leon Juana</t>
  </si>
  <si>
    <t>009</t>
  </si>
  <si>
    <t>Patiño Muñoz Ana Laura</t>
  </si>
  <si>
    <t>PJN06</t>
  </si>
  <si>
    <t>Pescador Jurado Nancy Teresa</t>
  </si>
  <si>
    <t>PBG09</t>
  </si>
  <si>
    <t>Picazo Bastida Gustavo</t>
  </si>
  <si>
    <t>PLL19</t>
  </si>
  <si>
    <t>Prieto Lopez Leobigildo</t>
  </si>
  <si>
    <t>QAJ23</t>
  </si>
  <si>
    <t>Quintero Arroyo Jaquelin</t>
  </si>
  <si>
    <t>RGD24</t>
  </si>
  <si>
    <t>Rangel Gonzalez Diana Eneysis</t>
  </si>
  <si>
    <t>RLA07</t>
  </si>
  <si>
    <t>Ruiz Laguna Anabel</t>
  </si>
  <si>
    <t>0SM06</t>
  </si>
  <si>
    <t>Salcedo Moreno Janitzy Xochitl</t>
  </si>
  <si>
    <t>00008</t>
  </si>
  <si>
    <t>Sanchez Veana Javier</t>
  </si>
  <si>
    <t>0SA03</t>
  </si>
  <si>
    <t>Santana Anaya Gildardo Enrique</t>
  </si>
  <si>
    <t>00018</t>
  </si>
  <si>
    <t>Tierrablanca Sanchez Victor Hugo</t>
  </si>
  <si>
    <t>TGL01</t>
  </si>
  <si>
    <t>Torres Gastelum Luis Enrique</t>
  </si>
  <si>
    <t>TRJ11</t>
  </si>
  <si>
    <t>Torres Ramirez Jesus</t>
  </si>
  <si>
    <t>0VF00</t>
  </si>
  <si>
    <t>Vega Fernandez Amalia</t>
  </si>
  <si>
    <t>VSE16</t>
  </si>
  <si>
    <t>Ventura Santamaria Efrain Enrique</t>
  </si>
  <si>
    <t>YMC14</t>
  </si>
  <si>
    <t>Yerena Martinez Cinthia Guadalupe</t>
  </si>
  <si>
    <t xml:space="preserve">  =============</t>
  </si>
  <si>
    <t>Total Gral.</t>
  </si>
  <si>
    <t xml:space="preserve"> </t>
  </si>
  <si>
    <t>Periodo 3 del 2018-02-01 al 2018-02-15</t>
  </si>
  <si>
    <t>Codigo</t>
  </si>
  <si>
    <t>Cuenta</t>
  </si>
  <si>
    <t>Metodo de pago</t>
  </si>
  <si>
    <t>Importe</t>
  </si>
  <si>
    <t>Nombre</t>
  </si>
  <si>
    <t xml:space="preserve">01 Efectivo </t>
  </si>
  <si>
    <t>Total Efectivo</t>
  </si>
  <si>
    <t>Total de movimientos 1</t>
  </si>
  <si>
    <t>03 Transferencia electrónica de fondos</t>
  </si>
  <si>
    <t>Total Transferencia electrónica de fondos</t>
  </si>
  <si>
    <t>Total de movimientos 5</t>
  </si>
  <si>
    <t>28 Tarjeta de Débito</t>
  </si>
  <si>
    <t>Total Tarjeta de Débito</t>
  </si>
  <si>
    <t>Total de movimientos 44</t>
  </si>
  <si>
    <t>INGENIERIA</t>
  </si>
  <si>
    <t>FACTURA</t>
  </si>
  <si>
    <t>2% NOMINA</t>
  </si>
  <si>
    <t>7.5% COMISION</t>
  </si>
  <si>
    <t>SUBTOTAL</t>
  </si>
  <si>
    <t>IVA</t>
  </si>
  <si>
    <t>TOTAL</t>
  </si>
  <si>
    <t>ALECSA CELAYA, SRL DE CV</t>
  </si>
  <si>
    <t xml:space="preserve">DESGLOSE DE NOMINA </t>
  </si>
  <si>
    <t>CUENTA</t>
  </si>
  <si>
    <t>IMPORTE</t>
  </si>
  <si>
    <t>700-070</t>
  </si>
  <si>
    <t>701-070</t>
  </si>
  <si>
    <t>702-070</t>
  </si>
  <si>
    <t>703-070</t>
  </si>
  <si>
    <t>704-070</t>
  </si>
  <si>
    <t>705-001-070</t>
  </si>
  <si>
    <t>706-070</t>
  </si>
  <si>
    <t>321-001</t>
  </si>
  <si>
    <t>FEBRERO</t>
  </si>
  <si>
    <t>PERIODO 1RA QUINCENA</t>
  </si>
  <si>
    <t>01/02/2018 AL 15/02/2018</t>
  </si>
  <si>
    <t>VENTAS</t>
  </si>
  <si>
    <t>ALMANZA HERNANDEZ KARLA BETZAI</t>
  </si>
  <si>
    <t>HYP</t>
  </si>
  <si>
    <t>ALMANZA MARTINEZ MARIBEL</t>
  </si>
  <si>
    <t>SERVICIO</t>
  </si>
  <si>
    <t>ANIMAS LEON MANUEL EMILIO</t>
  </si>
  <si>
    <t>ARAIZA LOPEZ JUAN</t>
  </si>
  <si>
    <t>SEMINUEVOS</t>
  </si>
  <si>
    <t>BAEZ MONROY ELIZABETH</t>
  </si>
  <si>
    <t>ADMINISTRACION</t>
  </si>
  <si>
    <t>BALBUENA SALAZAR PATRICIA</t>
  </si>
  <si>
    <t>F&amp;I</t>
  </si>
  <si>
    <t>BALTAZAR CRUZ DESIREE DE JESUS</t>
  </si>
  <si>
    <t>CALDERON RAMIREZ CASANDRA FRINE</t>
  </si>
  <si>
    <t>CAMACHO RIVERA MARTHA SARAHI</t>
  </si>
  <si>
    <t>CAMPOS SANCEN LUIS FELIPE</t>
  </si>
  <si>
    <t>CAZARES PEGUERO YARAA ELISA</t>
  </si>
  <si>
    <t>CONTRERAS ARRIAGA MARCO ANTONIO</t>
  </si>
  <si>
    <t>CORTEZ GARCIA BLANCA ESTELA</t>
  </si>
  <si>
    <t>GUERRA AGUILAR ALEJANDRO</t>
  </si>
  <si>
    <t>GUEVARA ALEMAN NAYELY</t>
  </si>
  <si>
    <t>GUTIERREZ BARRUETA GRACIELA</t>
  </si>
  <si>
    <t>HERRERA ALMARAZ BLANCA SOFIA</t>
  </si>
  <si>
    <t>JIMENEZ SUAREZ LUDIVINA</t>
  </si>
  <si>
    <t>LARA MARTINEZ MARIANA</t>
  </si>
  <si>
    <t>LOYOLA ACOSTA CARLOS ALBERTO</t>
  </si>
  <si>
    <t>LUCIO ESCUTIA VICTOR</t>
  </si>
  <si>
    <t>LUENGAS VELAZQUEZ MARIA FERNANDA</t>
  </si>
  <si>
    <t>MANDUJANO ESTRADA ILSE GEORGINA</t>
  </si>
  <si>
    <t>MARTINEZ ORTIZ JOSUE ALEJANDRO</t>
  </si>
  <si>
    <t>MOLINA MENDOZA RITA ANGELICA</t>
  </si>
  <si>
    <t>MUÑOZ MACIAS MARCO ALFREDO</t>
  </si>
  <si>
    <t>NAVA AMBRIZ THANIA</t>
  </si>
  <si>
    <t>NAVARRETE RODRIGUEZ MARIA TERESA</t>
  </si>
  <si>
    <t>NAVARRETE RODRIGUEZ MIGUEL ANGEL</t>
  </si>
  <si>
    <t>NAVARRO MACIAS JENNIFER</t>
  </si>
  <si>
    <t>NUÑEZ MARMOLEJO ALEJANDRO</t>
  </si>
  <si>
    <t>OLIVARES OLALDE MA.GUADALUPE</t>
  </si>
  <si>
    <t>OROZCO ORTEGA ENAIM</t>
  </si>
  <si>
    <t>PACHECO LEON JUANA</t>
  </si>
  <si>
    <t>PATIÑO MUÑOZ ANA LAURA</t>
  </si>
  <si>
    <t>PESCADOR JURADO NANCY TERESA</t>
  </si>
  <si>
    <t>PICAZO BASTIDA GUSTAVO</t>
  </si>
  <si>
    <t>PRIETO LOPEZ LEOBIGILDO</t>
  </si>
  <si>
    <t>QUINTERO ARROYO JAQUELIN</t>
  </si>
  <si>
    <t>RANGEL GONZALEZ DIANA ENEYSIS</t>
  </si>
  <si>
    <t>REFACCIONES</t>
  </si>
  <si>
    <t>RUIZ LAGUNA ANABEL</t>
  </si>
  <si>
    <t>SALCEDO MORENO JANITZY XOCHITL</t>
  </si>
  <si>
    <t>SANCHEZ VEANA JAVIER</t>
  </si>
  <si>
    <t>SANTANA ANAYA GILDARDO ENRIQUE</t>
  </si>
  <si>
    <t>TIERRABLANCA SANCHEZ VICTOR HUGO</t>
  </si>
  <si>
    <t>TORRES GASTELUM LUIS ENRIQUE</t>
  </si>
  <si>
    <t>TORRES RAMIREZ JESUS</t>
  </si>
  <si>
    <t>VEGA FERNANDEZ AMALIA</t>
  </si>
  <si>
    <t>VENTURA SANTAMARIA EFRAIN ENRIQUE</t>
  </si>
  <si>
    <t>YERENA MARTINEZ CINTHIA GUADALUPE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</si>
</sst>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  <numFmt numFmtId="165" formatCode="_(&quot;$&quot;* #,##0.00_);_(&quot;$&quot;* \(#,##0.00\);_(&quot;$&quot;* &quot;-&quot;??_);_(@_)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  <font>
      <sz val="8"/>
      <color indexed="10"/>
      <name val="Arial"/>
      <family val="2"/>
    </font>
    <font>
      <b/>
      <sz val="8"/>
      <color indexed="10"/>
      <name val="Arial"/>
      <family val="2"/>
    </font>
    <font>
      <sz val="11"/>
      <color rgb="FF0000FF"/>
      <name val="Calibri"/>
      <family val="2"/>
      <scheme val="minor"/>
    </font>
    <font>
      <sz val="11"/>
      <color rgb="FF0099FF"/>
      <name val="Calibri"/>
      <family val="2"/>
      <scheme val="minor"/>
    </font>
    <font>
      <sz val="15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1"/>
      <color rgb="FF9D0707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12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FD"/>
      </left>
      <right style="thin">
        <color rgb="FF0000FD"/>
      </right>
      <top/>
      <bottom style="double">
        <color rgb="FF0000FD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uble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0" applyFont="1"/>
    <xf numFmtId="49" fontId="2" fillId="0" borderId="0" xfId="0" applyNumberFormat="1" applyFont="1"/>
    <xf numFmtId="49" fontId="3" fillId="0" borderId="0" xfId="0" applyNumberFormat="1" applyFont="1" applyAlignment="1">
      <alignment horizontal="centerContinuous"/>
    </xf>
    <xf numFmtId="49" fontId="4" fillId="0" borderId="0" xfId="0" applyNumberFormat="1" applyFont="1" applyAlignment="1">
      <alignment horizontal="centerContinuous" vertical="top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49" fontId="9" fillId="2" borderId="2" xfId="0" applyNumberFormat="1" applyFont="1" applyFill="1" applyBorder="1" applyAlignment="1">
      <alignment horizontal="center" wrapText="1"/>
    </xf>
    <xf numFmtId="0" fontId="9" fillId="2" borderId="2" xfId="0" applyFont="1" applyFill="1" applyBorder="1" applyAlignment="1">
      <alignment horizontal="center" wrapText="1"/>
    </xf>
    <xf numFmtId="0" fontId="10" fillId="2" borderId="2" xfId="0" applyFont="1" applyFill="1" applyBorder="1" applyAlignment="1">
      <alignment horizontal="center" wrapText="1"/>
    </xf>
    <xf numFmtId="0" fontId="11" fillId="2" borderId="2" xfId="0" applyFont="1" applyFill="1" applyBorder="1" applyAlignment="1">
      <alignment horizontal="center" wrapText="1"/>
    </xf>
    <xf numFmtId="49" fontId="11" fillId="0" borderId="0" xfId="0" applyNumberFormat="1" applyFont="1"/>
    <xf numFmtId="164" fontId="2" fillId="0" borderId="0" xfId="0" applyNumberFormat="1" applyFont="1"/>
    <xf numFmtId="164" fontId="12" fillId="0" borderId="0" xfId="0" applyNumberFormat="1" applyFont="1"/>
    <xf numFmtId="49" fontId="2" fillId="0" borderId="0" xfId="0" applyNumberFormat="1" applyFont="1" applyAlignment="1">
      <alignment horizontal="right"/>
    </xf>
    <xf numFmtId="0" fontId="9" fillId="0" borderId="0" xfId="0" applyFont="1"/>
    <xf numFmtId="164" fontId="9" fillId="0" borderId="0" xfId="0" applyNumberFormat="1" applyFont="1"/>
    <xf numFmtId="49" fontId="9" fillId="0" borderId="0" xfId="0" applyNumberFormat="1" applyFont="1" applyAlignment="1">
      <alignment horizontal="left"/>
    </xf>
    <xf numFmtId="164" fontId="13" fillId="0" borderId="0" xfId="0" applyNumberFormat="1" applyFont="1"/>
    <xf numFmtId="0" fontId="6" fillId="0" borderId="0" xfId="0" applyFont="1" applyAlignment="1">
      <alignment vertical="center"/>
    </xf>
    <xf numFmtId="0" fontId="0" fillId="0" borderId="0" xfId="0" applyAlignment="1">
      <alignment vertical="center"/>
    </xf>
    <xf numFmtId="0" fontId="7" fillId="0" borderId="0" xfId="0" applyFont="1" applyAlignment="1"/>
    <xf numFmtId="0" fontId="0" fillId="0" borderId="0" xfId="0" applyAlignment="1"/>
    <xf numFmtId="0" fontId="8" fillId="0" borderId="0" xfId="0" applyFont="1" applyAlignment="1"/>
    <xf numFmtId="0" fontId="5" fillId="0" borderId="0" xfId="0" applyFont="1" applyAlignment="1">
      <alignment horizontal="center"/>
    </xf>
    <xf numFmtId="0" fontId="0" fillId="0" borderId="0" xfId="0"/>
    <xf numFmtId="0" fontId="14" fillId="0" borderId="0" xfId="0" applyFont="1"/>
    <xf numFmtId="0" fontId="15" fillId="0" borderId="0" xfId="0" applyFont="1"/>
    <xf numFmtId="0" fontId="16" fillId="0" borderId="0" xfId="0" applyFont="1" applyAlignment="1">
      <alignment horizontal="centerContinuous"/>
    </xf>
    <xf numFmtId="0" fontId="17" fillId="0" borderId="0" xfId="0" applyFont="1" applyAlignment="1">
      <alignment horizontal="centerContinuous"/>
    </xf>
    <xf numFmtId="0" fontId="18" fillId="0" borderId="0" xfId="0" applyFont="1"/>
    <xf numFmtId="0" fontId="20" fillId="0" borderId="0" xfId="0" applyFont="1"/>
    <xf numFmtId="0" fontId="19" fillId="0" borderId="3" xfId="0" applyFont="1" applyFill="1" applyBorder="1" applyAlignment="1">
      <alignment horizontal="centerContinuous"/>
    </xf>
    <xf numFmtId="165" fontId="19" fillId="0" borderId="3" xfId="0" applyNumberFormat="1" applyFont="1" applyFill="1" applyBorder="1" applyAlignment="1">
      <alignment horizontal="centerContinuous"/>
    </xf>
    <xf numFmtId="165" fontId="0" fillId="0" borderId="0" xfId="0" applyNumberFormat="1"/>
    <xf numFmtId="0" fontId="0" fillId="3" borderId="0" xfId="0" applyFill="1"/>
    <xf numFmtId="165" fontId="0" fillId="3" borderId="0" xfId="0" applyNumberFormat="1" applyFill="1"/>
    <xf numFmtId="0" fontId="2" fillId="0" borderId="0" xfId="0" applyFont="1" applyAlignment="1">
      <alignment horizontal="right"/>
    </xf>
    <xf numFmtId="0" fontId="10" fillId="2" borderId="5" xfId="0" applyFont="1" applyFill="1" applyBorder="1" applyAlignment="1">
      <alignment horizontal="center" vertical="center" wrapText="1"/>
    </xf>
    <xf numFmtId="44" fontId="2" fillId="0" borderId="0" xfId="1" applyFont="1"/>
    <xf numFmtId="44" fontId="22" fillId="0" borderId="1" xfId="0" applyNumberFormat="1" applyFont="1" applyBorder="1"/>
    <xf numFmtId="0" fontId="21" fillId="0" borderId="4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/>
    <xf numFmtId="0" fontId="24" fillId="0" borderId="6" xfId="0" applyFont="1" applyBorder="1"/>
    <xf numFmtId="0" fontId="23" fillId="0" borderId="6" xfId="0" applyFont="1" applyBorder="1"/>
    <xf numFmtId="0" fontId="0" fillId="0" borderId="6" xfId="0" applyFont="1" applyBorder="1"/>
    <xf numFmtId="14" fontId="24" fillId="0" borderId="6" xfId="0" applyNumberFormat="1" applyFont="1" applyBorder="1"/>
    <xf numFmtId="43" fontId="1" fillId="0" borderId="6" xfId="2" applyFont="1" applyBorder="1"/>
    <xf numFmtId="0" fontId="0" fillId="0" borderId="6" xfId="0" applyBorder="1"/>
    <xf numFmtId="43" fontId="1" fillId="0" borderId="7" xfId="2" applyFont="1" applyBorder="1"/>
    <xf numFmtId="43" fontId="1" fillId="0" borderId="8" xfId="2" applyFont="1" applyBorder="1"/>
    <xf numFmtId="43" fontId="1" fillId="0" borderId="9" xfId="2" applyFont="1" applyBorder="1"/>
    <xf numFmtId="43" fontId="1" fillId="0" borderId="10" xfId="2" applyFont="1" applyBorder="1"/>
    <xf numFmtId="43" fontId="23" fillId="0" borderId="9" xfId="2" applyFont="1" applyBorder="1"/>
    <xf numFmtId="0" fontId="25" fillId="0" borderId="4" xfId="0" applyFont="1" applyBorder="1"/>
    <xf numFmtId="0" fontId="25" fillId="0" borderId="4" xfId="0" applyFont="1" applyFill="1" applyBorder="1"/>
    <xf numFmtId="0" fontId="25" fillId="4" borderId="4" xfId="0" applyFont="1" applyFill="1" applyBorder="1"/>
  </cellXfs>
  <cellStyles count="3">
    <cellStyle name="Millares" xfId="2" builtinId="3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M66"/>
  <sheetViews>
    <sheetView workbookViewId="0">
      <pane xSplit="2" ySplit="10" topLeftCell="C11" activePane="bottomRight" state="frozen"/>
      <selection pane="topRight" activeCell="C1" sqref="C1"/>
      <selection pane="bottomLeft" activeCell="A13" sqref="A13"/>
      <selection pane="bottomRight" activeCell="H12" sqref="H12:H24"/>
    </sheetView>
  </sheetViews>
  <sheetFormatPr baseColWidth="10" defaultRowHeight="11.25" x14ac:dyDescent="0.2"/>
  <cols>
    <col min="1" max="1" width="8" style="2" customWidth="1"/>
    <col min="2" max="2" width="26.42578125" style="1" customWidth="1"/>
    <col min="3" max="3" width="13.7109375" style="1" customWidth="1"/>
    <col min="4" max="4" width="11.42578125" style="1"/>
    <col min="5" max="5" width="15.7109375" style="1" customWidth="1"/>
    <col min="6" max="7" width="11.7109375" style="1" bestFit="1" customWidth="1"/>
    <col min="8" max="9" width="12.28515625" style="1" bestFit="1" customWidth="1"/>
    <col min="10" max="10" width="13.85546875" style="1" bestFit="1" customWidth="1"/>
    <col min="11" max="16384" width="11.42578125" style="1"/>
  </cols>
  <sheetData>
    <row r="1" spans="1:13" ht="18" customHeight="1" x14ac:dyDescent="0.2">
      <c r="A1" s="3" t="s">
        <v>0</v>
      </c>
      <c r="B1" s="25" t="s">
        <v>128</v>
      </c>
    </row>
    <row r="2" spans="1:13" ht="24.95" customHeight="1" x14ac:dyDescent="0.2">
      <c r="A2" s="4" t="s">
        <v>1</v>
      </c>
      <c r="B2" s="20" t="s">
        <v>2</v>
      </c>
    </row>
    <row r="3" spans="1:13" ht="15" x14ac:dyDescent="0.2">
      <c r="B3" s="22" t="s">
        <v>3</v>
      </c>
    </row>
    <row r="4" spans="1:13" ht="12.75" x14ac:dyDescent="0.2">
      <c r="B4" s="24" t="s">
        <v>4</v>
      </c>
    </row>
    <row r="5" spans="1:13" x14ac:dyDescent="0.2">
      <c r="B5" s="6" t="s">
        <v>5</v>
      </c>
    </row>
    <row r="6" spans="1:13" x14ac:dyDescent="0.2">
      <c r="B6" s="6" t="s">
        <v>6</v>
      </c>
    </row>
    <row r="7" spans="1:13" ht="15.75" x14ac:dyDescent="0.25">
      <c r="E7" s="42" t="s">
        <v>145</v>
      </c>
      <c r="F7" s="42"/>
      <c r="G7" s="42"/>
      <c r="H7" s="42"/>
      <c r="I7" s="42"/>
      <c r="J7" s="42"/>
    </row>
    <row r="8" spans="1:13" s="5" customFormat="1" ht="23.25" thickBot="1" x14ac:dyDescent="0.25">
      <c r="A8" s="8" t="s">
        <v>7</v>
      </c>
      <c r="B8" s="9" t="s">
        <v>8</v>
      </c>
      <c r="C8" s="10" t="s">
        <v>13</v>
      </c>
      <c r="E8" s="39" t="s">
        <v>13</v>
      </c>
      <c r="F8" s="39" t="s">
        <v>146</v>
      </c>
      <c r="G8" s="39" t="s">
        <v>147</v>
      </c>
      <c r="H8" s="39" t="s">
        <v>148</v>
      </c>
      <c r="I8" s="39" t="s">
        <v>149</v>
      </c>
      <c r="J8" s="39" t="s">
        <v>150</v>
      </c>
    </row>
    <row r="9" spans="1:13" ht="12" thickTop="1" x14ac:dyDescent="0.2">
      <c r="A9" s="12" t="s">
        <v>25</v>
      </c>
    </row>
    <row r="11" spans="1:13" ht="15.75" hidden="1" x14ac:dyDescent="0.25">
      <c r="A11" s="2" t="s">
        <v>26</v>
      </c>
      <c r="B11" s="1" t="s">
        <v>27</v>
      </c>
      <c r="C11" s="13">
        <v>6615.05</v>
      </c>
      <c r="E11" s="40">
        <f>+C11</f>
        <v>6615.05</v>
      </c>
      <c r="F11" s="40">
        <f>+E11*2%</f>
        <v>132.30100000000002</v>
      </c>
      <c r="G11" s="40">
        <f>+E11*7.5%</f>
        <v>496.12874999999997</v>
      </c>
      <c r="H11" s="40">
        <f>SUM(E11:G11)</f>
        <v>7243.4797500000004</v>
      </c>
      <c r="I11" s="40">
        <f>+H11*16%</f>
        <v>1158.95676</v>
      </c>
      <c r="J11" s="40">
        <f>+H11+I11</f>
        <v>8402.4365099999995</v>
      </c>
      <c r="L11" s="56" t="s">
        <v>166</v>
      </c>
      <c r="M11" s="56" t="s">
        <v>167</v>
      </c>
    </row>
    <row r="12" spans="1:13" ht="15.75" x14ac:dyDescent="0.25">
      <c r="A12" s="2" t="s">
        <v>28</v>
      </c>
      <c r="B12" s="1" t="s">
        <v>29</v>
      </c>
      <c r="C12" s="13">
        <v>10464.040000000001</v>
      </c>
      <c r="E12" s="40">
        <f t="shared" ref="E12:E60" si="0">+C12</f>
        <v>10464.040000000001</v>
      </c>
      <c r="F12" s="40">
        <f t="shared" ref="F12:F60" si="1">+E12*2%</f>
        <v>209.28080000000003</v>
      </c>
      <c r="G12" s="40">
        <f t="shared" ref="G12:G60" si="2">+E12*7.5%</f>
        <v>784.803</v>
      </c>
      <c r="H12" s="40">
        <f t="shared" ref="H12:H60" si="3">SUM(E12:G12)</f>
        <v>11458.123800000001</v>
      </c>
      <c r="I12" s="40">
        <f t="shared" ref="I12:I60" si="4">+H12*16%</f>
        <v>1833.2998080000002</v>
      </c>
      <c r="J12" s="40">
        <f t="shared" ref="J12:J60" si="5">+H12+I12</f>
        <v>13291.423608000001</v>
      </c>
      <c r="L12" s="56" t="s">
        <v>168</v>
      </c>
      <c r="M12" s="56" t="s">
        <v>169</v>
      </c>
    </row>
    <row r="13" spans="1:13" ht="15.75" hidden="1" x14ac:dyDescent="0.25">
      <c r="A13" s="2" t="s">
        <v>30</v>
      </c>
      <c r="B13" s="1" t="s">
        <v>31</v>
      </c>
      <c r="C13" s="13">
        <v>14790.05</v>
      </c>
      <c r="E13" s="40">
        <f t="shared" si="0"/>
        <v>14790.05</v>
      </c>
      <c r="F13" s="40">
        <f t="shared" si="1"/>
        <v>295.80099999999999</v>
      </c>
      <c r="G13" s="40">
        <f t="shared" si="2"/>
        <v>1109.2537499999999</v>
      </c>
      <c r="H13" s="40">
        <f t="shared" si="3"/>
        <v>16195.104749999999</v>
      </c>
      <c r="I13" s="40">
        <f t="shared" si="4"/>
        <v>2591.2167599999998</v>
      </c>
      <c r="J13" s="40">
        <f t="shared" si="5"/>
        <v>18786.321509999998</v>
      </c>
      <c r="L13" s="56" t="s">
        <v>170</v>
      </c>
      <c r="M13" s="56" t="s">
        <v>171</v>
      </c>
    </row>
    <row r="14" spans="1:13" ht="15.75" hidden="1" x14ac:dyDescent="0.25">
      <c r="A14" s="2" t="s">
        <v>32</v>
      </c>
      <c r="B14" s="1" t="s">
        <v>33</v>
      </c>
      <c r="C14" s="13">
        <v>39004.06</v>
      </c>
      <c r="E14" s="40">
        <f t="shared" si="0"/>
        <v>39004.06</v>
      </c>
      <c r="F14" s="40">
        <f t="shared" si="1"/>
        <v>780.08119999999997</v>
      </c>
      <c r="G14" s="40">
        <f t="shared" si="2"/>
        <v>2925.3044999999997</v>
      </c>
      <c r="H14" s="40">
        <f t="shared" si="3"/>
        <v>42709.445699999997</v>
      </c>
      <c r="I14" s="40">
        <f t="shared" si="4"/>
        <v>6833.5113119999996</v>
      </c>
      <c r="J14" s="40">
        <f t="shared" si="5"/>
        <v>49542.957011999999</v>
      </c>
      <c r="L14" s="56" t="s">
        <v>166</v>
      </c>
      <c r="M14" s="56" t="s">
        <v>172</v>
      </c>
    </row>
    <row r="15" spans="1:13" ht="15.75" hidden="1" x14ac:dyDescent="0.25">
      <c r="A15" s="2" t="s">
        <v>34</v>
      </c>
      <c r="B15" s="1" t="s">
        <v>35</v>
      </c>
      <c r="C15" s="13">
        <v>2166.71</v>
      </c>
      <c r="E15" s="40">
        <f t="shared" si="0"/>
        <v>2166.71</v>
      </c>
      <c r="F15" s="40">
        <f t="shared" si="1"/>
        <v>43.334200000000003</v>
      </c>
      <c r="G15" s="40">
        <f t="shared" si="2"/>
        <v>162.50325000000001</v>
      </c>
      <c r="H15" s="40">
        <f t="shared" si="3"/>
        <v>2372.54745</v>
      </c>
      <c r="I15" s="40">
        <f t="shared" si="4"/>
        <v>379.60759200000001</v>
      </c>
      <c r="J15" s="40">
        <f t="shared" si="5"/>
        <v>2752.1550419999999</v>
      </c>
      <c r="L15" s="56" t="s">
        <v>173</v>
      </c>
      <c r="M15" s="56" t="s">
        <v>174</v>
      </c>
    </row>
    <row r="16" spans="1:13" ht="15.75" hidden="1" x14ac:dyDescent="0.25">
      <c r="A16" s="2" t="s">
        <v>36</v>
      </c>
      <c r="B16" s="1" t="s">
        <v>37</v>
      </c>
      <c r="C16" s="13">
        <v>15000.1</v>
      </c>
      <c r="E16" s="40">
        <f t="shared" si="0"/>
        <v>15000.1</v>
      </c>
      <c r="F16" s="40">
        <f t="shared" si="1"/>
        <v>300.00200000000001</v>
      </c>
      <c r="G16" s="40">
        <f t="shared" si="2"/>
        <v>1125.0074999999999</v>
      </c>
      <c r="H16" s="40">
        <f t="shared" si="3"/>
        <v>16425.109500000002</v>
      </c>
      <c r="I16" s="40">
        <f t="shared" si="4"/>
        <v>2628.0175200000003</v>
      </c>
      <c r="J16" s="40">
        <f t="shared" si="5"/>
        <v>19053.127020000004</v>
      </c>
      <c r="L16" s="56" t="s">
        <v>175</v>
      </c>
      <c r="M16" s="56" t="s">
        <v>176</v>
      </c>
    </row>
    <row r="17" spans="1:13" ht="15.75" hidden="1" x14ac:dyDescent="0.25">
      <c r="A17" s="2" t="s">
        <v>38</v>
      </c>
      <c r="B17" s="1" t="s">
        <v>39</v>
      </c>
      <c r="C17" s="13">
        <v>12000</v>
      </c>
      <c r="E17" s="40">
        <f t="shared" si="0"/>
        <v>12000</v>
      </c>
      <c r="F17" s="40">
        <f t="shared" si="1"/>
        <v>240</v>
      </c>
      <c r="G17" s="40">
        <f t="shared" si="2"/>
        <v>900</v>
      </c>
      <c r="H17" s="40">
        <f t="shared" si="3"/>
        <v>13140</v>
      </c>
      <c r="I17" s="40">
        <f t="shared" si="4"/>
        <v>2102.4</v>
      </c>
      <c r="J17" s="40">
        <f t="shared" si="5"/>
        <v>15242.4</v>
      </c>
      <c r="L17" s="56" t="s">
        <v>177</v>
      </c>
      <c r="M17" s="56" t="s">
        <v>178</v>
      </c>
    </row>
    <row r="18" spans="1:13" ht="15.75" hidden="1" x14ac:dyDescent="0.25">
      <c r="A18" s="2" t="s">
        <v>40</v>
      </c>
      <c r="B18" s="1" t="s">
        <v>41</v>
      </c>
      <c r="C18" s="13">
        <v>3800</v>
      </c>
      <c r="E18" s="40">
        <f t="shared" si="0"/>
        <v>3800</v>
      </c>
      <c r="F18" s="40">
        <f t="shared" si="1"/>
        <v>76</v>
      </c>
      <c r="G18" s="40">
        <f t="shared" si="2"/>
        <v>285</v>
      </c>
      <c r="H18" s="40">
        <f t="shared" si="3"/>
        <v>4161</v>
      </c>
      <c r="I18" s="40">
        <f t="shared" si="4"/>
        <v>665.76</v>
      </c>
      <c r="J18" s="40">
        <f t="shared" si="5"/>
        <v>4826.76</v>
      </c>
      <c r="L18" s="56" t="s">
        <v>175</v>
      </c>
      <c r="M18" s="56" t="s">
        <v>179</v>
      </c>
    </row>
    <row r="19" spans="1:13" ht="15.75" hidden="1" x14ac:dyDescent="0.25">
      <c r="A19" s="2" t="s">
        <v>42</v>
      </c>
      <c r="B19" s="1" t="s">
        <v>43</v>
      </c>
      <c r="C19" s="13">
        <v>10981.62</v>
      </c>
      <c r="E19" s="40">
        <f t="shared" si="0"/>
        <v>10981.62</v>
      </c>
      <c r="F19" s="40">
        <f t="shared" si="1"/>
        <v>219.63240000000002</v>
      </c>
      <c r="G19" s="40">
        <f t="shared" si="2"/>
        <v>823.62150000000008</v>
      </c>
      <c r="H19" s="40">
        <f t="shared" si="3"/>
        <v>12024.873900000001</v>
      </c>
      <c r="I19" s="40">
        <f t="shared" si="4"/>
        <v>1923.979824</v>
      </c>
      <c r="J19" s="40">
        <f t="shared" si="5"/>
        <v>13948.853724000001</v>
      </c>
      <c r="L19" s="56" t="s">
        <v>166</v>
      </c>
      <c r="M19" s="56" t="s">
        <v>180</v>
      </c>
    </row>
    <row r="20" spans="1:13" ht="15.75" hidden="1" x14ac:dyDescent="0.25">
      <c r="A20" s="2" t="s">
        <v>44</v>
      </c>
      <c r="B20" s="1" t="s">
        <v>45</v>
      </c>
      <c r="C20" s="13">
        <v>7500</v>
      </c>
      <c r="E20" s="40">
        <f t="shared" si="0"/>
        <v>7500</v>
      </c>
      <c r="F20" s="40">
        <f t="shared" si="1"/>
        <v>150</v>
      </c>
      <c r="G20" s="40">
        <f t="shared" si="2"/>
        <v>562.5</v>
      </c>
      <c r="H20" s="40">
        <f t="shared" si="3"/>
        <v>8212.5</v>
      </c>
      <c r="I20" s="40">
        <f t="shared" si="4"/>
        <v>1314</v>
      </c>
      <c r="J20" s="40">
        <f t="shared" si="5"/>
        <v>9526.5</v>
      </c>
      <c r="L20" s="56" t="s">
        <v>175</v>
      </c>
      <c r="M20" s="56" t="s">
        <v>181</v>
      </c>
    </row>
    <row r="21" spans="1:13" ht="15.75" hidden="1" x14ac:dyDescent="0.25">
      <c r="A21" s="2" t="s">
        <v>46</v>
      </c>
      <c r="B21" s="1" t="s">
        <v>47</v>
      </c>
      <c r="C21" s="13">
        <v>6615.05</v>
      </c>
      <c r="E21" s="40">
        <f t="shared" si="0"/>
        <v>6615.05</v>
      </c>
      <c r="F21" s="40">
        <f t="shared" si="1"/>
        <v>132.30100000000002</v>
      </c>
      <c r="G21" s="40">
        <f t="shared" si="2"/>
        <v>496.12874999999997</v>
      </c>
      <c r="H21" s="40">
        <f t="shared" si="3"/>
        <v>7243.4797500000004</v>
      </c>
      <c r="I21" s="40">
        <f t="shared" si="4"/>
        <v>1158.95676</v>
      </c>
      <c r="J21" s="40">
        <f t="shared" si="5"/>
        <v>8402.4365099999995</v>
      </c>
      <c r="L21" s="56" t="s">
        <v>166</v>
      </c>
      <c r="M21" s="56" t="s">
        <v>182</v>
      </c>
    </row>
    <row r="22" spans="1:13" ht="15.75" hidden="1" x14ac:dyDescent="0.25">
      <c r="A22" s="2" t="s">
        <v>48</v>
      </c>
      <c r="B22" s="1" t="s">
        <v>49</v>
      </c>
      <c r="C22" s="13">
        <v>17601.57</v>
      </c>
      <c r="E22" s="40">
        <f t="shared" si="0"/>
        <v>17601.57</v>
      </c>
      <c r="F22" s="40">
        <f t="shared" si="1"/>
        <v>352.03140000000002</v>
      </c>
      <c r="G22" s="40">
        <f t="shared" si="2"/>
        <v>1320.1177499999999</v>
      </c>
      <c r="H22" s="40">
        <f t="shared" si="3"/>
        <v>19273.719150000001</v>
      </c>
      <c r="I22" s="40">
        <f t="shared" si="4"/>
        <v>3083.7950640000004</v>
      </c>
      <c r="J22" s="40">
        <f t="shared" si="5"/>
        <v>22357.514214000003</v>
      </c>
      <c r="L22" s="56" t="s">
        <v>170</v>
      </c>
      <c r="M22" s="56" t="s">
        <v>183</v>
      </c>
    </row>
    <row r="23" spans="1:13" ht="15.75" hidden="1" x14ac:dyDescent="0.25">
      <c r="A23" s="2" t="s">
        <v>50</v>
      </c>
      <c r="B23" s="1" t="s">
        <v>51</v>
      </c>
      <c r="C23" s="13">
        <v>9616.0499999999993</v>
      </c>
      <c r="E23" s="40">
        <f t="shared" si="0"/>
        <v>9616.0499999999993</v>
      </c>
      <c r="F23" s="40">
        <f t="shared" si="1"/>
        <v>192.321</v>
      </c>
      <c r="G23" s="40">
        <f t="shared" si="2"/>
        <v>721.2037499999999</v>
      </c>
      <c r="H23" s="40">
        <f t="shared" si="3"/>
        <v>10529.57475</v>
      </c>
      <c r="I23" s="40">
        <f t="shared" si="4"/>
        <v>1684.7319600000001</v>
      </c>
      <c r="J23" s="40">
        <f t="shared" si="5"/>
        <v>12214.306710000001</v>
      </c>
      <c r="L23" s="56" t="s">
        <v>173</v>
      </c>
      <c r="M23" s="56" t="s">
        <v>184</v>
      </c>
    </row>
    <row r="24" spans="1:13" ht="15.75" x14ac:dyDescent="0.25">
      <c r="A24" s="2" t="s">
        <v>52</v>
      </c>
      <c r="B24" s="1" t="s">
        <v>53</v>
      </c>
      <c r="C24" s="13">
        <v>10213.99</v>
      </c>
      <c r="E24" s="40">
        <f t="shared" si="0"/>
        <v>10213.99</v>
      </c>
      <c r="F24" s="40">
        <f t="shared" si="1"/>
        <v>204.27979999999999</v>
      </c>
      <c r="G24" s="40">
        <f t="shared" si="2"/>
        <v>766.04924999999992</v>
      </c>
      <c r="H24" s="40">
        <f t="shared" si="3"/>
        <v>11184.31905</v>
      </c>
      <c r="I24" s="40">
        <f t="shared" si="4"/>
        <v>1789.4910480000001</v>
      </c>
      <c r="J24" s="40">
        <f t="shared" si="5"/>
        <v>12973.810098</v>
      </c>
      <c r="L24" s="56" t="s">
        <v>168</v>
      </c>
      <c r="M24" s="56" t="s">
        <v>185</v>
      </c>
    </row>
    <row r="25" spans="1:13" ht="15.75" hidden="1" x14ac:dyDescent="0.25">
      <c r="A25" s="2" t="s">
        <v>54</v>
      </c>
      <c r="B25" s="1" t="s">
        <v>55</v>
      </c>
      <c r="C25" s="13">
        <v>6615.05</v>
      </c>
      <c r="E25" s="40">
        <f t="shared" si="0"/>
        <v>6615.05</v>
      </c>
      <c r="F25" s="40">
        <f t="shared" si="1"/>
        <v>132.30100000000002</v>
      </c>
      <c r="G25" s="40">
        <f t="shared" si="2"/>
        <v>496.12874999999997</v>
      </c>
      <c r="H25" s="40">
        <f t="shared" si="3"/>
        <v>7243.4797500000004</v>
      </c>
      <c r="I25" s="40">
        <f t="shared" si="4"/>
        <v>1158.95676</v>
      </c>
      <c r="J25" s="40">
        <f t="shared" si="5"/>
        <v>8402.4365099999995</v>
      </c>
      <c r="L25" s="56" t="s">
        <v>166</v>
      </c>
      <c r="M25" s="56" t="s">
        <v>186</v>
      </c>
    </row>
    <row r="26" spans="1:13" ht="15.75" hidden="1" x14ac:dyDescent="0.25">
      <c r="A26" s="2" t="s">
        <v>56</v>
      </c>
      <c r="B26" s="1" t="s">
        <v>57</v>
      </c>
      <c r="C26" s="13">
        <v>4995</v>
      </c>
      <c r="E26" s="40">
        <f t="shared" si="0"/>
        <v>4995</v>
      </c>
      <c r="F26" s="40">
        <f t="shared" si="1"/>
        <v>99.9</v>
      </c>
      <c r="G26" s="40">
        <f t="shared" si="2"/>
        <v>374.625</v>
      </c>
      <c r="H26" s="40">
        <f t="shared" si="3"/>
        <v>5469.5249999999996</v>
      </c>
      <c r="I26" s="40">
        <f t="shared" si="4"/>
        <v>875.12399999999991</v>
      </c>
      <c r="J26" s="40">
        <f t="shared" si="5"/>
        <v>6344.6489999999994</v>
      </c>
      <c r="L26" s="56" t="s">
        <v>175</v>
      </c>
      <c r="M26" s="56" t="s">
        <v>187</v>
      </c>
    </row>
    <row r="27" spans="1:13" ht="15.75" hidden="1" x14ac:dyDescent="0.25">
      <c r="A27" s="2" t="s">
        <v>58</v>
      </c>
      <c r="B27" s="1" t="s">
        <v>59</v>
      </c>
      <c r="C27" s="13">
        <v>9675.0499999999993</v>
      </c>
      <c r="E27" s="40">
        <f t="shared" si="0"/>
        <v>9675.0499999999993</v>
      </c>
      <c r="F27" s="40">
        <f t="shared" si="1"/>
        <v>193.50099999999998</v>
      </c>
      <c r="G27" s="40">
        <f t="shared" si="2"/>
        <v>725.62874999999997</v>
      </c>
      <c r="H27" s="40">
        <f t="shared" si="3"/>
        <v>10594.179749999999</v>
      </c>
      <c r="I27" s="40">
        <f t="shared" si="4"/>
        <v>1695.0687599999999</v>
      </c>
      <c r="J27" s="40">
        <f t="shared" si="5"/>
        <v>12289.248509999999</v>
      </c>
      <c r="L27" s="56" t="s">
        <v>166</v>
      </c>
      <c r="M27" s="56" t="s">
        <v>188</v>
      </c>
    </row>
    <row r="28" spans="1:13" ht="15.75" hidden="1" x14ac:dyDescent="0.25">
      <c r="A28" s="2" t="s">
        <v>60</v>
      </c>
      <c r="B28" s="1" t="s">
        <v>61</v>
      </c>
      <c r="C28" s="13">
        <v>38036.25</v>
      </c>
      <c r="E28" s="40">
        <f t="shared" si="0"/>
        <v>38036.25</v>
      </c>
      <c r="F28" s="40">
        <f t="shared" si="1"/>
        <v>760.72500000000002</v>
      </c>
      <c r="G28" s="40">
        <f t="shared" si="2"/>
        <v>2852.71875</v>
      </c>
      <c r="H28" s="40">
        <f t="shared" si="3"/>
        <v>41649.693749999999</v>
      </c>
      <c r="I28" s="40">
        <f t="shared" si="4"/>
        <v>6663.951</v>
      </c>
      <c r="J28" s="40">
        <f t="shared" si="5"/>
        <v>48313.644749999999</v>
      </c>
      <c r="L28" s="56" t="s">
        <v>175</v>
      </c>
      <c r="M28" s="56" t="s">
        <v>189</v>
      </c>
    </row>
    <row r="29" spans="1:13" ht="15.75" hidden="1" x14ac:dyDescent="0.25">
      <c r="A29" s="2" t="s">
        <v>62</v>
      </c>
      <c r="B29" s="1" t="s">
        <v>63</v>
      </c>
      <c r="C29" s="13">
        <v>7048.08</v>
      </c>
      <c r="E29" s="40">
        <f t="shared" si="0"/>
        <v>7048.08</v>
      </c>
      <c r="F29" s="40">
        <f t="shared" si="1"/>
        <v>140.9616</v>
      </c>
      <c r="G29" s="40">
        <f t="shared" si="2"/>
        <v>528.60599999999999</v>
      </c>
      <c r="H29" s="40">
        <f t="shared" si="3"/>
        <v>7717.6475999999993</v>
      </c>
      <c r="I29" s="40">
        <f t="shared" si="4"/>
        <v>1234.8236159999999</v>
      </c>
      <c r="J29" s="40">
        <f t="shared" si="5"/>
        <v>8952.4712159999999</v>
      </c>
      <c r="L29" s="56" t="s">
        <v>177</v>
      </c>
      <c r="M29" s="56" t="s">
        <v>190</v>
      </c>
    </row>
    <row r="30" spans="1:13" ht="15.75" hidden="1" x14ac:dyDescent="0.25">
      <c r="A30" s="2" t="s">
        <v>64</v>
      </c>
      <c r="B30" s="1" t="s">
        <v>65</v>
      </c>
      <c r="C30" s="13">
        <v>3750</v>
      </c>
      <c r="E30" s="40">
        <f t="shared" si="0"/>
        <v>3750</v>
      </c>
      <c r="F30" s="40">
        <f t="shared" si="1"/>
        <v>75</v>
      </c>
      <c r="G30" s="40">
        <f t="shared" si="2"/>
        <v>281.25</v>
      </c>
      <c r="H30" s="40">
        <f t="shared" si="3"/>
        <v>4106.25</v>
      </c>
      <c r="I30" s="40">
        <f t="shared" si="4"/>
        <v>657</v>
      </c>
      <c r="J30" s="40">
        <f t="shared" si="5"/>
        <v>4763.25</v>
      </c>
      <c r="L30" s="56" t="s">
        <v>166</v>
      </c>
      <c r="M30" s="57" t="s">
        <v>191</v>
      </c>
    </row>
    <row r="31" spans="1:13" ht="15.75" hidden="1" x14ac:dyDescent="0.25">
      <c r="A31" s="2" t="s">
        <v>66</v>
      </c>
      <c r="B31" s="1" t="s">
        <v>67</v>
      </c>
      <c r="C31" s="13">
        <v>4056.91</v>
      </c>
      <c r="E31" s="40">
        <f t="shared" si="0"/>
        <v>4056.91</v>
      </c>
      <c r="F31" s="40">
        <f t="shared" si="1"/>
        <v>81.138199999999998</v>
      </c>
      <c r="G31" s="40">
        <f t="shared" si="2"/>
        <v>304.26824999999997</v>
      </c>
      <c r="H31" s="40">
        <f t="shared" si="3"/>
        <v>4442.3164500000003</v>
      </c>
      <c r="I31" s="40">
        <f t="shared" si="4"/>
        <v>710.77063200000009</v>
      </c>
      <c r="J31" s="40">
        <f t="shared" si="5"/>
        <v>5153.087082</v>
      </c>
      <c r="L31" s="56" t="s">
        <v>175</v>
      </c>
      <c r="M31" s="57" t="s">
        <v>192</v>
      </c>
    </row>
    <row r="32" spans="1:13" ht="15.75" hidden="1" x14ac:dyDescent="0.25">
      <c r="A32" s="2" t="s">
        <v>68</v>
      </c>
      <c r="B32" s="1" t="s">
        <v>69</v>
      </c>
      <c r="C32" s="13">
        <v>24914.55</v>
      </c>
      <c r="E32" s="40">
        <f t="shared" si="0"/>
        <v>24914.55</v>
      </c>
      <c r="F32" s="40">
        <f t="shared" si="1"/>
        <v>498.291</v>
      </c>
      <c r="G32" s="40">
        <f t="shared" si="2"/>
        <v>1868.5912499999999</v>
      </c>
      <c r="H32" s="40">
        <f t="shared" si="3"/>
        <v>27281.432250000002</v>
      </c>
      <c r="I32" s="40">
        <f t="shared" si="4"/>
        <v>4365.02916</v>
      </c>
      <c r="J32" s="40">
        <f t="shared" si="5"/>
        <v>31646.461410000004</v>
      </c>
      <c r="L32" s="56" t="s">
        <v>175</v>
      </c>
      <c r="M32" s="57" t="s">
        <v>193</v>
      </c>
    </row>
    <row r="33" spans="1:13" ht="15.75" hidden="1" x14ac:dyDescent="0.25">
      <c r="A33" s="2" t="s">
        <v>70</v>
      </c>
      <c r="B33" s="1" t="s">
        <v>71</v>
      </c>
      <c r="C33" s="13">
        <v>6635.05</v>
      </c>
      <c r="E33" s="40">
        <f t="shared" si="0"/>
        <v>6635.05</v>
      </c>
      <c r="F33" s="40">
        <f t="shared" si="1"/>
        <v>132.70099999999999</v>
      </c>
      <c r="G33" s="40">
        <f t="shared" si="2"/>
        <v>497.62874999999997</v>
      </c>
      <c r="H33" s="40">
        <f t="shared" si="3"/>
        <v>7265.3797500000001</v>
      </c>
      <c r="I33" s="40">
        <f t="shared" si="4"/>
        <v>1162.4607599999999</v>
      </c>
      <c r="J33" s="40">
        <f t="shared" si="5"/>
        <v>8427.84051</v>
      </c>
      <c r="L33" s="56" t="s">
        <v>166</v>
      </c>
      <c r="M33" s="57" t="s">
        <v>194</v>
      </c>
    </row>
    <row r="34" spans="1:13" ht="15.75" hidden="1" x14ac:dyDescent="0.25">
      <c r="A34" s="2" t="s">
        <v>72</v>
      </c>
      <c r="B34" s="1" t="s">
        <v>73</v>
      </c>
      <c r="C34" s="13">
        <v>8298.06</v>
      </c>
      <c r="E34" s="40">
        <f t="shared" si="0"/>
        <v>8298.06</v>
      </c>
      <c r="F34" s="40">
        <f t="shared" si="1"/>
        <v>165.96119999999999</v>
      </c>
      <c r="G34" s="40">
        <f t="shared" si="2"/>
        <v>622.35449999999992</v>
      </c>
      <c r="H34" s="40">
        <f t="shared" si="3"/>
        <v>9086.3756999999987</v>
      </c>
      <c r="I34" s="40">
        <f t="shared" si="4"/>
        <v>1453.8201119999999</v>
      </c>
      <c r="J34" s="40">
        <f t="shared" si="5"/>
        <v>10540.195811999998</v>
      </c>
      <c r="L34" s="57" t="s">
        <v>175</v>
      </c>
      <c r="M34" s="57" t="s">
        <v>195</v>
      </c>
    </row>
    <row r="35" spans="1:13" ht="15.75" hidden="1" x14ac:dyDescent="0.25">
      <c r="A35" s="2" t="s">
        <v>74</v>
      </c>
      <c r="B35" s="1" t="s">
        <v>75</v>
      </c>
      <c r="C35" s="13">
        <v>2799.9</v>
      </c>
      <c r="E35" s="40">
        <f t="shared" si="0"/>
        <v>2799.9</v>
      </c>
      <c r="F35" s="40">
        <f t="shared" si="1"/>
        <v>55.998000000000005</v>
      </c>
      <c r="G35" s="40">
        <f t="shared" si="2"/>
        <v>209.99250000000001</v>
      </c>
      <c r="H35" s="40">
        <f t="shared" si="3"/>
        <v>3065.8905</v>
      </c>
      <c r="I35" s="40">
        <f t="shared" si="4"/>
        <v>490.54248000000001</v>
      </c>
      <c r="J35" s="40">
        <f t="shared" si="5"/>
        <v>3556.43298</v>
      </c>
      <c r="L35" s="57" t="s">
        <v>175</v>
      </c>
      <c r="M35" s="57" t="s">
        <v>196</v>
      </c>
    </row>
    <row r="36" spans="1:13" ht="15.75" hidden="1" x14ac:dyDescent="0.25">
      <c r="A36" s="2" t="s">
        <v>76</v>
      </c>
      <c r="B36" s="1" t="s">
        <v>77</v>
      </c>
      <c r="C36" s="13">
        <v>16232.05</v>
      </c>
      <c r="E36" s="40">
        <f t="shared" si="0"/>
        <v>16232.05</v>
      </c>
      <c r="F36" s="40">
        <f t="shared" si="1"/>
        <v>324.64100000000002</v>
      </c>
      <c r="G36" s="40">
        <f t="shared" si="2"/>
        <v>1217.4037499999999</v>
      </c>
      <c r="H36" s="40">
        <f t="shared" si="3"/>
        <v>17774.09475</v>
      </c>
      <c r="I36" s="40">
        <f t="shared" si="4"/>
        <v>2843.8551600000001</v>
      </c>
      <c r="J36" s="40">
        <f t="shared" si="5"/>
        <v>20617.949909999999</v>
      </c>
      <c r="L36" s="56" t="s">
        <v>166</v>
      </c>
      <c r="M36" s="56" t="s">
        <v>197</v>
      </c>
    </row>
    <row r="37" spans="1:13" ht="15.75" hidden="1" x14ac:dyDescent="0.25">
      <c r="A37" s="2" t="s">
        <v>78</v>
      </c>
      <c r="B37" s="1" t="s">
        <v>79</v>
      </c>
      <c r="C37" s="13">
        <v>8122.98</v>
      </c>
      <c r="E37" s="40">
        <f t="shared" si="0"/>
        <v>8122.98</v>
      </c>
      <c r="F37" s="40">
        <f t="shared" si="1"/>
        <v>162.45959999999999</v>
      </c>
      <c r="G37" s="40">
        <f t="shared" si="2"/>
        <v>609.22349999999994</v>
      </c>
      <c r="H37" s="40">
        <f t="shared" si="3"/>
        <v>8894.6630999999998</v>
      </c>
      <c r="I37" s="40">
        <f t="shared" si="4"/>
        <v>1423.1460959999999</v>
      </c>
      <c r="J37" s="40">
        <f t="shared" si="5"/>
        <v>10317.809196</v>
      </c>
      <c r="L37" s="56" t="s">
        <v>170</v>
      </c>
      <c r="M37" s="57" t="s">
        <v>198</v>
      </c>
    </row>
    <row r="38" spans="1:13" ht="15.75" hidden="1" x14ac:dyDescent="0.25">
      <c r="A38" s="2" t="s">
        <v>80</v>
      </c>
      <c r="B38" s="1" t="s">
        <v>81</v>
      </c>
      <c r="C38" s="13">
        <v>46925.3</v>
      </c>
      <c r="E38" s="40">
        <f t="shared" si="0"/>
        <v>46925.3</v>
      </c>
      <c r="F38" s="40">
        <f t="shared" si="1"/>
        <v>938.50600000000009</v>
      </c>
      <c r="G38" s="40">
        <f t="shared" si="2"/>
        <v>3519.3975</v>
      </c>
      <c r="H38" s="40">
        <f t="shared" si="3"/>
        <v>51383.203500000003</v>
      </c>
      <c r="I38" s="40">
        <f t="shared" si="4"/>
        <v>8221.3125600000003</v>
      </c>
      <c r="J38" s="40">
        <f t="shared" si="5"/>
        <v>59604.516060000002</v>
      </c>
      <c r="L38" s="56" t="s">
        <v>166</v>
      </c>
      <c r="M38" s="56" t="s">
        <v>199</v>
      </c>
    </row>
    <row r="39" spans="1:13" ht="15.75" hidden="1" x14ac:dyDescent="0.25">
      <c r="A39" s="2" t="s">
        <v>82</v>
      </c>
      <c r="B39" s="1" t="s">
        <v>83</v>
      </c>
      <c r="C39" s="13">
        <v>8990.7199999999993</v>
      </c>
      <c r="E39" s="40">
        <f t="shared" si="0"/>
        <v>8990.7199999999993</v>
      </c>
      <c r="F39" s="40">
        <f t="shared" si="1"/>
        <v>179.81439999999998</v>
      </c>
      <c r="G39" s="40">
        <f t="shared" si="2"/>
        <v>674.30399999999997</v>
      </c>
      <c r="H39" s="40">
        <f t="shared" si="3"/>
        <v>9844.8383999999987</v>
      </c>
      <c r="I39" s="40">
        <f t="shared" si="4"/>
        <v>1575.1741439999998</v>
      </c>
      <c r="J39" s="40">
        <f t="shared" si="5"/>
        <v>11420.012543999999</v>
      </c>
      <c r="L39" s="56" t="s">
        <v>170</v>
      </c>
      <c r="M39" s="56" t="s">
        <v>200</v>
      </c>
    </row>
    <row r="40" spans="1:13" ht="15.75" hidden="1" x14ac:dyDescent="0.25">
      <c r="A40" s="2" t="s">
        <v>84</v>
      </c>
      <c r="B40" s="1" t="s">
        <v>85</v>
      </c>
      <c r="C40" s="13">
        <v>7000.05</v>
      </c>
      <c r="E40" s="40">
        <f t="shared" si="0"/>
        <v>7000.05</v>
      </c>
      <c r="F40" s="40">
        <f t="shared" si="1"/>
        <v>140.001</v>
      </c>
      <c r="G40" s="40">
        <f t="shared" si="2"/>
        <v>525.00374999999997</v>
      </c>
      <c r="H40" s="40">
        <f t="shared" si="3"/>
        <v>7665.0547500000002</v>
      </c>
      <c r="I40" s="40">
        <f t="shared" si="4"/>
        <v>1226.40876</v>
      </c>
      <c r="J40" s="40">
        <f t="shared" si="5"/>
        <v>8891.4635099999996</v>
      </c>
      <c r="L40" s="57" t="s">
        <v>175</v>
      </c>
      <c r="M40" s="56" t="s">
        <v>201</v>
      </c>
    </row>
    <row r="41" spans="1:13" ht="15.75" hidden="1" x14ac:dyDescent="0.25">
      <c r="A41" s="2" t="s">
        <v>86</v>
      </c>
      <c r="B41" s="1" t="s">
        <v>87</v>
      </c>
      <c r="C41" s="13">
        <v>3999.9</v>
      </c>
      <c r="E41" s="40">
        <f t="shared" si="0"/>
        <v>3999.9</v>
      </c>
      <c r="F41" s="40">
        <f t="shared" si="1"/>
        <v>79.998000000000005</v>
      </c>
      <c r="G41" s="40">
        <f t="shared" si="2"/>
        <v>299.99250000000001</v>
      </c>
      <c r="H41" s="40">
        <f t="shared" si="3"/>
        <v>4379.8905000000004</v>
      </c>
      <c r="I41" s="40">
        <f t="shared" si="4"/>
        <v>700.78248000000008</v>
      </c>
      <c r="J41" s="40">
        <f t="shared" si="5"/>
        <v>5080.6729800000003</v>
      </c>
      <c r="L41" s="56" t="s">
        <v>175</v>
      </c>
      <c r="M41" s="56" t="s">
        <v>202</v>
      </c>
    </row>
    <row r="42" spans="1:13" ht="15.75" hidden="1" x14ac:dyDescent="0.25">
      <c r="A42" s="2" t="s">
        <v>88</v>
      </c>
      <c r="B42" s="1" t="s">
        <v>89</v>
      </c>
      <c r="C42" s="13">
        <v>2799.9</v>
      </c>
      <c r="E42" s="40">
        <f t="shared" si="0"/>
        <v>2799.9</v>
      </c>
      <c r="F42" s="40">
        <f t="shared" si="1"/>
        <v>55.998000000000005</v>
      </c>
      <c r="G42" s="40">
        <f t="shared" si="2"/>
        <v>209.99250000000001</v>
      </c>
      <c r="H42" s="40">
        <f t="shared" si="3"/>
        <v>3065.8905</v>
      </c>
      <c r="I42" s="40">
        <f t="shared" si="4"/>
        <v>490.54248000000001</v>
      </c>
      <c r="J42" s="40">
        <f t="shared" si="5"/>
        <v>3556.43298</v>
      </c>
      <c r="L42" s="56" t="s">
        <v>175</v>
      </c>
      <c r="M42" s="56" t="s">
        <v>203</v>
      </c>
    </row>
    <row r="43" spans="1:13" ht="15.75" hidden="1" x14ac:dyDescent="0.25">
      <c r="A43" s="2" t="s">
        <v>90</v>
      </c>
      <c r="B43" s="1" t="s">
        <v>91</v>
      </c>
      <c r="C43" s="13">
        <v>205944.32000000001</v>
      </c>
      <c r="E43" s="40">
        <f t="shared" si="0"/>
        <v>205944.32000000001</v>
      </c>
      <c r="F43" s="40">
        <f t="shared" si="1"/>
        <v>4118.8864000000003</v>
      </c>
      <c r="G43" s="40">
        <f t="shared" si="2"/>
        <v>15445.824000000001</v>
      </c>
      <c r="H43" s="40">
        <f t="shared" si="3"/>
        <v>225509.03039999999</v>
      </c>
      <c r="I43" s="40">
        <f t="shared" si="4"/>
        <v>36081.444863999997</v>
      </c>
      <c r="J43" s="40">
        <f t="shared" si="5"/>
        <v>261590.47526399998</v>
      </c>
      <c r="L43" s="57" t="s">
        <v>166</v>
      </c>
      <c r="M43" s="57" t="s">
        <v>204</v>
      </c>
    </row>
    <row r="44" spans="1:13" ht="15.75" hidden="1" x14ac:dyDescent="0.25">
      <c r="A44" s="2" t="s">
        <v>92</v>
      </c>
      <c r="B44" s="1" t="s">
        <v>93</v>
      </c>
      <c r="C44" s="13">
        <v>2799.9</v>
      </c>
      <c r="E44" s="40">
        <f t="shared" si="0"/>
        <v>2799.9</v>
      </c>
      <c r="F44" s="40">
        <f t="shared" si="1"/>
        <v>55.998000000000005</v>
      </c>
      <c r="G44" s="40">
        <f t="shared" si="2"/>
        <v>209.99250000000001</v>
      </c>
      <c r="H44" s="40">
        <f t="shared" si="3"/>
        <v>3065.8905</v>
      </c>
      <c r="I44" s="40">
        <f t="shared" si="4"/>
        <v>490.54248000000001</v>
      </c>
      <c r="J44" s="40">
        <f t="shared" si="5"/>
        <v>3556.43298</v>
      </c>
      <c r="L44" s="56" t="s">
        <v>170</v>
      </c>
      <c r="M44" s="56" t="s">
        <v>205</v>
      </c>
    </row>
    <row r="45" spans="1:13" ht="15.75" hidden="1" x14ac:dyDescent="0.25">
      <c r="A45" s="2" t="s">
        <v>94</v>
      </c>
      <c r="B45" s="1" t="s">
        <v>95</v>
      </c>
      <c r="C45" s="13">
        <v>32444.25</v>
      </c>
      <c r="E45" s="40">
        <f t="shared" si="0"/>
        <v>32444.25</v>
      </c>
      <c r="F45" s="40">
        <f t="shared" si="1"/>
        <v>648.88499999999999</v>
      </c>
      <c r="G45" s="40">
        <f t="shared" si="2"/>
        <v>2433.3187499999999</v>
      </c>
      <c r="H45" s="40">
        <f t="shared" si="3"/>
        <v>35526.453750000001</v>
      </c>
      <c r="I45" s="40">
        <f t="shared" si="4"/>
        <v>5684.2326000000003</v>
      </c>
      <c r="J45" s="40">
        <f t="shared" si="5"/>
        <v>41210.686350000004</v>
      </c>
      <c r="L45" s="56" t="s">
        <v>177</v>
      </c>
      <c r="M45" s="56" t="s">
        <v>206</v>
      </c>
    </row>
    <row r="46" spans="1:13" ht="15.75" hidden="1" x14ac:dyDescent="0.25">
      <c r="A46" s="2" t="s">
        <v>96</v>
      </c>
      <c r="B46" s="1" t="s">
        <v>97</v>
      </c>
      <c r="C46" s="13">
        <v>6615.05</v>
      </c>
      <c r="E46" s="40">
        <f t="shared" si="0"/>
        <v>6615.05</v>
      </c>
      <c r="F46" s="40">
        <f t="shared" si="1"/>
        <v>132.30100000000002</v>
      </c>
      <c r="G46" s="40">
        <f t="shared" si="2"/>
        <v>496.12874999999997</v>
      </c>
      <c r="H46" s="40">
        <f t="shared" si="3"/>
        <v>7243.4797500000004</v>
      </c>
      <c r="I46" s="40">
        <f t="shared" si="4"/>
        <v>1158.95676</v>
      </c>
      <c r="J46" s="40">
        <f t="shared" si="5"/>
        <v>8402.4365099999995</v>
      </c>
      <c r="L46" s="56" t="s">
        <v>166</v>
      </c>
      <c r="M46" s="57" t="s">
        <v>207</v>
      </c>
    </row>
    <row r="47" spans="1:13" ht="15.75" hidden="1" x14ac:dyDescent="0.25">
      <c r="A47" s="2" t="s">
        <v>98</v>
      </c>
      <c r="B47" s="1" t="s">
        <v>99</v>
      </c>
      <c r="C47" s="13">
        <v>17000</v>
      </c>
      <c r="E47" s="40">
        <f t="shared" si="0"/>
        <v>17000</v>
      </c>
      <c r="F47" s="40">
        <f t="shared" si="1"/>
        <v>340</v>
      </c>
      <c r="G47" s="40">
        <f t="shared" si="2"/>
        <v>1275</v>
      </c>
      <c r="H47" s="40">
        <f t="shared" si="3"/>
        <v>18615</v>
      </c>
      <c r="I47" s="40">
        <f t="shared" si="4"/>
        <v>2978.4</v>
      </c>
      <c r="J47" s="40">
        <f t="shared" si="5"/>
        <v>21593.4</v>
      </c>
      <c r="L47" s="56" t="s">
        <v>173</v>
      </c>
      <c r="M47" s="56" t="s">
        <v>208</v>
      </c>
    </row>
    <row r="48" spans="1:13" ht="15.75" hidden="1" x14ac:dyDescent="0.25">
      <c r="A48" s="2" t="s">
        <v>100</v>
      </c>
      <c r="B48" s="1" t="s">
        <v>101</v>
      </c>
      <c r="C48" s="13">
        <v>14960.05</v>
      </c>
      <c r="E48" s="40">
        <f t="shared" si="0"/>
        <v>14960.05</v>
      </c>
      <c r="F48" s="40">
        <f t="shared" si="1"/>
        <v>299.20099999999996</v>
      </c>
      <c r="G48" s="40">
        <f t="shared" si="2"/>
        <v>1122.0037499999999</v>
      </c>
      <c r="H48" s="40">
        <f t="shared" si="3"/>
        <v>16381.254749999998</v>
      </c>
      <c r="I48" s="40">
        <f t="shared" si="4"/>
        <v>2621.0007599999999</v>
      </c>
      <c r="J48" s="40">
        <f t="shared" si="5"/>
        <v>19002.255509999999</v>
      </c>
      <c r="L48" s="56" t="s">
        <v>166</v>
      </c>
      <c r="M48" s="56" t="s">
        <v>209</v>
      </c>
    </row>
    <row r="49" spans="1:13" ht="15.75" hidden="1" x14ac:dyDescent="0.25">
      <c r="A49" s="2" t="s">
        <v>102</v>
      </c>
      <c r="B49" s="1" t="s">
        <v>103</v>
      </c>
      <c r="C49" s="13">
        <v>6615.05</v>
      </c>
      <c r="E49" s="40">
        <f t="shared" si="0"/>
        <v>6615.05</v>
      </c>
      <c r="F49" s="40">
        <f t="shared" si="1"/>
        <v>132.30100000000002</v>
      </c>
      <c r="G49" s="40">
        <f t="shared" si="2"/>
        <v>496.12874999999997</v>
      </c>
      <c r="H49" s="40">
        <f t="shared" si="3"/>
        <v>7243.4797500000004</v>
      </c>
      <c r="I49" s="40">
        <f t="shared" si="4"/>
        <v>1158.95676</v>
      </c>
      <c r="J49" s="40">
        <f t="shared" si="5"/>
        <v>8402.4365099999995</v>
      </c>
      <c r="L49" s="56" t="s">
        <v>166</v>
      </c>
      <c r="M49" s="56" t="s">
        <v>210</v>
      </c>
    </row>
    <row r="50" spans="1:13" ht="15.75" hidden="1" x14ac:dyDescent="0.25">
      <c r="A50" s="2" t="s">
        <v>104</v>
      </c>
      <c r="B50" s="1" t="s">
        <v>105</v>
      </c>
      <c r="C50" s="13">
        <v>3000</v>
      </c>
      <c r="E50" s="40">
        <f t="shared" si="0"/>
        <v>3000</v>
      </c>
      <c r="F50" s="40">
        <f t="shared" si="1"/>
        <v>60</v>
      </c>
      <c r="G50" s="40">
        <f t="shared" si="2"/>
        <v>225</v>
      </c>
      <c r="H50" s="40">
        <f t="shared" si="3"/>
        <v>3285</v>
      </c>
      <c r="I50" s="40">
        <f t="shared" si="4"/>
        <v>525.6</v>
      </c>
      <c r="J50" s="40">
        <f t="shared" si="5"/>
        <v>3810.6</v>
      </c>
      <c r="L50" s="56" t="s">
        <v>175</v>
      </c>
      <c r="M50" s="56" t="s">
        <v>211</v>
      </c>
    </row>
    <row r="51" spans="1:13" ht="15.75" hidden="1" x14ac:dyDescent="0.25">
      <c r="A51" s="2" t="s">
        <v>106</v>
      </c>
      <c r="B51" s="1" t="s">
        <v>107</v>
      </c>
      <c r="C51" s="13">
        <v>13663.59</v>
      </c>
      <c r="E51" s="40">
        <f t="shared" si="0"/>
        <v>13663.59</v>
      </c>
      <c r="F51" s="40">
        <f t="shared" si="1"/>
        <v>273.27179999999998</v>
      </c>
      <c r="G51" s="40">
        <f t="shared" si="2"/>
        <v>1024.7692500000001</v>
      </c>
      <c r="H51" s="40">
        <f t="shared" si="3"/>
        <v>14961.63105</v>
      </c>
      <c r="I51" s="40">
        <f t="shared" si="4"/>
        <v>2393.860968</v>
      </c>
      <c r="J51" s="40">
        <f t="shared" si="5"/>
        <v>17355.492018000001</v>
      </c>
      <c r="L51" s="56" t="s">
        <v>212</v>
      </c>
      <c r="M51" s="56" t="s">
        <v>213</v>
      </c>
    </row>
    <row r="52" spans="1:13" ht="15.75" hidden="1" x14ac:dyDescent="0.25">
      <c r="A52" s="2" t="s">
        <v>108</v>
      </c>
      <c r="B52" s="1" t="s">
        <v>109</v>
      </c>
      <c r="C52" s="13">
        <v>7000</v>
      </c>
      <c r="E52" s="40">
        <f t="shared" si="0"/>
        <v>7000</v>
      </c>
      <c r="F52" s="40">
        <f t="shared" si="1"/>
        <v>140</v>
      </c>
      <c r="G52" s="40">
        <f t="shared" si="2"/>
        <v>525</v>
      </c>
      <c r="H52" s="40">
        <f t="shared" si="3"/>
        <v>7665</v>
      </c>
      <c r="I52" s="40">
        <f t="shared" si="4"/>
        <v>1226.4000000000001</v>
      </c>
      <c r="J52" s="40">
        <f t="shared" si="5"/>
        <v>8891.4</v>
      </c>
      <c r="L52" s="56" t="s">
        <v>170</v>
      </c>
      <c r="M52" s="57" t="s">
        <v>214</v>
      </c>
    </row>
    <row r="53" spans="1:13" ht="15.75" hidden="1" x14ac:dyDescent="0.25">
      <c r="A53" s="2" t="s">
        <v>110</v>
      </c>
      <c r="B53" s="1" t="s">
        <v>111</v>
      </c>
      <c r="C53" s="13">
        <v>28044.959999999999</v>
      </c>
      <c r="E53" s="40">
        <f t="shared" si="0"/>
        <v>28044.959999999999</v>
      </c>
      <c r="F53" s="40">
        <f t="shared" si="1"/>
        <v>560.89919999999995</v>
      </c>
      <c r="G53" s="40">
        <f t="shared" si="2"/>
        <v>2103.3719999999998</v>
      </c>
      <c r="H53" s="40">
        <f t="shared" si="3"/>
        <v>30709.231199999998</v>
      </c>
      <c r="I53" s="40">
        <f t="shared" si="4"/>
        <v>4913.4769919999999</v>
      </c>
      <c r="J53" s="40">
        <f t="shared" si="5"/>
        <v>35622.708191999998</v>
      </c>
      <c r="L53" s="56" t="s">
        <v>212</v>
      </c>
      <c r="M53" s="56" t="s">
        <v>215</v>
      </c>
    </row>
    <row r="54" spans="1:13" ht="15.75" hidden="1" x14ac:dyDescent="0.25">
      <c r="A54" s="2" t="s">
        <v>112</v>
      </c>
      <c r="B54" s="1" t="s">
        <v>113</v>
      </c>
      <c r="C54" s="13">
        <v>13800</v>
      </c>
      <c r="E54" s="40">
        <f t="shared" si="0"/>
        <v>13800</v>
      </c>
      <c r="F54" s="40">
        <f t="shared" si="1"/>
        <v>276</v>
      </c>
      <c r="G54" s="40">
        <f t="shared" si="2"/>
        <v>1035</v>
      </c>
      <c r="H54" s="40">
        <f t="shared" si="3"/>
        <v>15111</v>
      </c>
      <c r="I54" s="40">
        <f t="shared" si="4"/>
        <v>2417.7600000000002</v>
      </c>
      <c r="J54" s="40">
        <f t="shared" si="5"/>
        <v>17528.760000000002</v>
      </c>
      <c r="L54" s="56" t="s">
        <v>175</v>
      </c>
      <c r="M54" s="56" t="s">
        <v>216</v>
      </c>
    </row>
    <row r="55" spans="1:13" ht="15.75" hidden="1" x14ac:dyDescent="0.25">
      <c r="A55" s="2" t="s">
        <v>114</v>
      </c>
      <c r="B55" s="1" t="s">
        <v>115</v>
      </c>
      <c r="C55" s="13">
        <v>18337.43</v>
      </c>
      <c r="E55" s="40">
        <f t="shared" si="0"/>
        <v>18337.43</v>
      </c>
      <c r="F55" s="40">
        <f t="shared" si="1"/>
        <v>366.74860000000001</v>
      </c>
      <c r="G55" s="40">
        <f t="shared" si="2"/>
        <v>1375.3072500000001</v>
      </c>
      <c r="H55" s="40">
        <f t="shared" si="3"/>
        <v>20079.485850000001</v>
      </c>
      <c r="I55" s="40">
        <f t="shared" si="4"/>
        <v>3212.7177360000001</v>
      </c>
      <c r="J55" s="40">
        <f t="shared" si="5"/>
        <v>23292.203586</v>
      </c>
      <c r="L55" s="56" t="s">
        <v>170</v>
      </c>
      <c r="M55" s="56" t="s">
        <v>217</v>
      </c>
    </row>
    <row r="56" spans="1:13" ht="15.75" hidden="1" x14ac:dyDescent="0.25">
      <c r="A56" s="2" t="s">
        <v>116</v>
      </c>
      <c r="B56" s="1" t="s">
        <v>117</v>
      </c>
      <c r="C56" s="13">
        <v>23355.21</v>
      </c>
      <c r="E56" s="40">
        <f t="shared" si="0"/>
        <v>23355.21</v>
      </c>
      <c r="F56" s="40">
        <f t="shared" si="1"/>
        <v>467.10419999999999</v>
      </c>
      <c r="G56" s="40">
        <f t="shared" si="2"/>
        <v>1751.6407499999998</v>
      </c>
      <c r="H56" s="40">
        <f t="shared" si="3"/>
        <v>25573.954949999999</v>
      </c>
      <c r="I56" s="40">
        <f t="shared" si="4"/>
        <v>4091.8327920000002</v>
      </c>
      <c r="J56" s="40">
        <f t="shared" si="5"/>
        <v>29665.787742</v>
      </c>
      <c r="L56" s="58" t="s">
        <v>175</v>
      </c>
      <c r="M56" s="58" t="s">
        <v>218</v>
      </c>
    </row>
    <row r="57" spans="1:13" ht="15.75" hidden="1" x14ac:dyDescent="0.25">
      <c r="A57" s="2" t="s">
        <v>118</v>
      </c>
      <c r="B57" s="1" t="s">
        <v>119</v>
      </c>
      <c r="C57" s="13">
        <v>3800</v>
      </c>
      <c r="E57" s="40">
        <f t="shared" si="0"/>
        <v>3800</v>
      </c>
      <c r="F57" s="40">
        <f t="shared" si="1"/>
        <v>76</v>
      </c>
      <c r="G57" s="40">
        <f t="shared" si="2"/>
        <v>285</v>
      </c>
      <c r="H57" s="40">
        <f t="shared" si="3"/>
        <v>4161</v>
      </c>
      <c r="I57" s="40">
        <f t="shared" si="4"/>
        <v>665.76</v>
      </c>
      <c r="J57" s="40">
        <f t="shared" si="5"/>
        <v>4826.76</v>
      </c>
      <c r="L57" s="56" t="s">
        <v>175</v>
      </c>
      <c r="M57" s="57" t="s">
        <v>219</v>
      </c>
    </row>
    <row r="58" spans="1:13" ht="15.75" hidden="1" x14ac:dyDescent="0.25">
      <c r="A58" s="2" t="s">
        <v>120</v>
      </c>
      <c r="B58" s="1" t="s">
        <v>121</v>
      </c>
      <c r="C58" s="13">
        <v>23853.94</v>
      </c>
      <c r="E58" s="40">
        <f t="shared" si="0"/>
        <v>23853.94</v>
      </c>
      <c r="F58" s="40">
        <f t="shared" si="1"/>
        <v>477.0788</v>
      </c>
      <c r="G58" s="40">
        <f t="shared" si="2"/>
        <v>1789.0454999999999</v>
      </c>
      <c r="H58" s="40">
        <f t="shared" si="3"/>
        <v>26120.064299999998</v>
      </c>
      <c r="I58" s="40">
        <f t="shared" si="4"/>
        <v>4179.2102880000002</v>
      </c>
      <c r="J58" s="40">
        <f t="shared" si="5"/>
        <v>30299.274588</v>
      </c>
      <c r="L58" s="56" t="s">
        <v>170</v>
      </c>
      <c r="M58" s="56" t="s">
        <v>220</v>
      </c>
    </row>
    <row r="59" spans="1:13" ht="15.75" hidden="1" x14ac:dyDescent="0.25">
      <c r="A59" s="2" t="s">
        <v>122</v>
      </c>
      <c r="B59" s="1" t="s">
        <v>123</v>
      </c>
      <c r="C59" s="13">
        <v>13999.95</v>
      </c>
      <c r="E59" s="40">
        <f t="shared" si="0"/>
        <v>13999.95</v>
      </c>
      <c r="F59" s="40">
        <f t="shared" si="1"/>
        <v>279.99900000000002</v>
      </c>
      <c r="G59" s="40">
        <f t="shared" si="2"/>
        <v>1049.9962499999999</v>
      </c>
      <c r="H59" s="40">
        <f t="shared" si="3"/>
        <v>15329.945250000001</v>
      </c>
      <c r="I59" s="40">
        <f t="shared" si="4"/>
        <v>2452.79124</v>
      </c>
      <c r="J59" s="40">
        <f t="shared" si="5"/>
        <v>17782.736489999999</v>
      </c>
      <c r="L59" s="56" t="s">
        <v>175</v>
      </c>
      <c r="M59" s="56" t="s">
        <v>221</v>
      </c>
    </row>
    <row r="60" spans="1:13" ht="15.75" hidden="1" x14ac:dyDescent="0.25">
      <c r="A60" s="2" t="s">
        <v>124</v>
      </c>
      <c r="B60" s="1" t="s">
        <v>125</v>
      </c>
      <c r="C60" s="13">
        <v>6670.05</v>
      </c>
      <c r="E60" s="40">
        <f t="shared" si="0"/>
        <v>6670.05</v>
      </c>
      <c r="F60" s="40">
        <f t="shared" si="1"/>
        <v>133.40100000000001</v>
      </c>
      <c r="G60" s="40">
        <f t="shared" si="2"/>
        <v>500.25374999999997</v>
      </c>
      <c r="H60" s="40">
        <f t="shared" si="3"/>
        <v>7303.7047499999999</v>
      </c>
      <c r="I60" s="40">
        <f t="shared" si="4"/>
        <v>1168.59276</v>
      </c>
      <c r="J60" s="40">
        <f t="shared" si="5"/>
        <v>8472.2975100000003</v>
      </c>
      <c r="L60" s="56" t="s">
        <v>175</v>
      </c>
      <c r="M60" s="57" t="s">
        <v>222</v>
      </c>
    </row>
    <row r="62" spans="1:13" s="7" customFormat="1" x14ac:dyDescent="0.2">
      <c r="A62" s="15"/>
      <c r="C62" s="7" t="s">
        <v>126</v>
      </c>
      <c r="E62" s="38" t="s">
        <v>126</v>
      </c>
      <c r="F62" s="38" t="s">
        <v>126</v>
      </c>
      <c r="G62" s="38" t="s">
        <v>126</v>
      </c>
      <c r="H62" s="38" t="s">
        <v>126</v>
      </c>
      <c r="I62" s="38" t="s">
        <v>126</v>
      </c>
      <c r="J62" s="38" t="s">
        <v>126</v>
      </c>
    </row>
    <row r="63" spans="1:13" ht="13.5" thickBot="1" x14ac:dyDescent="0.25">
      <c r="A63" s="18" t="s">
        <v>127</v>
      </c>
      <c r="B63" s="1" t="s">
        <v>128</v>
      </c>
      <c r="C63" s="17">
        <v>819166.84</v>
      </c>
      <c r="E63" s="41">
        <f>SUM(E11:E60)</f>
        <v>819166.84</v>
      </c>
      <c r="F63" s="41">
        <f t="shared" ref="F63:J63" si="6">SUM(F11:F60)</f>
        <v>16383.336799999997</v>
      </c>
      <c r="G63" s="41">
        <f t="shared" si="6"/>
        <v>61437.513000000006</v>
      </c>
      <c r="H63" s="41">
        <f t="shared" si="6"/>
        <v>896987.68980000005</v>
      </c>
      <c r="I63" s="41">
        <f t="shared" si="6"/>
        <v>143518.03036799998</v>
      </c>
      <c r="J63" s="41">
        <f t="shared" si="6"/>
        <v>1040505.7201680001</v>
      </c>
    </row>
    <row r="64" spans="1:13" ht="12" thickTop="1" x14ac:dyDescent="0.2"/>
    <row r="65" spans="1:3" x14ac:dyDescent="0.2">
      <c r="C65" s="1" t="s">
        <v>128</v>
      </c>
    </row>
    <row r="66" spans="1:3" x14ac:dyDescent="0.2">
      <c r="A66" s="2" t="s">
        <v>128</v>
      </c>
      <c r="B66" s="1" t="s">
        <v>128</v>
      </c>
      <c r="C66" s="16"/>
    </row>
  </sheetData>
  <autoFilter ref="A10:M60">
    <filterColumn colId="11">
      <filters>
        <filter val="HYP"/>
      </filters>
    </filterColumn>
  </autoFilter>
  <mergeCells count="1">
    <mergeCell ref="E7:J7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6"/>
  <sheetViews>
    <sheetView workbookViewId="0">
      <pane xSplit="2" ySplit="10" topLeftCell="J44" activePane="bottomRight" state="frozen"/>
      <selection pane="topRight" activeCell="C1" sqref="C1"/>
      <selection pane="bottomLeft" activeCell="A13" sqref="A13"/>
      <selection pane="bottomRight" activeCell="R63" sqref="R63"/>
    </sheetView>
  </sheetViews>
  <sheetFormatPr baseColWidth="10" defaultRowHeight="11.25" x14ac:dyDescent="0.2"/>
  <cols>
    <col min="1" max="1" width="8" style="2" customWidth="1"/>
    <col min="2" max="2" width="26.42578125" style="1" customWidth="1"/>
    <col min="3" max="3" width="10.140625" style="1" customWidth="1"/>
    <col min="4" max="4" width="12.140625" style="1" customWidth="1"/>
    <col min="5" max="5" width="13" style="1" bestFit="1" customWidth="1"/>
    <col min="6" max="6" width="10.42578125" style="1" customWidth="1"/>
    <col min="7" max="7" width="13.7109375" style="1" customWidth="1"/>
    <col min="8" max="8" width="10.42578125" style="1" customWidth="1"/>
    <col min="9" max="9" width="9.85546875" style="1" customWidth="1"/>
    <col min="10" max="10" width="8.42578125" style="1" customWidth="1"/>
    <col min="11" max="11" width="10.7109375" style="1" customWidth="1"/>
    <col min="12" max="12" width="11.28515625" style="1" customWidth="1"/>
    <col min="13" max="13" width="9.85546875" style="1" customWidth="1"/>
    <col min="14" max="14" width="10" style="1" customWidth="1"/>
    <col min="15" max="15" width="9.28515625" style="1" customWidth="1"/>
    <col min="16" max="16" width="9.42578125" style="1" customWidth="1"/>
    <col min="17" max="17" width="14.140625" style="1" customWidth="1"/>
    <col min="18" max="18" width="11.5703125" style="1" customWidth="1"/>
    <col min="19" max="16384" width="11.42578125" style="1"/>
  </cols>
  <sheetData>
    <row r="1" spans="1:18" ht="18" customHeight="1" x14ac:dyDescent="0.25">
      <c r="A1" s="3" t="s">
        <v>0</v>
      </c>
      <c r="B1" s="43" t="s">
        <v>128</v>
      </c>
      <c r="C1" s="44"/>
    </row>
    <row r="2" spans="1:18" ht="24.95" customHeight="1" x14ac:dyDescent="0.2">
      <c r="A2" s="4" t="s">
        <v>1</v>
      </c>
      <c r="B2" s="20" t="s">
        <v>2</v>
      </c>
      <c r="C2" s="21"/>
    </row>
    <row r="3" spans="1:18" ht="15.75" x14ac:dyDescent="0.25">
      <c r="B3" s="22" t="s">
        <v>3</v>
      </c>
      <c r="C3" s="23"/>
      <c r="D3" s="7"/>
    </row>
    <row r="4" spans="1:18" ht="15" x14ac:dyDescent="0.25">
      <c r="B4" s="24" t="s">
        <v>4</v>
      </c>
      <c r="C4" s="23"/>
      <c r="D4" s="7"/>
    </row>
    <row r="5" spans="1:18" x14ac:dyDescent="0.2">
      <c r="B5" s="6" t="s">
        <v>5</v>
      </c>
    </row>
    <row r="6" spans="1:18" x14ac:dyDescent="0.2">
      <c r="B6" s="6" t="s">
        <v>6</v>
      </c>
    </row>
    <row r="8" spans="1:18" s="5" customFormat="1" ht="45.75" thickBot="1" x14ac:dyDescent="0.25">
      <c r="A8" s="8" t="s">
        <v>7</v>
      </c>
      <c r="B8" s="9" t="s">
        <v>8</v>
      </c>
      <c r="C8" s="9" t="s">
        <v>9</v>
      </c>
      <c r="D8" s="9" t="s">
        <v>10</v>
      </c>
      <c r="E8" s="9" t="s">
        <v>11</v>
      </c>
      <c r="F8" s="9" t="s">
        <v>12</v>
      </c>
      <c r="G8" s="10" t="s">
        <v>13</v>
      </c>
      <c r="H8" s="9" t="s">
        <v>14</v>
      </c>
      <c r="I8" s="9" t="s">
        <v>15</v>
      </c>
      <c r="J8" s="9" t="s">
        <v>16</v>
      </c>
      <c r="K8" s="9" t="s">
        <v>17</v>
      </c>
      <c r="L8" s="9" t="s">
        <v>18</v>
      </c>
      <c r="M8" s="9" t="s">
        <v>19</v>
      </c>
      <c r="N8" s="9" t="s">
        <v>20</v>
      </c>
      <c r="O8" s="9" t="s">
        <v>21</v>
      </c>
      <c r="P8" s="9" t="s">
        <v>22</v>
      </c>
      <c r="Q8" s="10" t="s">
        <v>23</v>
      </c>
      <c r="R8" s="11" t="s">
        <v>24</v>
      </c>
    </row>
    <row r="9" spans="1:18" ht="12" thickTop="1" x14ac:dyDescent="0.2">
      <c r="A9" s="12" t="s">
        <v>25</v>
      </c>
    </row>
    <row r="11" spans="1:18" x14ac:dyDescent="0.2">
      <c r="A11" s="2" t="s">
        <v>26</v>
      </c>
      <c r="B11" s="1" t="s">
        <v>27</v>
      </c>
      <c r="C11" s="13">
        <v>2500.0500000000002</v>
      </c>
      <c r="D11" s="13">
        <v>4115</v>
      </c>
      <c r="E11" s="13">
        <v>0</v>
      </c>
      <c r="F11" s="13">
        <v>0</v>
      </c>
      <c r="G11" s="13">
        <v>6615.05</v>
      </c>
      <c r="H11" s="13">
        <v>0</v>
      </c>
      <c r="I11" s="13">
        <v>0</v>
      </c>
      <c r="J11" s="13">
        <v>0</v>
      </c>
      <c r="K11" s="13">
        <v>774.76</v>
      </c>
      <c r="L11" s="13">
        <v>0</v>
      </c>
      <c r="M11" s="13">
        <v>124.77</v>
      </c>
      <c r="N11" s="13">
        <v>0</v>
      </c>
      <c r="O11" s="14">
        <v>-0.08</v>
      </c>
      <c r="P11" s="13">
        <v>0</v>
      </c>
      <c r="Q11" s="13">
        <v>899.45</v>
      </c>
      <c r="R11" s="13">
        <v>5715.6</v>
      </c>
    </row>
    <row r="12" spans="1:18" x14ac:dyDescent="0.2">
      <c r="A12" s="2" t="s">
        <v>28</v>
      </c>
      <c r="B12" s="1" t="s">
        <v>29</v>
      </c>
      <c r="C12" s="13">
        <v>2750.1</v>
      </c>
      <c r="D12" s="13">
        <v>7713.94</v>
      </c>
      <c r="E12" s="13">
        <v>0</v>
      </c>
      <c r="F12" s="13">
        <v>0</v>
      </c>
      <c r="G12" s="13">
        <v>10464.040000000001</v>
      </c>
      <c r="H12" s="13">
        <v>1465.56</v>
      </c>
      <c r="I12" s="13">
        <v>0</v>
      </c>
      <c r="J12" s="13">
        <v>0</v>
      </c>
      <c r="K12" s="13">
        <v>1596.9</v>
      </c>
      <c r="L12" s="14">
        <v>-1596.9</v>
      </c>
      <c r="M12" s="13">
        <v>352.32</v>
      </c>
      <c r="N12" s="13">
        <v>0</v>
      </c>
      <c r="O12" s="14">
        <v>-0.04</v>
      </c>
      <c r="P12" s="13">
        <v>0</v>
      </c>
      <c r="Q12" s="13">
        <v>1817.84</v>
      </c>
      <c r="R12" s="13">
        <v>8646.2000000000007</v>
      </c>
    </row>
    <row r="13" spans="1:18" x14ac:dyDescent="0.2">
      <c r="A13" s="2" t="s">
        <v>30</v>
      </c>
      <c r="B13" s="1" t="s">
        <v>31</v>
      </c>
      <c r="C13" s="13">
        <v>2500.0500000000002</v>
      </c>
      <c r="D13" s="13">
        <v>12290</v>
      </c>
      <c r="E13" s="13">
        <v>0</v>
      </c>
      <c r="F13" s="13">
        <v>0</v>
      </c>
      <c r="G13" s="13">
        <v>14790.05</v>
      </c>
      <c r="H13" s="13">
        <v>446.02</v>
      </c>
      <c r="I13" s="13">
        <v>0</v>
      </c>
      <c r="J13" s="13">
        <v>0</v>
      </c>
      <c r="K13" s="13">
        <v>2582.25</v>
      </c>
      <c r="L13" s="13">
        <v>0</v>
      </c>
      <c r="M13" s="13">
        <v>411.5</v>
      </c>
      <c r="N13" s="13">
        <v>0</v>
      </c>
      <c r="O13" s="14">
        <v>-0.12</v>
      </c>
      <c r="P13" s="13">
        <v>0</v>
      </c>
      <c r="Q13" s="13">
        <v>3439.65</v>
      </c>
      <c r="R13" s="13">
        <v>11350.4</v>
      </c>
    </row>
    <row r="14" spans="1:18" x14ac:dyDescent="0.2">
      <c r="A14" s="2" t="s">
        <v>32</v>
      </c>
      <c r="B14" s="1" t="s">
        <v>33</v>
      </c>
      <c r="C14" s="13">
        <v>8000.1</v>
      </c>
      <c r="D14" s="13">
        <v>31003.96</v>
      </c>
      <c r="E14" s="13">
        <v>0</v>
      </c>
      <c r="F14" s="13">
        <v>0</v>
      </c>
      <c r="G14" s="13">
        <v>39004.06</v>
      </c>
      <c r="H14" s="13">
        <v>1451.46</v>
      </c>
      <c r="I14" s="13">
        <v>0</v>
      </c>
      <c r="J14" s="13">
        <v>0</v>
      </c>
      <c r="K14" s="13">
        <v>9644.9599999999991</v>
      </c>
      <c r="L14" s="13">
        <v>0</v>
      </c>
      <c r="M14" s="13">
        <v>676.67</v>
      </c>
      <c r="N14" s="13">
        <v>0</v>
      </c>
      <c r="O14" s="14">
        <v>-0.03</v>
      </c>
      <c r="P14" s="13">
        <v>0</v>
      </c>
      <c r="Q14" s="13">
        <v>11773.06</v>
      </c>
      <c r="R14" s="13">
        <v>27231</v>
      </c>
    </row>
    <row r="15" spans="1:18" x14ac:dyDescent="0.2">
      <c r="A15" s="2" t="s">
        <v>34</v>
      </c>
      <c r="B15" s="1" t="s">
        <v>35</v>
      </c>
      <c r="C15" s="13">
        <v>2166.71</v>
      </c>
      <c r="D15" s="13">
        <v>0</v>
      </c>
      <c r="E15" s="13">
        <v>0</v>
      </c>
      <c r="F15" s="13">
        <v>0</v>
      </c>
      <c r="G15" s="13">
        <v>2166.71</v>
      </c>
      <c r="H15" s="13">
        <v>0</v>
      </c>
      <c r="I15" s="13">
        <v>0</v>
      </c>
      <c r="J15" s="14">
        <v>-62.83</v>
      </c>
      <c r="K15" s="13">
        <v>0</v>
      </c>
      <c r="L15" s="13">
        <v>0</v>
      </c>
      <c r="M15" s="13">
        <v>79.849999999999994</v>
      </c>
      <c r="N15" s="13">
        <v>0</v>
      </c>
      <c r="O15" s="13">
        <v>0.09</v>
      </c>
      <c r="P15" s="13">
        <v>0</v>
      </c>
      <c r="Q15" s="13">
        <v>17.11</v>
      </c>
      <c r="R15" s="13">
        <v>2149.6</v>
      </c>
    </row>
    <row r="16" spans="1:18" x14ac:dyDescent="0.2">
      <c r="A16" s="2" t="s">
        <v>36</v>
      </c>
      <c r="B16" s="1" t="s">
        <v>37</v>
      </c>
      <c r="C16" s="13">
        <v>5000.1000000000004</v>
      </c>
      <c r="D16" s="13">
        <v>10000</v>
      </c>
      <c r="E16" s="13">
        <v>0</v>
      </c>
      <c r="F16" s="13">
        <v>0</v>
      </c>
      <c r="G16" s="13">
        <v>15000.1</v>
      </c>
      <c r="H16" s="13">
        <v>2439.4299999999998</v>
      </c>
      <c r="I16" s="13">
        <v>0</v>
      </c>
      <c r="J16" s="13">
        <v>0</v>
      </c>
      <c r="K16" s="13">
        <v>2631.65</v>
      </c>
      <c r="L16" s="13">
        <v>0</v>
      </c>
      <c r="M16" s="13">
        <v>350.24</v>
      </c>
      <c r="N16" s="13">
        <v>0</v>
      </c>
      <c r="O16" s="14">
        <v>-0.02</v>
      </c>
      <c r="P16" s="13">
        <v>0</v>
      </c>
      <c r="Q16" s="13">
        <v>5421.3</v>
      </c>
      <c r="R16" s="13">
        <v>9578.7999999999993</v>
      </c>
    </row>
    <row r="17" spans="1:18" x14ac:dyDescent="0.2">
      <c r="A17" s="2" t="s">
        <v>38</v>
      </c>
      <c r="B17" s="1" t="s">
        <v>39</v>
      </c>
      <c r="C17" s="13">
        <v>3000</v>
      </c>
      <c r="D17" s="13">
        <v>9000</v>
      </c>
      <c r="E17" s="13">
        <v>0</v>
      </c>
      <c r="F17" s="13">
        <v>0</v>
      </c>
      <c r="G17" s="13">
        <v>12000</v>
      </c>
      <c r="H17" s="13">
        <v>1004.08</v>
      </c>
      <c r="I17" s="13">
        <v>0</v>
      </c>
      <c r="J17" s="13">
        <v>0</v>
      </c>
      <c r="K17" s="13">
        <v>1926.03</v>
      </c>
      <c r="L17" s="13">
        <v>0</v>
      </c>
      <c r="M17" s="13">
        <v>188.1</v>
      </c>
      <c r="N17" s="13">
        <v>0</v>
      </c>
      <c r="O17" s="14">
        <v>-0.01</v>
      </c>
      <c r="P17" s="13">
        <v>0</v>
      </c>
      <c r="Q17" s="13">
        <v>3118.2</v>
      </c>
      <c r="R17" s="13">
        <v>8881.7999999999993</v>
      </c>
    </row>
    <row r="18" spans="1:18" x14ac:dyDescent="0.2">
      <c r="A18" s="2" t="s">
        <v>40</v>
      </c>
      <c r="B18" s="1" t="s">
        <v>41</v>
      </c>
      <c r="C18" s="13">
        <v>3000</v>
      </c>
      <c r="D18" s="13">
        <v>0</v>
      </c>
      <c r="E18" s="13">
        <v>800</v>
      </c>
      <c r="F18" s="13">
        <v>0</v>
      </c>
      <c r="G18" s="13">
        <v>3800</v>
      </c>
      <c r="H18" s="13">
        <v>0</v>
      </c>
      <c r="I18" s="13">
        <v>0</v>
      </c>
      <c r="J18" s="13">
        <v>0</v>
      </c>
      <c r="K18" s="13">
        <v>292.11</v>
      </c>
      <c r="L18" s="13">
        <v>0</v>
      </c>
      <c r="M18" s="13">
        <v>74.48</v>
      </c>
      <c r="N18" s="13">
        <v>0</v>
      </c>
      <c r="O18" s="13">
        <v>0.01</v>
      </c>
      <c r="P18" s="13">
        <v>0</v>
      </c>
      <c r="Q18" s="13">
        <v>366.6</v>
      </c>
      <c r="R18" s="13">
        <v>3433.4</v>
      </c>
    </row>
    <row r="19" spans="1:18" x14ac:dyDescent="0.2">
      <c r="A19" s="2" t="s">
        <v>42</v>
      </c>
      <c r="B19" s="1" t="s">
        <v>43</v>
      </c>
      <c r="C19" s="13">
        <v>2500.0500000000002</v>
      </c>
      <c r="D19" s="13">
        <v>8481.57</v>
      </c>
      <c r="E19" s="13">
        <v>0</v>
      </c>
      <c r="F19" s="13">
        <v>0</v>
      </c>
      <c r="G19" s="13">
        <v>10981.62</v>
      </c>
      <c r="H19" s="13">
        <v>0</v>
      </c>
      <c r="I19" s="13">
        <v>0</v>
      </c>
      <c r="J19" s="13">
        <v>0</v>
      </c>
      <c r="K19" s="13">
        <v>1707.46</v>
      </c>
      <c r="L19" s="13">
        <v>0</v>
      </c>
      <c r="M19" s="13">
        <v>220.46</v>
      </c>
      <c r="N19" s="13">
        <v>0</v>
      </c>
      <c r="O19" s="14">
        <v>-0.1</v>
      </c>
      <c r="P19" s="13">
        <v>0</v>
      </c>
      <c r="Q19" s="13">
        <v>1927.82</v>
      </c>
      <c r="R19" s="13">
        <v>9053.7999999999993</v>
      </c>
    </row>
    <row r="20" spans="1:18" x14ac:dyDescent="0.2">
      <c r="A20" s="2" t="s">
        <v>44</v>
      </c>
      <c r="B20" s="1" t="s">
        <v>45</v>
      </c>
      <c r="C20" s="13">
        <v>7500</v>
      </c>
      <c r="D20" s="13">
        <v>0</v>
      </c>
      <c r="E20" s="13">
        <v>0</v>
      </c>
      <c r="F20" s="13">
        <v>0</v>
      </c>
      <c r="G20" s="13">
        <v>7500</v>
      </c>
      <c r="H20" s="13">
        <v>0</v>
      </c>
      <c r="I20" s="13">
        <v>0</v>
      </c>
      <c r="J20" s="13">
        <v>0</v>
      </c>
      <c r="K20" s="13">
        <v>963.78</v>
      </c>
      <c r="L20" s="13">
        <v>0</v>
      </c>
      <c r="M20" s="13">
        <v>220.94</v>
      </c>
      <c r="N20" s="13">
        <v>0</v>
      </c>
      <c r="O20" s="13">
        <v>0.08</v>
      </c>
      <c r="P20" s="13">
        <v>0</v>
      </c>
      <c r="Q20" s="13">
        <v>1184.8</v>
      </c>
      <c r="R20" s="13">
        <v>6315.2</v>
      </c>
    </row>
    <row r="21" spans="1:18" x14ac:dyDescent="0.2">
      <c r="A21" s="2" t="s">
        <v>46</v>
      </c>
      <c r="B21" s="1" t="s">
        <v>47</v>
      </c>
      <c r="C21" s="13">
        <v>2500.0500000000002</v>
      </c>
      <c r="D21" s="13">
        <v>4115</v>
      </c>
      <c r="E21" s="13">
        <v>0</v>
      </c>
      <c r="F21" s="13">
        <v>0</v>
      </c>
      <c r="G21" s="13">
        <v>6615.05</v>
      </c>
      <c r="H21" s="13">
        <v>0</v>
      </c>
      <c r="I21" s="13">
        <v>0</v>
      </c>
      <c r="J21" s="13">
        <v>0</v>
      </c>
      <c r="K21" s="13">
        <v>774.76</v>
      </c>
      <c r="L21" s="13">
        <v>0</v>
      </c>
      <c r="M21" s="13">
        <v>124.85</v>
      </c>
      <c r="N21" s="13">
        <v>0</v>
      </c>
      <c r="O21" s="13">
        <v>0.04</v>
      </c>
      <c r="P21" s="13">
        <v>0</v>
      </c>
      <c r="Q21" s="13">
        <v>899.65</v>
      </c>
      <c r="R21" s="13">
        <v>5715.4</v>
      </c>
    </row>
    <row r="22" spans="1:18" x14ac:dyDescent="0.2">
      <c r="A22" s="2" t="s">
        <v>48</v>
      </c>
      <c r="B22" s="1" t="s">
        <v>49</v>
      </c>
      <c r="C22" s="13">
        <v>3750</v>
      </c>
      <c r="D22" s="13">
        <v>13851.57</v>
      </c>
      <c r="E22" s="13">
        <v>0</v>
      </c>
      <c r="F22" s="13">
        <v>0</v>
      </c>
      <c r="G22" s="13">
        <v>17601.57</v>
      </c>
      <c r="H22" s="13">
        <v>0</v>
      </c>
      <c r="I22" s="13">
        <v>0</v>
      </c>
      <c r="J22" s="13">
        <v>0</v>
      </c>
      <c r="K22" s="13">
        <v>3243.52</v>
      </c>
      <c r="L22" s="13">
        <v>0</v>
      </c>
      <c r="M22" s="13">
        <v>365.21</v>
      </c>
      <c r="N22" s="13">
        <v>0</v>
      </c>
      <c r="O22" s="13">
        <v>0.04</v>
      </c>
      <c r="P22" s="13">
        <v>0</v>
      </c>
      <c r="Q22" s="13">
        <v>3608.77</v>
      </c>
      <c r="R22" s="13">
        <v>13992.8</v>
      </c>
    </row>
    <row r="23" spans="1:18" x14ac:dyDescent="0.2">
      <c r="A23" s="2" t="s">
        <v>50</v>
      </c>
      <c r="B23" s="1" t="s">
        <v>51</v>
      </c>
      <c r="C23" s="13">
        <v>2500.0500000000002</v>
      </c>
      <c r="D23" s="13">
        <v>7116</v>
      </c>
      <c r="E23" s="13">
        <v>0</v>
      </c>
      <c r="F23" s="13">
        <v>0</v>
      </c>
      <c r="G23" s="13">
        <v>9616.0499999999993</v>
      </c>
      <c r="H23" s="13">
        <v>0</v>
      </c>
      <c r="I23" s="13">
        <v>0</v>
      </c>
      <c r="J23" s="13">
        <v>0</v>
      </c>
      <c r="K23" s="13">
        <v>1415.77</v>
      </c>
      <c r="L23" s="13">
        <v>0</v>
      </c>
      <c r="M23" s="13">
        <v>128.55000000000001</v>
      </c>
      <c r="N23" s="13">
        <v>0</v>
      </c>
      <c r="O23" s="14">
        <v>-7.0000000000000007E-2</v>
      </c>
      <c r="P23" s="13">
        <v>0</v>
      </c>
      <c r="Q23" s="13">
        <v>1544.25</v>
      </c>
      <c r="R23" s="13">
        <v>8071.8</v>
      </c>
    </row>
    <row r="24" spans="1:18" x14ac:dyDescent="0.2">
      <c r="A24" s="2" t="s">
        <v>52</v>
      </c>
      <c r="B24" s="1" t="s">
        <v>53</v>
      </c>
      <c r="C24" s="13">
        <v>2500.0500000000002</v>
      </c>
      <c r="D24" s="13">
        <v>7713.94</v>
      </c>
      <c r="E24" s="13">
        <v>0</v>
      </c>
      <c r="F24" s="13">
        <v>0</v>
      </c>
      <c r="G24" s="13">
        <v>10213.99</v>
      </c>
      <c r="H24" s="13">
        <v>0</v>
      </c>
      <c r="I24" s="13">
        <v>0</v>
      </c>
      <c r="J24" s="13">
        <v>0</v>
      </c>
      <c r="K24" s="13">
        <v>1543.49</v>
      </c>
      <c r="L24" s="14">
        <v>-1543.49</v>
      </c>
      <c r="M24" s="13">
        <v>341.8</v>
      </c>
      <c r="N24" s="13">
        <v>0</v>
      </c>
      <c r="O24" s="13">
        <v>0.19</v>
      </c>
      <c r="P24" s="13">
        <v>0</v>
      </c>
      <c r="Q24" s="13">
        <v>341.99</v>
      </c>
      <c r="R24" s="13">
        <v>9872</v>
      </c>
    </row>
    <row r="25" spans="1:18" x14ac:dyDescent="0.2">
      <c r="A25" s="2" t="s">
        <v>54</v>
      </c>
      <c r="B25" s="1" t="s">
        <v>55</v>
      </c>
      <c r="C25" s="13">
        <v>2500.0500000000002</v>
      </c>
      <c r="D25" s="13">
        <v>4115</v>
      </c>
      <c r="E25" s="13">
        <v>0</v>
      </c>
      <c r="F25" s="13">
        <v>0</v>
      </c>
      <c r="G25" s="13">
        <v>6615.05</v>
      </c>
      <c r="H25" s="13">
        <v>0</v>
      </c>
      <c r="I25" s="13">
        <v>1091.96</v>
      </c>
      <c r="J25" s="13">
        <v>0</v>
      </c>
      <c r="K25" s="13">
        <v>774.76</v>
      </c>
      <c r="L25" s="13">
        <v>0</v>
      </c>
      <c r="M25" s="13">
        <v>136.69999999999999</v>
      </c>
      <c r="N25" s="13">
        <v>0</v>
      </c>
      <c r="O25" s="13">
        <v>0.03</v>
      </c>
      <c r="P25" s="13">
        <v>0</v>
      </c>
      <c r="Q25" s="13">
        <v>2003.45</v>
      </c>
      <c r="R25" s="13">
        <v>4611.6000000000004</v>
      </c>
    </row>
    <row r="26" spans="1:18" x14ac:dyDescent="0.2">
      <c r="A26" s="2" t="s">
        <v>56</v>
      </c>
      <c r="B26" s="1" t="s">
        <v>57</v>
      </c>
      <c r="C26" s="13">
        <v>4995</v>
      </c>
      <c r="D26" s="13">
        <v>0</v>
      </c>
      <c r="E26" s="13">
        <v>0</v>
      </c>
      <c r="F26" s="13">
        <v>0</v>
      </c>
      <c r="G26" s="13">
        <v>4995</v>
      </c>
      <c r="H26" s="13">
        <v>0</v>
      </c>
      <c r="I26" s="13">
        <v>0</v>
      </c>
      <c r="J26" s="13">
        <v>0</v>
      </c>
      <c r="K26" s="13">
        <v>460.74</v>
      </c>
      <c r="L26" s="13">
        <v>0</v>
      </c>
      <c r="M26" s="13">
        <v>130.37</v>
      </c>
      <c r="N26" s="13">
        <v>0</v>
      </c>
      <c r="O26" s="13">
        <v>0.09</v>
      </c>
      <c r="P26" s="13">
        <v>0</v>
      </c>
      <c r="Q26" s="13">
        <v>591.20000000000005</v>
      </c>
      <c r="R26" s="13">
        <v>4403.8</v>
      </c>
    </row>
    <row r="27" spans="1:18" x14ac:dyDescent="0.2">
      <c r="A27" s="2" t="s">
        <v>58</v>
      </c>
      <c r="B27" s="1" t="s">
        <v>59</v>
      </c>
      <c r="C27" s="13">
        <v>2500.0500000000002</v>
      </c>
      <c r="D27" s="13">
        <v>7175</v>
      </c>
      <c r="E27" s="13">
        <v>0</v>
      </c>
      <c r="F27" s="13">
        <v>0</v>
      </c>
      <c r="G27" s="13">
        <v>9675.0499999999993</v>
      </c>
      <c r="H27" s="13">
        <v>0</v>
      </c>
      <c r="I27" s="13">
        <v>0</v>
      </c>
      <c r="J27" s="13">
        <v>0</v>
      </c>
      <c r="K27" s="13">
        <v>1428.37</v>
      </c>
      <c r="L27" s="14">
        <v>-252.72</v>
      </c>
      <c r="M27" s="13">
        <v>176.06</v>
      </c>
      <c r="N27" s="13">
        <v>0</v>
      </c>
      <c r="O27" s="14">
        <v>-0.06</v>
      </c>
      <c r="P27" s="13">
        <v>0</v>
      </c>
      <c r="Q27" s="13">
        <v>1351.65</v>
      </c>
      <c r="R27" s="13">
        <v>8323.4</v>
      </c>
    </row>
    <row r="28" spans="1:18" x14ac:dyDescent="0.2">
      <c r="A28" s="2" t="s">
        <v>60</v>
      </c>
      <c r="B28" s="1" t="s">
        <v>61</v>
      </c>
      <c r="C28" s="13">
        <v>38036.25</v>
      </c>
      <c r="D28" s="13">
        <v>0</v>
      </c>
      <c r="E28" s="13">
        <v>0</v>
      </c>
      <c r="F28" s="13">
        <v>0</v>
      </c>
      <c r="G28" s="13">
        <v>38036.25</v>
      </c>
      <c r="H28" s="13">
        <v>342.62</v>
      </c>
      <c r="I28" s="13">
        <v>0</v>
      </c>
      <c r="J28" s="13">
        <v>0</v>
      </c>
      <c r="K28" s="13">
        <v>9335.26</v>
      </c>
      <c r="L28" s="13">
        <v>0</v>
      </c>
      <c r="M28" s="13">
        <v>824.23</v>
      </c>
      <c r="N28" s="13">
        <v>0</v>
      </c>
      <c r="O28" s="14">
        <v>-0.06</v>
      </c>
      <c r="P28" s="13">
        <v>0</v>
      </c>
      <c r="Q28" s="13">
        <v>10502.05</v>
      </c>
      <c r="R28" s="13">
        <v>27534.2</v>
      </c>
    </row>
    <row r="29" spans="1:18" x14ac:dyDescent="0.2">
      <c r="A29" s="2" t="s">
        <v>62</v>
      </c>
      <c r="B29" s="1" t="s">
        <v>63</v>
      </c>
      <c r="C29" s="13">
        <v>3500.1</v>
      </c>
      <c r="D29" s="13">
        <v>3547.98</v>
      </c>
      <c r="E29" s="13">
        <v>0</v>
      </c>
      <c r="F29" s="13">
        <v>0</v>
      </c>
      <c r="G29" s="13">
        <v>7048.08</v>
      </c>
      <c r="H29" s="13">
        <v>0</v>
      </c>
      <c r="I29" s="13">
        <v>0</v>
      </c>
      <c r="J29" s="13">
        <v>0</v>
      </c>
      <c r="K29" s="13">
        <v>867.25</v>
      </c>
      <c r="L29" s="13">
        <v>0</v>
      </c>
      <c r="M29" s="13">
        <v>259.08</v>
      </c>
      <c r="N29" s="13">
        <v>0</v>
      </c>
      <c r="O29" s="14">
        <v>-0.05</v>
      </c>
      <c r="P29" s="13">
        <v>0</v>
      </c>
      <c r="Q29" s="13">
        <v>1126.28</v>
      </c>
      <c r="R29" s="13">
        <v>5921.8</v>
      </c>
    </row>
    <row r="30" spans="1:18" x14ac:dyDescent="0.2">
      <c r="A30" s="2" t="s">
        <v>64</v>
      </c>
      <c r="B30" s="1" t="s">
        <v>65</v>
      </c>
      <c r="C30" s="13">
        <v>3750</v>
      </c>
      <c r="D30" s="13">
        <v>0</v>
      </c>
      <c r="E30" s="13">
        <v>0</v>
      </c>
      <c r="F30" s="13">
        <v>0</v>
      </c>
      <c r="G30" s="13">
        <v>3750</v>
      </c>
      <c r="H30" s="13">
        <v>0</v>
      </c>
      <c r="I30" s="13">
        <v>0</v>
      </c>
      <c r="J30" s="13">
        <v>0</v>
      </c>
      <c r="K30" s="13">
        <v>286.67</v>
      </c>
      <c r="L30" s="13">
        <v>0</v>
      </c>
      <c r="M30" s="13">
        <v>104.92</v>
      </c>
      <c r="N30" s="13">
        <v>0</v>
      </c>
      <c r="O30" s="13">
        <v>0.01</v>
      </c>
      <c r="P30" s="13">
        <v>0</v>
      </c>
      <c r="Q30" s="13">
        <v>391.6</v>
      </c>
      <c r="R30" s="13">
        <v>3358.4</v>
      </c>
    </row>
    <row r="31" spans="1:18" x14ac:dyDescent="0.2">
      <c r="A31" s="2" t="s">
        <v>66</v>
      </c>
      <c r="B31" s="1" t="s">
        <v>67</v>
      </c>
      <c r="C31" s="13">
        <v>3000</v>
      </c>
      <c r="D31" s="13">
        <v>1056.9100000000001</v>
      </c>
      <c r="E31" s="13">
        <v>0</v>
      </c>
      <c r="F31" s="13">
        <v>0</v>
      </c>
      <c r="G31" s="13">
        <v>4056.91</v>
      </c>
      <c r="H31" s="13">
        <v>0</v>
      </c>
      <c r="I31" s="13">
        <v>0</v>
      </c>
      <c r="J31" s="13">
        <v>0</v>
      </c>
      <c r="K31" s="13">
        <v>320.06</v>
      </c>
      <c r="L31" s="13">
        <v>0</v>
      </c>
      <c r="M31" s="13">
        <v>103.96</v>
      </c>
      <c r="N31" s="13">
        <v>0</v>
      </c>
      <c r="O31" s="14">
        <v>-0.11</v>
      </c>
      <c r="P31" s="13">
        <v>0</v>
      </c>
      <c r="Q31" s="13">
        <v>423.91</v>
      </c>
      <c r="R31" s="13">
        <v>3633</v>
      </c>
    </row>
    <row r="32" spans="1:18" x14ac:dyDescent="0.2">
      <c r="A32" s="2" t="s">
        <v>68</v>
      </c>
      <c r="B32" s="1" t="s">
        <v>69</v>
      </c>
      <c r="C32" s="13">
        <v>24914.55</v>
      </c>
      <c r="D32" s="13">
        <v>0</v>
      </c>
      <c r="E32" s="13">
        <v>0</v>
      </c>
      <c r="F32" s="13">
        <v>0</v>
      </c>
      <c r="G32" s="13">
        <v>24914.55</v>
      </c>
      <c r="H32" s="13">
        <v>0</v>
      </c>
      <c r="I32" s="13">
        <v>1016.19</v>
      </c>
      <c r="J32" s="13">
        <v>0</v>
      </c>
      <c r="K32" s="13">
        <v>5357.31</v>
      </c>
      <c r="L32" s="13">
        <v>0</v>
      </c>
      <c r="M32" s="13">
        <v>708.12</v>
      </c>
      <c r="N32" s="13">
        <v>0</v>
      </c>
      <c r="O32" s="14">
        <v>-7.0000000000000007E-2</v>
      </c>
      <c r="P32" s="13">
        <v>2200</v>
      </c>
      <c r="Q32" s="13">
        <v>9281.5499999999993</v>
      </c>
      <c r="R32" s="13">
        <v>15633</v>
      </c>
    </row>
    <row r="33" spans="1:18" x14ac:dyDescent="0.2">
      <c r="A33" s="2" t="s">
        <v>70</v>
      </c>
      <c r="B33" s="1" t="s">
        <v>71</v>
      </c>
      <c r="C33" s="13">
        <v>2500.0500000000002</v>
      </c>
      <c r="D33" s="13">
        <v>4135</v>
      </c>
      <c r="E33" s="13">
        <v>0</v>
      </c>
      <c r="F33" s="13">
        <v>0</v>
      </c>
      <c r="G33" s="13">
        <v>6635.05</v>
      </c>
      <c r="H33" s="13">
        <v>0</v>
      </c>
      <c r="I33" s="13">
        <v>0</v>
      </c>
      <c r="J33" s="13">
        <v>0</v>
      </c>
      <c r="K33" s="13">
        <v>779.03</v>
      </c>
      <c r="L33" s="13">
        <v>0</v>
      </c>
      <c r="M33" s="13">
        <v>126.38</v>
      </c>
      <c r="N33" s="13">
        <v>0</v>
      </c>
      <c r="O33" s="14">
        <v>-0.16</v>
      </c>
      <c r="P33" s="13">
        <v>0</v>
      </c>
      <c r="Q33" s="13">
        <v>905.25</v>
      </c>
      <c r="R33" s="13">
        <v>5729.8</v>
      </c>
    </row>
    <row r="34" spans="1:18" x14ac:dyDescent="0.2">
      <c r="A34" s="2" t="s">
        <v>72</v>
      </c>
      <c r="B34" s="1" t="s">
        <v>73</v>
      </c>
      <c r="C34" s="13">
        <v>4000.05</v>
      </c>
      <c r="D34" s="13">
        <v>4298.01</v>
      </c>
      <c r="E34" s="13">
        <v>0</v>
      </c>
      <c r="F34" s="13">
        <v>0</v>
      </c>
      <c r="G34" s="13">
        <v>8298.06</v>
      </c>
      <c r="H34" s="13">
        <v>0</v>
      </c>
      <c r="I34" s="13">
        <v>0</v>
      </c>
      <c r="J34" s="13">
        <v>0</v>
      </c>
      <c r="K34" s="13">
        <v>1134.25</v>
      </c>
      <c r="L34" s="13">
        <v>0</v>
      </c>
      <c r="M34" s="13">
        <v>185.16</v>
      </c>
      <c r="N34" s="13">
        <v>0</v>
      </c>
      <c r="O34" s="13">
        <v>0.05</v>
      </c>
      <c r="P34" s="13">
        <v>0</v>
      </c>
      <c r="Q34" s="13">
        <v>1319.46</v>
      </c>
      <c r="R34" s="13">
        <v>6978.6</v>
      </c>
    </row>
    <row r="35" spans="1:18" x14ac:dyDescent="0.2">
      <c r="A35" s="2" t="s">
        <v>74</v>
      </c>
      <c r="B35" s="1" t="s">
        <v>75</v>
      </c>
      <c r="C35" s="13">
        <v>2799.9</v>
      </c>
      <c r="D35" s="13">
        <v>0</v>
      </c>
      <c r="E35" s="13">
        <v>0</v>
      </c>
      <c r="F35" s="13">
        <v>0</v>
      </c>
      <c r="G35" s="13">
        <v>2799.9</v>
      </c>
      <c r="H35" s="13">
        <v>0</v>
      </c>
      <c r="I35" s="13">
        <v>0</v>
      </c>
      <c r="J35" s="13">
        <v>0</v>
      </c>
      <c r="K35" s="13">
        <v>37.92</v>
      </c>
      <c r="L35" s="13">
        <v>0</v>
      </c>
      <c r="M35" s="13">
        <v>69.5</v>
      </c>
      <c r="N35" s="13">
        <v>0</v>
      </c>
      <c r="O35" s="14">
        <v>-0.12</v>
      </c>
      <c r="P35" s="13">
        <v>0</v>
      </c>
      <c r="Q35" s="13">
        <v>107.3</v>
      </c>
      <c r="R35" s="13">
        <v>2692.6</v>
      </c>
    </row>
    <row r="36" spans="1:18" x14ac:dyDescent="0.2">
      <c r="A36" s="2" t="s">
        <v>76</v>
      </c>
      <c r="B36" s="1" t="s">
        <v>77</v>
      </c>
      <c r="C36" s="13">
        <v>1750.05</v>
      </c>
      <c r="D36" s="13">
        <v>14482</v>
      </c>
      <c r="E36" s="13">
        <v>0</v>
      </c>
      <c r="F36" s="13">
        <v>0</v>
      </c>
      <c r="G36" s="13">
        <v>16232.05</v>
      </c>
      <c r="H36" s="13">
        <v>0</v>
      </c>
      <c r="I36" s="13">
        <v>0</v>
      </c>
      <c r="J36" s="13">
        <v>0</v>
      </c>
      <c r="K36" s="13">
        <v>2921.4</v>
      </c>
      <c r="L36" s="14">
        <v>-2921.4</v>
      </c>
      <c r="M36" s="13">
        <v>220.07</v>
      </c>
      <c r="N36" s="13">
        <v>0</v>
      </c>
      <c r="O36" s="14">
        <v>-0.02</v>
      </c>
      <c r="P36" s="13">
        <v>0</v>
      </c>
      <c r="Q36" s="13">
        <v>220.05</v>
      </c>
      <c r="R36" s="13">
        <v>16012</v>
      </c>
    </row>
    <row r="37" spans="1:18" x14ac:dyDescent="0.2">
      <c r="A37" s="2" t="s">
        <v>78</v>
      </c>
      <c r="B37" s="1" t="s">
        <v>79</v>
      </c>
      <c r="C37" s="13">
        <v>2750.1</v>
      </c>
      <c r="D37" s="13">
        <v>5372.88</v>
      </c>
      <c r="E37" s="13">
        <v>0</v>
      </c>
      <c r="F37" s="13">
        <v>0</v>
      </c>
      <c r="G37" s="13">
        <v>8122.98</v>
      </c>
      <c r="H37" s="13">
        <v>0</v>
      </c>
      <c r="I37" s="13">
        <v>0</v>
      </c>
      <c r="J37" s="13">
        <v>0</v>
      </c>
      <c r="K37" s="13">
        <v>1096.8499999999999</v>
      </c>
      <c r="L37" s="14">
        <v>-107.82</v>
      </c>
      <c r="M37" s="13">
        <v>198.71</v>
      </c>
      <c r="N37" s="13">
        <v>0</v>
      </c>
      <c r="O37" s="13">
        <v>0.04</v>
      </c>
      <c r="P37" s="13">
        <v>0</v>
      </c>
      <c r="Q37" s="13">
        <v>1187.78</v>
      </c>
      <c r="R37" s="13">
        <v>6935.2</v>
      </c>
    </row>
    <row r="38" spans="1:18" x14ac:dyDescent="0.2">
      <c r="A38" s="2" t="s">
        <v>80</v>
      </c>
      <c r="B38" s="1" t="s">
        <v>81</v>
      </c>
      <c r="C38" s="13">
        <v>3750</v>
      </c>
      <c r="D38" s="13">
        <v>43175.3</v>
      </c>
      <c r="E38" s="13">
        <v>0</v>
      </c>
      <c r="F38" s="13">
        <v>0</v>
      </c>
      <c r="G38" s="13">
        <v>46925.3</v>
      </c>
      <c r="H38" s="13">
        <v>392.62</v>
      </c>
      <c r="I38" s="13">
        <v>0</v>
      </c>
      <c r="J38" s="13">
        <v>0</v>
      </c>
      <c r="K38" s="13">
        <v>12179.75</v>
      </c>
      <c r="L38" s="13">
        <v>0</v>
      </c>
      <c r="M38" s="13">
        <v>708.09</v>
      </c>
      <c r="N38" s="13">
        <v>0</v>
      </c>
      <c r="O38" s="13">
        <v>0.04</v>
      </c>
      <c r="P38" s="13">
        <v>0</v>
      </c>
      <c r="Q38" s="13">
        <v>13280.5</v>
      </c>
      <c r="R38" s="13">
        <v>33644.800000000003</v>
      </c>
    </row>
    <row r="39" spans="1:18" x14ac:dyDescent="0.2">
      <c r="A39" s="2" t="s">
        <v>82</v>
      </c>
      <c r="B39" s="1" t="s">
        <v>83</v>
      </c>
      <c r="C39" s="13">
        <v>2000.1</v>
      </c>
      <c r="D39" s="13">
        <v>2060</v>
      </c>
      <c r="E39" s="13">
        <v>4463.93</v>
      </c>
      <c r="F39" s="13">
        <v>466.69</v>
      </c>
      <c r="G39" s="13">
        <v>8990.7199999999993</v>
      </c>
      <c r="H39" s="13">
        <v>0</v>
      </c>
      <c r="I39" s="13">
        <v>0</v>
      </c>
      <c r="J39" s="13">
        <v>0</v>
      </c>
      <c r="K39" s="13">
        <v>1182.51</v>
      </c>
      <c r="L39" s="13">
        <v>0</v>
      </c>
      <c r="M39" s="13">
        <v>131.28</v>
      </c>
      <c r="N39" s="13">
        <v>0</v>
      </c>
      <c r="O39" s="14">
        <v>-7.0000000000000007E-2</v>
      </c>
      <c r="P39" s="13">
        <v>0</v>
      </c>
      <c r="Q39" s="13">
        <v>1313.72</v>
      </c>
      <c r="R39" s="13">
        <v>7677</v>
      </c>
    </row>
    <row r="40" spans="1:18" x14ac:dyDescent="0.2">
      <c r="A40" s="2" t="s">
        <v>84</v>
      </c>
      <c r="B40" s="1" t="s">
        <v>85</v>
      </c>
      <c r="C40" s="13">
        <v>7000.05</v>
      </c>
      <c r="D40" s="13">
        <v>0</v>
      </c>
      <c r="E40" s="13">
        <v>0</v>
      </c>
      <c r="F40" s="13">
        <v>0</v>
      </c>
      <c r="G40" s="13">
        <v>7000.05</v>
      </c>
      <c r="H40" s="13">
        <v>0</v>
      </c>
      <c r="I40" s="13">
        <v>0</v>
      </c>
      <c r="J40" s="13">
        <v>0</v>
      </c>
      <c r="K40" s="13">
        <v>856.99</v>
      </c>
      <c r="L40" s="13">
        <v>0</v>
      </c>
      <c r="M40" s="13">
        <v>189.06</v>
      </c>
      <c r="N40" s="13">
        <v>0</v>
      </c>
      <c r="O40" s="14">
        <v>-7.0000000000000007E-2</v>
      </c>
      <c r="P40" s="13">
        <v>1666.67</v>
      </c>
      <c r="Q40" s="13">
        <v>2712.65</v>
      </c>
      <c r="R40" s="13">
        <v>4287.3999999999996</v>
      </c>
    </row>
    <row r="41" spans="1:18" x14ac:dyDescent="0.2">
      <c r="A41" s="2" t="s">
        <v>86</v>
      </c>
      <c r="B41" s="1" t="s">
        <v>87</v>
      </c>
      <c r="C41" s="13">
        <v>3999.9</v>
      </c>
      <c r="D41" s="13">
        <v>0</v>
      </c>
      <c r="E41" s="13">
        <v>0</v>
      </c>
      <c r="F41" s="13">
        <v>0</v>
      </c>
      <c r="G41" s="13">
        <v>3999.9</v>
      </c>
      <c r="H41" s="13">
        <v>0</v>
      </c>
      <c r="I41" s="13">
        <v>0</v>
      </c>
      <c r="J41" s="13">
        <v>0</v>
      </c>
      <c r="K41" s="13">
        <v>313.86</v>
      </c>
      <c r="L41" s="13">
        <v>0</v>
      </c>
      <c r="M41" s="13">
        <v>101.5</v>
      </c>
      <c r="N41" s="13">
        <v>0</v>
      </c>
      <c r="O41" s="13">
        <v>0.14000000000000001</v>
      </c>
      <c r="P41" s="13">
        <v>0</v>
      </c>
      <c r="Q41" s="13">
        <v>415.5</v>
      </c>
      <c r="R41" s="13">
        <v>3584.4</v>
      </c>
    </row>
    <row r="42" spans="1:18" x14ac:dyDescent="0.2">
      <c r="A42" s="2" t="s">
        <v>88</v>
      </c>
      <c r="B42" s="1" t="s">
        <v>89</v>
      </c>
      <c r="C42" s="13">
        <v>2799.9</v>
      </c>
      <c r="D42" s="13">
        <v>0</v>
      </c>
      <c r="E42" s="13">
        <v>0</v>
      </c>
      <c r="F42" s="13">
        <v>0</v>
      </c>
      <c r="G42" s="13">
        <v>2799.9</v>
      </c>
      <c r="H42" s="13">
        <v>0</v>
      </c>
      <c r="I42" s="13">
        <v>0</v>
      </c>
      <c r="J42" s="13">
        <v>0</v>
      </c>
      <c r="K42" s="13">
        <v>37.92</v>
      </c>
      <c r="L42" s="13">
        <v>0</v>
      </c>
      <c r="M42" s="13">
        <v>69.5</v>
      </c>
      <c r="N42" s="13">
        <v>731.63</v>
      </c>
      <c r="O42" s="13">
        <v>0.05</v>
      </c>
      <c r="P42" s="13">
        <v>0</v>
      </c>
      <c r="Q42" s="13">
        <v>839.1</v>
      </c>
      <c r="R42" s="13">
        <v>1960.8</v>
      </c>
    </row>
    <row r="43" spans="1:18" x14ac:dyDescent="0.2">
      <c r="A43" s="2" t="s">
        <v>90</v>
      </c>
      <c r="B43" s="1" t="s">
        <v>91</v>
      </c>
      <c r="C43" s="13">
        <v>20000.099999999999</v>
      </c>
      <c r="D43" s="13">
        <v>185944.22</v>
      </c>
      <c r="E43" s="13">
        <v>0</v>
      </c>
      <c r="F43" s="13">
        <v>0</v>
      </c>
      <c r="G43" s="13">
        <v>205944.32000000001</v>
      </c>
      <c r="H43" s="13">
        <v>0</v>
      </c>
      <c r="I43" s="13">
        <v>0</v>
      </c>
      <c r="J43" s="13">
        <v>0</v>
      </c>
      <c r="K43" s="13">
        <v>66846.559999999998</v>
      </c>
      <c r="L43" s="13">
        <v>0</v>
      </c>
      <c r="M43" s="13">
        <v>824.23</v>
      </c>
      <c r="N43" s="13">
        <v>0</v>
      </c>
      <c r="O43" s="14">
        <v>-7.0000000000000007E-2</v>
      </c>
      <c r="P43" s="13">
        <v>0</v>
      </c>
      <c r="Q43" s="13">
        <v>67670.720000000001</v>
      </c>
      <c r="R43" s="13">
        <v>138273.60000000001</v>
      </c>
    </row>
    <row r="44" spans="1:18" x14ac:dyDescent="0.2">
      <c r="A44" s="2" t="s">
        <v>92</v>
      </c>
      <c r="B44" s="1" t="s">
        <v>93</v>
      </c>
      <c r="C44" s="13">
        <v>2799.9</v>
      </c>
      <c r="D44" s="13">
        <v>0</v>
      </c>
      <c r="E44" s="13">
        <v>0</v>
      </c>
      <c r="F44" s="13">
        <v>0</v>
      </c>
      <c r="G44" s="13">
        <v>2799.9</v>
      </c>
      <c r="H44" s="13">
        <v>0</v>
      </c>
      <c r="I44" s="13">
        <v>0</v>
      </c>
      <c r="J44" s="13">
        <v>0</v>
      </c>
      <c r="K44" s="13">
        <v>37.92</v>
      </c>
      <c r="L44" s="13">
        <v>0</v>
      </c>
      <c r="M44" s="13">
        <v>69.5</v>
      </c>
      <c r="N44" s="13">
        <v>0</v>
      </c>
      <c r="O44" s="13">
        <v>0.08</v>
      </c>
      <c r="P44" s="13">
        <v>0</v>
      </c>
      <c r="Q44" s="13">
        <v>107.5</v>
      </c>
      <c r="R44" s="13">
        <v>2692.4</v>
      </c>
    </row>
    <row r="45" spans="1:18" x14ac:dyDescent="0.2">
      <c r="A45" s="2" t="s">
        <v>94</v>
      </c>
      <c r="B45" s="1" t="s">
        <v>95</v>
      </c>
      <c r="C45" s="13">
        <v>7500</v>
      </c>
      <c r="D45" s="13">
        <v>24944.25</v>
      </c>
      <c r="E45" s="13">
        <v>0</v>
      </c>
      <c r="F45" s="13">
        <v>0</v>
      </c>
      <c r="G45" s="13">
        <v>32444.25</v>
      </c>
      <c r="H45" s="13">
        <v>1011.46</v>
      </c>
      <c r="I45" s="13">
        <v>0</v>
      </c>
      <c r="J45" s="13">
        <v>0</v>
      </c>
      <c r="K45" s="13">
        <v>7616.22</v>
      </c>
      <c r="L45" s="13">
        <v>0</v>
      </c>
      <c r="M45" s="13">
        <v>824.23</v>
      </c>
      <c r="N45" s="13">
        <v>0</v>
      </c>
      <c r="O45" s="14">
        <v>-0.06</v>
      </c>
      <c r="P45" s="13">
        <v>0</v>
      </c>
      <c r="Q45" s="13">
        <v>9451.85</v>
      </c>
      <c r="R45" s="13">
        <v>22992.400000000001</v>
      </c>
    </row>
    <row r="46" spans="1:18" x14ac:dyDescent="0.2">
      <c r="A46" s="2" t="s">
        <v>96</v>
      </c>
      <c r="B46" s="1" t="s">
        <v>97</v>
      </c>
      <c r="C46" s="13">
        <v>2500.0500000000002</v>
      </c>
      <c r="D46" s="13">
        <v>4115</v>
      </c>
      <c r="E46" s="13">
        <v>0</v>
      </c>
      <c r="F46" s="13">
        <v>0</v>
      </c>
      <c r="G46" s="13">
        <v>6615.05</v>
      </c>
      <c r="H46" s="13">
        <v>0</v>
      </c>
      <c r="I46" s="13">
        <v>0</v>
      </c>
      <c r="J46" s="13">
        <v>0</v>
      </c>
      <c r="K46" s="13">
        <v>774.76</v>
      </c>
      <c r="L46" s="13">
        <v>0</v>
      </c>
      <c r="M46" s="13">
        <v>130.04</v>
      </c>
      <c r="N46" s="13">
        <v>0</v>
      </c>
      <c r="O46" s="13">
        <v>0.05</v>
      </c>
      <c r="P46" s="13">
        <v>0</v>
      </c>
      <c r="Q46" s="13">
        <v>904.85</v>
      </c>
      <c r="R46" s="13">
        <v>5710.2</v>
      </c>
    </row>
    <row r="47" spans="1:18" x14ac:dyDescent="0.2">
      <c r="A47" s="2" t="s">
        <v>98</v>
      </c>
      <c r="B47" s="1" t="s">
        <v>99</v>
      </c>
      <c r="C47" s="13">
        <v>2250</v>
      </c>
      <c r="D47" s="13">
        <v>14750</v>
      </c>
      <c r="E47" s="13">
        <v>0</v>
      </c>
      <c r="F47" s="13">
        <v>0</v>
      </c>
      <c r="G47" s="13">
        <v>17000</v>
      </c>
      <c r="H47" s="13">
        <v>0</v>
      </c>
      <c r="I47" s="13">
        <v>0</v>
      </c>
      <c r="J47" s="13">
        <v>0</v>
      </c>
      <c r="K47" s="13">
        <v>3102.03</v>
      </c>
      <c r="L47" s="14">
        <v>-3102.03</v>
      </c>
      <c r="M47" s="13">
        <v>344.02</v>
      </c>
      <c r="N47" s="13">
        <v>0</v>
      </c>
      <c r="O47" s="14">
        <v>-0.02</v>
      </c>
      <c r="P47" s="13">
        <v>0</v>
      </c>
      <c r="Q47" s="13">
        <v>344</v>
      </c>
      <c r="R47" s="13">
        <v>16656</v>
      </c>
    </row>
    <row r="48" spans="1:18" x14ac:dyDescent="0.2">
      <c r="A48" s="2" t="s">
        <v>100</v>
      </c>
      <c r="B48" s="1" t="s">
        <v>101</v>
      </c>
      <c r="C48" s="13">
        <v>1750.05</v>
      </c>
      <c r="D48" s="13">
        <v>13210</v>
      </c>
      <c r="E48" s="13">
        <v>0</v>
      </c>
      <c r="F48" s="13">
        <v>0</v>
      </c>
      <c r="G48" s="13">
        <v>14960.05</v>
      </c>
      <c r="H48" s="13">
        <v>2302.42</v>
      </c>
      <c r="I48" s="13">
        <v>0</v>
      </c>
      <c r="J48" s="13">
        <v>0</v>
      </c>
      <c r="K48" s="13">
        <v>2622.23</v>
      </c>
      <c r="L48" s="14">
        <v>-523.89</v>
      </c>
      <c r="M48" s="13">
        <v>292.66000000000003</v>
      </c>
      <c r="N48" s="13">
        <v>0</v>
      </c>
      <c r="O48" s="14">
        <v>-0.17</v>
      </c>
      <c r="P48" s="13">
        <v>0</v>
      </c>
      <c r="Q48" s="13">
        <v>4693.25</v>
      </c>
      <c r="R48" s="13">
        <v>10266.799999999999</v>
      </c>
    </row>
    <row r="49" spans="1:18" x14ac:dyDescent="0.2">
      <c r="A49" s="2" t="s">
        <v>102</v>
      </c>
      <c r="B49" s="1" t="s">
        <v>103</v>
      </c>
      <c r="C49" s="13">
        <v>2500.0500000000002</v>
      </c>
      <c r="D49" s="13">
        <v>4115</v>
      </c>
      <c r="E49" s="13">
        <v>0</v>
      </c>
      <c r="F49" s="13">
        <v>0</v>
      </c>
      <c r="G49" s="13">
        <v>6615.05</v>
      </c>
      <c r="H49" s="13">
        <v>0</v>
      </c>
      <c r="I49" s="13">
        <v>0</v>
      </c>
      <c r="J49" s="13">
        <v>0</v>
      </c>
      <c r="K49" s="13">
        <v>774.76</v>
      </c>
      <c r="L49" s="13">
        <v>0</v>
      </c>
      <c r="M49" s="13">
        <v>125.97</v>
      </c>
      <c r="N49" s="13">
        <v>0</v>
      </c>
      <c r="O49" s="14">
        <v>-0.08</v>
      </c>
      <c r="P49" s="13">
        <v>0</v>
      </c>
      <c r="Q49" s="13">
        <v>900.65</v>
      </c>
      <c r="R49" s="13">
        <v>5714.4</v>
      </c>
    </row>
    <row r="50" spans="1:18" x14ac:dyDescent="0.2">
      <c r="A50" s="2" t="s">
        <v>104</v>
      </c>
      <c r="B50" s="1" t="s">
        <v>105</v>
      </c>
      <c r="C50" s="13">
        <v>3000</v>
      </c>
      <c r="D50" s="13">
        <v>0</v>
      </c>
      <c r="E50" s="13">
        <v>0</v>
      </c>
      <c r="F50" s="13">
        <v>0</v>
      </c>
      <c r="G50" s="13">
        <v>3000</v>
      </c>
      <c r="H50" s="13">
        <v>0</v>
      </c>
      <c r="I50" s="13">
        <v>0</v>
      </c>
      <c r="J50" s="13">
        <v>0</v>
      </c>
      <c r="K50" s="13">
        <v>59.69</v>
      </c>
      <c r="L50" s="13">
        <v>0</v>
      </c>
      <c r="M50" s="13">
        <v>74.48</v>
      </c>
      <c r="N50" s="13">
        <v>0</v>
      </c>
      <c r="O50" s="13">
        <v>0.03</v>
      </c>
      <c r="P50" s="13">
        <v>0</v>
      </c>
      <c r="Q50" s="13">
        <v>134.19999999999999</v>
      </c>
      <c r="R50" s="13">
        <v>2865.8</v>
      </c>
    </row>
    <row r="51" spans="1:18" x14ac:dyDescent="0.2">
      <c r="A51" s="2" t="s">
        <v>106</v>
      </c>
      <c r="B51" s="1" t="s">
        <v>107</v>
      </c>
      <c r="C51" s="13">
        <v>1999.95</v>
      </c>
      <c r="D51" s="13">
        <v>11663.64</v>
      </c>
      <c r="E51" s="13">
        <v>0</v>
      </c>
      <c r="F51" s="13">
        <v>0</v>
      </c>
      <c r="G51" s="13">
        <v>13663.59</v>
      </c>
      <c r="H51" s="13">
        <v>0</v>
      </c>
      <c r="I51" s="13">
        <v>0</v>
      </c>
      <c r="J51" s="13">
        <v>0</v>
      </c>
      <c r="K51" s="13">
        <v>2317.3000000000002</v>
      </c>
      <c r="L51" s="13">
        <v>0</v>
      </c>
      <c r="M51" s="13">
        <v>289.95</v>
      </c>
      <c r="N51" s="13">
        <v>0</v>
      </c>
      <c r="O51" s="14">
        <v>-0.06</v>
      </c>
      <c r="P51" s="13">
        <v>0</v>
      </c>
      <c r="Q51" s="13">
        <v>2607.19</v>
      </c>
      <c r="R51" s="13">
        <v>11056.4</v>
      </c>
    </row>
    <row r="52" spans="1:18" x14ac:dyDescent="0.2">
      <c r="A52" s="2" t="s">
        <v>108</v>
      </c>
      <c r="B52" s="1" t="s">
        <v>109</v>
      </c>
      <c r="C52" s="13">
        <v>3000</v>
      </c>
      <c r="D52" s="13">
        <v>4000</v>
      </c>
      <c r="E52" s="13">
        <v>0</v>
      </c>
      <c r="F52" s="13">
        <v>0</v>
      </c>
      <c r="G52" s="13">
        <v>7000</v>
      </c>
      <c r="H52" s="13">
        <v>0</v>
      </c>
      <c r="I52" s="13">
        <v>0</v>
      </c>
      <c r="J52" s="13">
        <v>0</v>
      </c>
      <c r="K52" s="13">
        <v>856.98</v>
      </c>
      <c r="L52" s="13">
        <v>0</v>
      </c>
      <c r="M52" s="13">
        <v>116.1</v>
      </c>
      <c r="N52" s="13">
        <v>0</v>
      </c>
      <c r="O52" s="13">
        <v>0.12</v>
      </c>
      <c r="P52" s="13">
        <v>0</v>
      </c>
      <c r="Q52" s="13">
        <v>973.2</v>
      </c>
      <c r="R52" s="13">
        <v>6026.8</v>
      </c>
    </row>
    <row r="53" spans="1:18" x14ac:dyDescent="0.2">
      <c r="A53" s="2" t="s">
        <v>110</v>
      </c>
      <c r="B53" s="1" t="s">
        <v>111</v>
      </c>
      <c r="C53" s="13">
        <v>7000.05</v>
      </c>
      <c r="D53" s="13">
        <v>21044.91</v>
      </c>
      <c r="E53" s="13">
        <v>0</v>
      </c>
      <c r="F53" s="13">
        <v>0</v>
      </c>
      <c r="G53" s="13">
        <v>28044.959999999999</v>
      </c>
      <c r="H53" s="13">
        <v>0</v>
      </c>
      <c r="I53" s="13">
        <v>0</v>
      </c>
      <c r="J53" s="13">
        <v>0</v>
      </c>
      <c r="K53" s="13">
        <v>6296.43</v>
      </c>
      <c r="L53" s="13">
        <v>0</v>
      </c>
      <c r="M53" s="13">
        <v>668.34</v>
      </c>
      <c r="N53" s="13">
        <v>0</v>
      </c>
      <c r="O53" s="14">
        <v>-0.01</v>
      </c>
      <c r="P53" s="13">
        <v>0</v>
      </c>
      <c r="Q53" s="13">
        <v>6964.76</v>
      </c>
      <c r="R53" s="13">
        <v>21080.2</v>
      </c>
    </row>
    <row r="54" spans="1:18" x14ac:dyDescent="0.2">
      <c r="A54" s="2" t="s">
        <v>112</v>
      </c>
      <c r="B54" s="1" t="s">
        <v>113</v>
      </c>
      <c r="C54" s="13">
        <v>13800</v>
      </c>
      <c r="D54" s="13">
        <v>0</v>
      </c>
      <c r="E54" s="13">
        <v>0</v>
      </c>
      <c r="F54" s="13">
        <v>0</v>
      </c>
      <c r="G54" s="13">
        <v>13800</v>
      </c>
      <c r="H54" s="13">
        <v>0</v>
      </c>
      <c r="I54" s="13">
        <v>0</v>
      </c>
      <c r="J54" s="13">
        <v>0</v>
      </c>
      <c r="K54" s="13">
        <v>2349.39</v>
      </c>
      <c r="L54" s="13">
        <v>0</v>
      </c>
      <c r="M54" s="13">
        <v>387.32</v>
      </c>
      <c r="N54" s="13">
        <v>0</v>
      </c>
      <c r="O54" s="13">
        <v>0.09</v>
      </c>
      <c r="P54" s="13">
        <v>0</v>
      </c>
      <c r="Q54" s="13">
        <v>2736.8</v>
      </c>
      <c r="R54" s="13">
        <v>11063.2</v>
      </c>
    </row>
    <row r="55" spans="1:18" x14ac:dyDescent="0.2">
      <c r="A55" s="2" t="s">
        <v>114</v>
      </c>
      <c r="B55" s="1" t="s">
        <v>115</v>
      </c>
      <c r="C55" s="13">
        <v>3750</v>
      </c>
      <c r="D55" s="13">
        <v>14587.43</v>
      </c>
      <c r="E55" s="13">
        <v>0</v>
      </c>
      <c r="F55" s="13">
        <v>0</v>
      </c>
      <c r="G55" s="13">
        <v>18337.43</v>
      </c>
      <c r="H55" s="13">
        <v>852.2</v>
      </c>
      <c r="I55" s="13">
        <v>0</v>
      </c>
      <c r="J55" s="13">
        <v>0</v>
      </c>
      <c r="K55" s="13">
        <v>3416.59</v>
      </c>
      <c r="L55" s="14">
        <v>-17.38</v>
      </c>
      <c r="M55" s="13">
        <v>418.23</v>
      </c>
      <c r="N55" s="13">
        <v>0</v>
      </c>
      <c r="O55" s="14">
        <v>-0.01</v>
      </c>
      <c r="P55" s="13">
        <v>0</v>
      </c>
      <c r="Q55" s="13">
        <v>4669.63</v>
      </c>
      <c r="R55" s="13">
        <v>13667.8</v>
      </c>
    </row>
    <row r="56" spans="1:18" x14ac:dyDescent="0.2">
      <c r="A56" s="2" t="s">
        <v>116</v>
      </c>
      <c r="B56" s="1" t="s">
        <v>117</v>
      </c>
      <c r="C56" s="13">
        <v>12499.95</v>
      </c>
      <c r="D56" s="13">
        <v>10855.26</v>
      </c>
      <c r="E56" s="13">
        <v>0</v>
      </c>
      <c r="F56" s="13">
        <v>0</v>
      </c>
      <c r="G56" s="13">
        <v>23355.21</v>
      </c>
      <c r="H56" s="13">
        <v>0</v>
      </c>
      <c r="I56" s="13">
        <v>0</v>
      </c>
      <c r="J56" s="13">
        <v>0</v>
      </c>
      <c r="K56" s="13">
        <v>4889.51</v>
      </c>
      <c r="L56" s="13">
        <v>0</v>
      </c>
      <c r="M56" s="13">
        <v>348.04</v>
      </c>
      <c r="N56" s="13">
        <v>0</v>
      </c>
      <c r="O56" s="13">
        <v>0.06</v>
      </c>
      <c r="P56" s="13">
        <v>0</v>
      </c>
      <c r="Q56" s="13">
        <v>5237.6099999999997</v>
      </c>
      <c r="R56" s="13">
        <v>18117.599999999999</v>
      </c>
    </row>
    <row r="57" spans="1:18" x14ac:dyDescent="0.2">
      <c r="A57" s="2" t="s">
        <v>118</v>
      </c>
      <c r="B57" s="1" t="s">
        <v>119</v>
      </c>
      <c r="C57" s="13">
        <v>3300</v>
      </c>
      <c r="D57" s="13">
        <v>0</v>
      </c>
      <c r="E57" s="13">
        <v>500</v>
      </c>
      <c r="F57" s="13">
        <v>0</v>
      </c>
      <c r="G57" s="13">
        <v>3800</v>
      </c>
      <c r="H57" s="13">
        <v>0</v>
      </c>
      <c r="I57" s="13">
        <v>0</v>
      </c>
      <c r="J57" s="13">
        <v>0</v>
      </c>
      <c r="K57" s="13">
        <v>292.11</v>
      </c>
      <c r="L57" s="13">
        <v>0</v>
      </c>
      <c r="M57" s="13">
        <v>100.12</v>
      </c>
      <c r="N57" s="13">
        <v>0</v>
      </c>
      <c r="O57" s="14">
        <v>-0.03</v>
      </c>
      <c r="P57" s="13">
        <v>0</v>
      </c>
      <c r="Q57" s="13">
        <v>392.2</v>
      </c>
      <c r="R57" s="13">
        <v>3407.8</v>
      </c>
    </row>
    <row r="58" spans="1:18" x14ac:dyDescent="0.2">
      <c r="A58" s="2" t="s">
        <v>120</v>
      </c>
      <c r="B58" s="1" t="s">
        <v>121</v>
      </c>
      <c r="C58" s="13">
        <v>3750</v>
      </c>
      <c r="D58" s="13">
        <v>20103.939999999999</v>
      </c>
      <c r="E58" s="13">
        <v>0</v>
      </c>
      <c r="F58" s="13">
        <v>0</v>
      </c>
      <c r="G58" s="13">
        <v>23853.94</v>
      </c>
      <c r="H58" s="13">
        <v>379.91</v>
      </c>
      <c r="I58" s="13">
        <v>0</v>
      </c>
      <c r="J58" s="13">
        <v>0</v>
      </c>
      <c r="K58" s="13">
        <v>5039.12</v>
      </c>
      <c r="L58" s="13">
        <v>0</v>
      </c>
      <c r="M58" s="13">
        <v>412.27</v>
      </c>
      <c r="N58" s="13">
        <v>0</v>
      </c>
      <c r="O58" s="13">
        <v>0.04</v>
      </c>
      <c r="P58" s="13">
        <v>0</v>
      </c>
      <c r="Q58" s="13">
        <v>5831.34</v>
      </c>
      <c r="R58" s="13">
        <v>18022.599999999999</v>
      </c>
    </row>
    <row r="59" spans="1:18" x14ac:dyDescent="0.2">
      <c r="A59" s="2" t="s">
        <v>122</v>
      </c>
      <c r="B59" s="1" t="s">
        <v>123</v>
      </c>
      <c r="C59" s="13">
        <v>3499.95</v>
      </c>
      <c r="D59" s="13">
        <v>10500</v>
      </c>
      <c r="E59" s="13">
        <v>0</v>
      </c>
      <c r="F59" s="13">
        <v>0</v>
      </c>
      <c r="G59" s="13">
        <v>13999.95</v>
      </c>
      <c r="H59" s="13">
        <v>0</v>
      </c>
      <c r="I59" s="13">
        <v>0</v>
      </c>
      <c r="J59" s="13">
        <v>0</v>
      </c>
      <c r="K59" s="13">
        <v>2396.42</v>
      </c>
      <c r="L59" s="13">
        <v>0</v>
      </c>
      <c r="M59" s="13">
        <v>209.84</v>
      </c>
      <c r="N59" s="13">
        <v>0</v>
      </c>
      <c r="O59" s="14">
        <v>-0.11</v>
      </c>
      <c r="P59" s="13">
        <v>0</v>
      </c>
      <c r="Q59" s="13">
        <v>2606.15</v>
      </c>
      <c r="R59" s="13">
        <v>11393.8</v>
      </c>
    </row>
    <row r="60" spans="1:18" x14ac:dyDescent="0.2">
      <c r="A60" s="2" t="s">
        <v>124</v>
      </c>
      <c r="B60" s="1" t="s">
        <v>125</v>
      </c>
      <c r="C60" s="13">
        <v>3250.05</v>
      </c>
      <c r="D60" s="13">
        <v>3420</v>
      </c>
      <c r="E60" s="13">
        <v>0</v>
      </c>
      <c r="F60" s="13">
        <v>0</v>
      </c>
      <c r="G60" s="13">
        <v>6670.05</v>
      </c>
      <c r="H60" s="13">
        <v>0</v>
      </c>
      <c r="I60" s="13">
        <v>0</v>
      </c>
      <c r="J60" s="13">
        <v>0</v>
      </c>
      <c r="K60" s="13">
        <v>786.5</v>
      </c>
      <c r="L60" s="13">
        <v>0</v>
      </c>
      <c r="M60" s="13">
        <v>132.54</v>
      </c>
      <c r="N60" s="13">
        <v>0</v>
      </c>
      <c r="O60" s="13">
        <v>0.01</v>
      </c>
      <c r="P60" s="13">
        <v>0</v>
      </c>
      <c r="Q60" s="13">
        <v>919.05</v>
      </c>
      <c r="R60" s="13">
        <v>5751</v>
      </c>
    </row>
    <row r="62" spans="1:18" s="7" customFormat="1" x14ac:dyDescent="0.2">
      <c r="A62" s="15"/>
      <c r="C62" s="7" t="s">
        <v>126</v>
      </c>
      <c r="D62" s="7" t="s">
        <v>126</v>
      </c>
      <c r="E62" s="7" t="s">
        <v>126</v>
      </c>
      <c r="F62" s="7" t="s">
        <v>126</v>
      </c>
      <c r="G62" s="7" t="s">
        <v>126</v>
      </c>
      <c r="H62" s="7" t="s">
        <v>126</v>
      </c>
      <c r="I62" s="7" t="s">
        <v>126</v>
      </c>
      <c r="J62" s="7" t="s">
        <v>126</v>
      </c>
      <c r="K62" s="7" t="s">
        <v>126</v>
      </c>
      <c r="L62" s="7" t="s">
        <v>126</v>
      </c>
      <c r="M62" s="7" t="s">
        <v>126</v>
      </c>
      <c r="N62" s="7" t="s">
        <v>126</v>
      </c>
      <c r="O62" s="7" t="s">
        <v>126</v>
      </c>
      <c r="P62" s="7" t="s">
        <v>126</v>
      </c>
      <c r="Q62" s="7" t="s">
        <v>126</v>
      </c>
      <c r="R62" s="7" t="s">
        <v>126</v>
      </c>
    </row>
    <row r="63" spans="1:18" x14ac:dyDescent="0.2">
      <c r="A63" s="18" t="s">
        <v>127</v>
      </c>
      <c r="B63" s="1" t="s">
        <v>128</v>
      </c>
      <c r="C63" s="17">
        <v>264863.51</v>
      </c>
      <c r="D63" s="17">
        <v>548072.71</v>
      </c>
      <c r="E63" s="17">
        <v>5763.93</v>
      </c>
      <c r="F63" s="17">
        <v>466.69</v>
      </c>
      <c r="G63" s="17">
        <v>819166.84</v>
      </c>
      <c r="H63" s="17">
        <v>12087.78</v>
      </c>
      <c r="I63" s="17">
        <v>2108.15</v>
      </c>
      <c r="J63" s="19">
        <v>-62.83</v>
      </c>
      <c r="K63" s="17">
        <v>178942.86</v>
      </c>
      <c r="L63" s="19">
        <v>-10065.629999999999</v>
      </c>
      <c r="M63" s="17">
        <v>13870.31</v>
      </c>
      <c r="N63" s="17">
        <v>731.63</v>
      </c>
      <c r="O63" s="19">
        <v>-0.5</v>
      </c>
      <c r="P63" s="17">
        <v>3866.67</v>
      </c>
      <c r="Q63" s="17">
        <v>201478.44</v>
      </c>
      <c r="R63" s="17">
        <v>617688.4</v>
      </c>
    </row>
    <row r="65" spans="1:18" x14ac:dyDescent="0.2">
      <c r="C65" s="1" t="s">
        <v>128</v>
      </c>
      <c r="D65" s="1" t="s">
        <v>128</v>
      </c>
      <c r="E65" s="1" t="s">
        <v>128</v>
      </c>
      <c r="F65" s="1" t="s">
        <v>128</v>
      </c>
      <c r="G65" s="1" t="s">
        <v>128</v>
      </c>
      <c r="H65" s="1" t="s">
        <v>128</v>
      </c>
      <c r="I65" s="1" t="s">
        <v>128</v>
      </c>
      <c r="J65" s="1" t="s">
        <v>128</v>
      </c>
      <c r="K65" s="1" t="s">
        <v>128</v>
      </c>
      <c r="L65" s="1" t="s">
        <v>128</v>
      </c>
      <c r="M65" s="1" t="s">
        <v>128</v>
      </c>
      <c r="N65" s="1" t="s">
        <v>128</v>
      </c>
      <c r="O65" s="1" t="s">
        <v>128</v>
      </c>
      <c r="P65" s="1" t="s">
        <v>128</v>
      </c>
      <c r="Q65" s="1" t="s">
        <v>128</v>
      </c>
      <c r="R65" s="1" t="s">
        <v>128</v>
      </c>
    </row>
    <row r="66" spans="1:18" x14ac:dyDescent="0.2">
      <c r="A66" s="2" t="s">
        <v>128</v>
      </c>
      <c r="B66" s="1" t="s">
        <v>128</v>
      </c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</row>
  </sheetData>
  <mergeCells count="1">
    <mergeCell ref="B1:C1"/>
  </mergeCells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8"/>
  <sheetViews>
    <sheetView topLeftCell="A43" workbookViewId="0">
      <selection activeCell="D68" sqref="D68"/>
    </sheetView>
  </sheetViews>
  <sheetFormatPr baseColWidth="10" defaultRowHeight="15" x14ac:dyDescent="0.25"/>
  <cols>
    <col min="2" max="2" width="13.28515625" customWidth="1"/>
    <col min="3" max="3" width="19.28515625" customWidth="1"/>
    <col min="4" max="4" width="12.5703125" bestFit="1" customWidth="1"/>
    <col min="5" max="5" width="32.7109375" bestFit="1" customWidth="1"/>
  </cols>
  <sheetData>
    <row r="1" spans="1:10" x14ac:dyDescent="0.25">
      <c r="A1" s="27" t="s">
        <v>0</v>
      </c>
      <c r="B1" s="26"/>
      <c r="C1" s="26"/>
      <c r="D1" s="26"/>
      <c r="E1" s="26"/>
      <c r="F1" s="26"/>
      <c r="G1" s="26"/>
      <c r="H1" s="26"/>
      <c r="I1" s="26"/>
      <c r="J1" s="26"/>
    </row>
    <row r="2" spans="1:10" x14ac:dyDescent="0.25">
      <c r="A2" s="28" t="s">
        <v>1</v>
      </c>
      <c r="B2" s="26"/>
      <c r="C2" s="26"/>
      <c r="D2" s="26"/>
      <c r="E2" s="26"/>
      <c r="F2" s="26"/>
      <c r="G2" s="26"/>
      <c r="H2" s="26"/>
      <c r="I2" s="26"/>
      <c r="J2" s="26"/>
    </row>
    <row r="3" spans="1:10" ht="19.5" x14ac:dyDescent="0.3">
      <c r="A3" s="26" t="s">
        <v>2</v>
      </c>
      <c r="B3" s="26"/>
      <c r="C3" s="29"/>
      <c r="D3" s="26"/>
      <c r="E3" s="26"/>
      <c r="F3" s="26"/>
      <c r="G3" s="26"/>
      <c r="H3" s="26"/>
      <c r="I3" s="26"/>
      <c r="J3" s="26"/>
    </row>
    <row r="4" spans="1:10" x14ac:dyDescent="0.25">
      <c r="A4" s="26" t="s">
        <v>129</v>
      </c>
      <c r="B4" s="26"/>
      <c r="C4" s="26"/>
      <c r="D4" s="26"/>
      <c r="E4" s="26"/>
      <c r="F4" s="26"/>
      <c r="G4" s="26"/>
      <c r="H4" s="26"/>
      <c r="I4" s="26"/>
      <c r="J4" s="26"/>
    </row>
    <row r="6" spans="1:10" x14ac:dyDescent="0.25">
      <c r="A6" s="30"/>
      <c r="B6" s="30"/>
      <c r="C6" s="30"/>
      <c r="D6" s="30"/>
      <c r="E6" s="30"/>
      <c r="F6" s="30"/>
      <c r="G6" s="30"/>
      <c r="H6" s="30"/>
      <c r="I6" s="26"/>
      <c r="J6" s="26"/>
    </row>
    <row r="7" spans="1:10" x14ac:dyDescent="0.25">
      <c r="A7" s="31"/>
      <c r="B7" s="31"/>
      <c r="C7" s="31"/>
      <c r="D7" s="31"/>
      <c r="E7" s="31"/>
      <c r="F7" s="31"/>
      <c r="G7" s="31"/>
      <c r="H7" s="31"/>
      <c r="I7" s="26"/>
      <c r="J7" s="26"/>
    </row>
    <row r="8" spans="1:10" x14ac:dyDescent="0.25">
      <c r="A8" s="33" t="s">
        <v>130</v>
      </c>
      <c r="B8" s="33" t="s">
        <v>131</v>
      </c>
      <c r="C8" s="33" t="s">
        <v>132</v>
      </c>
      <c r="D8" s="34" t="s">
        <v>133</v>
      </c>
      <c r="E8" s="33" t="s">
        <v>134</v>
      </c>
      <c r="F8" s="32"/>
      <c r="G8" s="32"/>
      <c r="H8" s="32"/>
      <c r="I8" s="32"/>
      <c r="J8" s="32"/>
    </row>
    <row r="9" spans="1:10" x14ac:dyDescent="0.25">
      <c r="A9" s="26" t="s">
        <v>40</v>
      </c>
      <c r="B9" s="26">
        <v>60596095566</v>
      </c>
      <c r="C9" s="26" t="s">
        <v>135</v>
      </c>
      <c r="D9" s="26">
        <v>3433.4</v>
      </c>
      <c r="E9" s="26" t="s">
        <v>41</v>
      </c>
      <c r="F9" s="26"/>
      <c r="G9" s="26"/>
      <c r="H9" s="26"/>
      <c r="I9" s="26"/>
      <c r="J9" s="26"/>
    </row>
    <row r="10" spans="1:10" x14ac:dyDescent="0.25">
      <c r="A10" s="26"/>
      <c r="B10" s="26" t="s">
        <v>136</v>
      </c>
      <c r="C10" s="26"/>
      <c r="D10" s="35">
        <v>3433.4</v>
      </c>
      <c r="E10" s="26" t="s">
        <v>137</v>
      </c>
      <c r="F10" s="26"/>
      <c r="G10" s="26"/>
      <c r="H10" s="26"/>
      <c r="I10" s="26"/>
      <c r="J10" s="26"/>
    </row>
    <row r="12" spans="1:10" x14ac:dyDescent="0.25">
      <c r="A12" s="26">
        <v>3</v>
      </c>
      <c r="B12" s="26">
        <v>56708880343</v>
      </c>
      <c r="C12" s="26" t="s">
        <v>138</v>
      </c>
      <c r="D12" s="26">
        <v>27534.2</v>
      </c>
      <c r="E12" s="26" t="s">
        <v>61</v>
      </c>
      <c r="F12" s="26" t="s">
        <v>144</v>
      </c>
      <c r="G12" s="26"/>
      <c r="H12" s="26"/>
      <c r="I12" s="26"/>
      <c r="J12" s="26"/>
    </row>
    <row r="13" spans="1:10" x14ac:dyDescent="0.25">
      <c r="A13" s="26">
        <v>8</v>
      </c>
      <c r="B13" s="26">
        <v>56708880482</v>
      </c>
      <c r="C13" s="26" t="s">
        <v>138</v>
      </c>
      <c r="D13" s="26">
        <v>21080.2</v>
      </c>
      <c r="E13" s="26" t="s">
        <v>111</v>
      </c>
      <c r="F13" s="26" t="s">
        <v>144</v>
      </c>
      <c r="G13" s="26"/>
      <c r="H13" s="26"/>
      <c r="I13" s="26"/>
      <c r="J13" s="26"/>
    </row>
    <row r="14" spans="1:10" x14ac:dyDescent="0.25">
      <c r="A14" s="26" t="s">
        <v>112</v>
      </c>
      <c r="B14" s="26">
        <v>56708843907</v>
      </c>
      <c r="C14" s="26" t="s">
        <v>138</v>
      </c>
      <c r="D14" s="26">
        <v>11063.2</v>
      </c>
      <c r="E14" s="26" t="s">
        <v>113</v>
      </c>
      <c r="F14" s="26" t="s">
        <v>144</v>
      </c>
      <c r="G14" s="26"/>
      <c r="H14" s="26"/>
      <c r="I14" s="26"/>
      <c r="J14" s="26"/>
    </row>
    <row r="15" spans="1:10" x14ac:dyDescent="0.25">
      <c r="A15" s="26" t="s">
        <v>34</v>
      </c>
      <c r="B15" s="26">
        <v>56708883890</v>
      </c>
      <c r="C15" s="26" t="s">
        <v>138</v>
      </c>
      <c r="D15" s="26">
        <v>2149.6</v>
      </c>
      <c r="E15" s="26" t="s">
        <v>35</v>
      </c>
      <c r="F15" s="26" t="s">
        <v>144</v>
      </c>
      <c r="G15" s="26"/>
      <c r="H15" s="26"/>
      <c r="I15" s="26"/>
      <c r="J15" s="26"/>
    </row>
    <row r="16" spans="1:10" x14ac:dyDescent="0.25">
      <c r="A16" s="26" t="s">
        <v>90</v>
      </c>
      <c r="B16" s="26">
        <v>56710784562</v>
      </c>
      <c r="C16" s="26" t="s">
        <v>138</v>
      </c>
      <c r="D16" s="26">
        <v>138273.60000000001</v>
      </c>
      <c r="E16" s="26" t="s">
        <v>91</v>
      </c>
      <c r="F16" s="26" t="s">
        <v>144</v>
      </c>
      <c r="G16" s="26"/>
      <c r="H16" s="26"/>
      <c r="I16" s="26"/>
      <c r="J16" s="26"/>
    </row>
    <row r="17" spans="1:5" x14ac:dyDescent="0.25">
      <c r="A17" s="26"/>
      <c r="B17" s="26" t="s">
        <v>139</v>
      </c>
      <c r="C17" s="26"/>
      <c r="D17" s="35">
        <v>200100.8</v>
      </c>
      <c r="E17" s="26" t="s">
        <v>140</v>
      </c>
    </row>
    <row r="19" spans="1:5" x14ac:dyDescent="0.25">
      <c r="A19" s="26">
        <v>56</v>
      </c>
      <c r="B19" s="26">
        <v>56708843816</v>
      </c>
      <c r="C19" s="26" t="s">
        <v>141</v>
      </c>
      <c r="D19" s="26">
        <v>16012</v>
      </c>
      <c r="E19" s="26" t="s">
        <v>77</v>
      </c>
    </row>
    <row r="20" spans="1:5" x14ac:dyDescent="0.25">
      <c r="A20" s="26">
        <v>12</v>
      </c>
      <c r="B20" s="26">
        <v>56708843833</v>
      </c>
      <c r="C20" s="26" t="s">
        <v>141</v>
      </c>
      <c r="D20" s="26">
        <v>33644.800000000003</v>
      </c>
      <c r="E20" s="26" t="s">
        <v>81</v>
      </c>
    </row>
    <row r="21" spans="1:5" x14ac:dyDescent="0.25">
      <c r="A21" s="26">
        <v>23</v>
      </c>
      <c r="B21" s="26">
        <v>56710784363</v>
      </c>
      <c r="C21" s="26" t="s">
        <v>141</v>
      </c>
      <c r="D21" s="26">
        <v>7677</v>
      </c>
      <c r="E21" s="26" t="s">
        <v>83</v>
      </c>
    </row>
    <row r="22" spans="1:5" x14ac:dyDescent="0.25">
      <c r="A22" s="26">
        <v>18</v>
      </c>
      <c r="B22" s="26">
        <v>56708843910</v>
      </c>
      <c r="C22" s="26" t="s">
        <v>141</v>
      </c>
      <c r="D22" s="26">
        <v>13667.800000000001</v>
      </c>
      <c r="E22" s="26" t="s">
        <v>115</v>
      </c>
    </row>
    <row r="23" spans="1:5" x14ac:dyDescent="0.25">
      <c r="A23" s="26" t="s">
        <v>120</v>
      </c>
      <c r="B23" s="26">
        <v>56708880539</v>
      </c>
      <c r="C23" s="26" t="s">
        <v>141</v>
      </c>
      <c r="D23" s="26">
        <v>18022.600000000002</v>
      </c>
      <c r="E23" s="26" t="s">
        <v>121</v>
      </c>
    </row>
    <row r="24" spans="1:5" x14ac:dyDescent="0.25">
      <c r="A24" s="26" t="s">
        <v>108</v>
      </c>
      <c r="B24" s="26">
        <v>56708843881</v>
      </c>
      <c r="C24" s="26" t="s">
        <v>141</v>
      </c>
      <c r="D24" s="26">
        <v>6026.8</v>
      </c>
      <c r="E24" s="26" t="s">
        <v>109</v>
      </c>
    </row>
    <row r="25" spans="1:5" x14ac:dyDescent="0.25">
      <c r="A25" s="26" t="s">
        <v>78</v>
      </c>
      <c r="B25" s="26">
        <v>56708880434</v>
      </c>
      <c r="C25" s="26" t="s">
        <v>141</v>
      </c>
      <c r="D25" s="26">
        <v>6935.2000000000007</v>
      </c>
      <c r="E25" s="26" t="s">
        <v>79</v>
      </c>
    </row>
    <row r="26" spans="1:5" x14ac:dyDescent="0.25">
      <c r="A26" s="26" t="s">
        <v>52</v>
      </c>
      <c r="B26" s="26">
        <v>56708843696</v>
      </c>
      <c r="C26" s="26" t="s">
        <v>141</v>
      </c>
      <c r="D26" s="26">
        <v>9872</v>
      </c>
      <c r="E26" s="26" t="s">
        <v>53</v>
      </c>
    </row>
    <row r="27" spans="1:5" x14ac:dyDescent="0.25">
      <c r="A27" s="26" t="s">
        <v>70</v>
      </c>
      <c r="B27" s="26">
        <v>56708843773</v>
      </c>
      <c r="C27" s="26" t="s">
        <v>141</v>
      </c>
      <c r="D27" s="26">
        <v>5729.8</v>
      </c>
      <c r="E27" s="26" t="s">
        <v>71</v>
      </c>
    </row>
    <row r="28" spans="1:5" x14ac:dyDescent="0.25">
      <c r="A28" s="26" t="s">
        <v>58</v>
      </c>
      <c r="B28" s="26">
        <v>56708843711</v>
      </c>
      <c r="C28" s="26" t="s">
        <v>141</v>
      </c>
      <c r="D28" s="26">
        <v>8323.4</v>
      </c>
      <c r="E28" s="26" t="s">
        <v>59</v>
      </c>
    </row>
    <row r="29" spans="1:5" x14ac:dyDescent="0.25">
      <c r="A29" s="26" t="s">
        <v>84</v>
      </c>
      <c r="B29" s="26">
        <v>56708880448</v>
      </c>
      <c r="C29" s="26" t="s">
        <v>141</v>
      </c>
      <c r="D29" s="26">
        <v>4287.4000000000005</v>
      </c>
      <c r="E29" s="26" t="s">
        <v>85</v>
      </c>
    </row>
    <row r="30" spans="1:5" x14ac:dyDescent="0.25">
      <c r="A30" s="26" t="s">
        <v>38</v>
      </c>
      <c r="B30" s="26">
        <v>56708848813</v>
      </c>
      <c r="C30" s="26" t="s">
        <v>141</v>
      </c>
      <c r="D30" s="26">
        <v>8881.8000000000011</v>
      </c>
      <c r="E30" s="26" t="s">
        <v>39</v>
      </c>
    </row>
    <row r="31" spans="1:5" x14ac:dyDescent="0.25">
      <c r="A31" s="26" t="s">
        <v>44</v>
      </c>
      <c r="B31" s="26">
        <v>56708848827</v>
      </c>
      <c r="C31" s="26" t="s">
        <v>141</v>
      </c>
      <c r="D31" s="26">
        <v>6315.2000000000007</v>
      </c>
      <c r="E31" s="26" t="s">
        <v>45</v>
      </c>
    </row>
    <row r="32" spans="1:5" x14ac:dyDescent="0.25">
      <c r="A32" s="26" t="s">
        <v>42</v>
      </c>
      <c r="B32" s="26">
        <v>56708883902</v>
      </c>
      <c r="C32" s="26" t="s">
        <v>141</v>
      </c>
      <c r="D32" s="26">
        <v>9053.8000000000011</v>
      </c>
      <c r="E32" s="26" t="s">
        <v>43</v>
      </c>
    </row>
    <row r="33" spans="1:5" x14ac:dyDescent="0.25">
      <c r="A33" s="26">
        <v>9</v>
      </c>
      <c r="B33" s="26">
        <v>56708880451</v>
      </c>
      <c r="C33" s="26" t="s">
        <v>141</v>
      </c>
      <c r="D33" s="26">
        <v>22992.400000000001</v>
      </c>
      <c r="E33" s="26" t="s">
        <v>95</v>
      </c>
    </row>
    <row r="34" spans="1:5" x14ac:dyDescent="0.25">
      <c r="A34" s="26" t="s">
        <v>72</v>
      </c>
      <c r="B34" s="26">
        <v>56708843790</v>
      </c>
      <c r="C34" s="26" t="s">
        <v>141</v>
      </c>
      <c r="D34" s="26">
        <v>6978.6</v>
      </c>
      <c r="E34" s="26" t="s">
        <v>73</v>
      </c>
    </row>
    <row r="35" spans="1:5" x14ac:dyDescent="0.25">
      <c r="A35" s="26" t="s">
        <v>124</v>
      </c>
      <c r="B35" s="26">
        <v>56708880542</v>
      </c>
      <c r="C35" s="26" t="s">
        <v>141</v>
      </c>
      <c r="D35" s="26">
        <v>5751</v>
      </c>
      <c r="E35" s="26" t="s">
        <v>125</v>
      </c>
    </row>
    <row r="36" spans="1:5" x14ac:dyDescent="0.25">
      <c r="A36" s="26" t="s">
        <v>100</v>
      </c>
      <c r="B36" s="26">
        <v>60590029027</v>
      </c>
      <c r="C36" s="26" t="s">
        <v>141</v>
      </c>
      <c r="D36" s="26">
        <v>10266.800000000001</v>
      </c>
      <c r="E36" s="26" t="s">
        <v>101</v>
      </c>
    </row>
    <row r="37" spans="1:5" x14ac:dyDescent="0.25">
      <c r="A37" s="26" t="s">
        <v>28</v>
      </c>
      <c r="B37" s="26">
        <v>56708883873</v>
      </c>
      <c r="C37" s="26" t="s">
        <v>141</v>
      </c>
      <c r="D37" s="26">
        <v>8646.2000000000007</v>
      </c>
      <c r="E37" s="26" t="s">
        <v>29</v>
      </c>
    </row>
    <row r="38" spans="1:5" x14ac:dyDescent="0.25">
      <c r="A38" s="26" t="s">
        <v>122</v>
      </c>
      <c r="B38" s="26">
        <v>56708883839</v>
      </c>
      <c r="C38" s="26" t="s">
        <v>141</v>
      </c>
      <c r="D38" s="26">
        <v>11393.800000000001</v>
      </c>
      <c r="E38" s="26" t="s">
        <v>123</v>
      </c>
    </row>
    <row r="39" spans="1:5" x14ac:dyDescent="0.25">
      <c r="A39" s="26" t="s">
        <v>36</v>
      </c>
      <c r="B39" s="26">
        <v>56708881869</v>
      </c>
      <c r="C39" s="26" t="s">
        <v>141</v>
      </c>
      <c r="D39" s="26">
        <v>9578.8000000000011</v>
      </c>
      <c r="E39" s="26" t="s">
        <v>37</v>
      </c>
    </row>
    <row r="40" spans="1:5" x14ac:dyDescent="0.25">
      <c r="A40" s="26" t="s">
        <v>92</v>
      </c>
      <c r="B40" s="26">
        <v>60590081785</v>
      </c>
      <c r="C40" s="26" t="s">
        <v>141</v>
      </c>
      <c r="D40" s="26">
        <v>2692.4</v>
      </c>
      <c r="E40" s="26" t="s">
        <v>93</v>
      </c>
    </row>
    <row r="41" spans="1:5" x14ac:dyDescent="0.25">
      <c r="A41" s="26" t="s">
        <v>106</v>
      </c>
      <c r="B41" s="26">
        <v>60590127128</v>
      </c>
      <c r="C41" s="26" t="s">
        <v>141</v>
      </c>
      <c r="D41" s="26">
        <v>11056.400000000001</v>
      </c>
      <c r="E41" s="26" t="s">
        <v>107</v>
      </c>
    </row>
    <row r="42" spans="1:5" x14ac:dyDescent="0.25">
      <c r="A42" s="26" t="s">
        <v>88</v>
      </c>
      <c r="B42" s="26">
        <v>60590139386</v>
      </c>
      <c r="C42" s="26" t="s">
        <v>141</v>
      </c>
      <c r="D42" s="26">
        <v>1960.8000000000002</v>
      </c>
      <c r="E42" s="26" t="s">
        <v>89</v>
      </c>
    </row>
    <row r="43" spans="1:5" x14ac:dyDescent="0.25">
      <c r="A43" s="26" t="s">
        <v>98</v>
      </c>
      <c r="B43" s="26">
        <v>56708843938</v>
      </c>
      <c r="C43" s="26" t="s">
        <v>141</v>
      </c>
      <c r="D43" s="26">
        <v>16656</v>
      </c>
      <c r="E43" s="26" t="s">
        <v>99</v>
      </c>
    </row>
    <row r="44" spans="1:5" x14ac:dyDescent="0.25">
      <c r="A44" s="26" t="s">
        <v>96</v>
      </c>
      <c r="B44" s="26">
        <v>56710541492</v>
      </c>
      <c r="C44" s="26" t="s">
        <v>141</v>
      </c>
      <c r="D44" s="26">
        <v>5710.2000000000007</v>
      </c>
      <c r="E44" s="26" t="s">
        <v>97</v>
      </c>
    </row>
    <row r="45" spans="1:5" x14ac:dyDescent="0.25">
      <c r="A45" s="26" t="s">
        <v>30</v>
      </c>
      <c r="B45" s="26">
        <v>60575841258</v>
      </c>
      <c r="C45" s="26" t="s">
        <v>141</v>
      </c>
      <c r="D45" s="26">
        <v>11350.400000000001</v>
      </c>
      <c r="E45" s="26" t="s">
        <v>31</v>
      </c>
    </row>
    <row r="46" spans="1:5" x14ac:dyDescent="0.25">
      <c r="A46" s="26" t="s">
        <v>50</v>
      </c>
      <c r="B46" s="26">
        <v>60591853519</v>
      </c>
      <c r="C46" s="26" t="s">
        <v>141</v>
      </c>
      <c r="D46" s="26">
        <v>8071.8</v>
      </c>
      <c r="E46" s="26" t="s">
        <v>51</v>
      </c>
    </row>
    <row r="47" spans="1:5" x14ac:dyDescent="0.25">
      <c r="A47" s="26" t="s">
        <v>66</v>
      </c>
      <c r="B47" s="26">
        <v>60592612312</v>
      </c>
      <c r="C47" s="26" t="s">
        <v>141</v>
      </c>
      <c r="D47" s="26">
        <v>3633</v>
      </c>
      <c r="E47" s="26" t="s">
        <v>67</v>
      </c>
    </row>
    <row r="48" spans="1:5" x14ac:dyDescent="0.25">
      <c r="A48" s="26" t="s">
        <v>54</v>
      </c>
      <c r="B48" s="26">
        <v>60593016552</v>
      </c>
      <c r="C48" s="26" t="s">
        <v>141</v>
      </c>
      <c r="D48" s="26">
        <v>4611.6000000000004</v>
      </c>
      <c r="E48" s="26" t="s">
        <v>55</v>
      </c>
    </row>
    <row r="49" spans="1:5" x14ac:dyDescent="0.25">
      <c r="A49" s="26" t="s">
        <v>104</v>
      </c>
      <c r="B49" s="26">
        <v>60593356654</v>
      </c>
      <c r="C49" s="26" t="s">
        <v>141</v>
      </c>
      <c r="D49" s="26">
        <v>2865.8</v>
      </c>
      <c r="E49" s="26" t="s">
        <v>105</v>
      </c>
    </row>
    <row r="50" spans="1:5" x14ac:dyDescent="0.25">
      <c r="A50" s="26" t="s">
        <v>64</v>
      </c>
      <c r="B50" s="26">
        <v>56708880360</v>
      </c>
      <c r="C50" s="26" t="s">
        <v>141</v>
      </c>
      <c r="D50" s="26">
        <v>3358.4</v>
      </c>
      <c r="E50" s="26" t="s">
        <v>65</v>
      </c>
    </row>
    <row r="51" spans="1:5" x14ac:dyDescent="0.25">
      <c r="A51" s="26" t="s">
        <v>32</v>
      </c>
      <c r="B51" s="26">
        <v>56685689408</v>
      </c>
      <c r="C51" s="26" t="s">
        <v>141</v>
      </c>
      <c r="D51" s="26">
        <v>27231</v>
      </c>
      <c r="E51" s="26" t="s">
        <v>33</v>
      </c>
    </row>
    <row r="52" spans="1:5" x14ac:dyDescent="0.25">
      <c r="A52" s="26" t="s">
        <v>102</v>
      </c>
      <c r="B52" s="26">
        <v>60595157591</v>
      </c>
      <c r="C52" s="26" t="s">
        <v>141</v>
      </c>
      <c r="D52" s="26">
        <v>5714.4000000000005</v>
      </c>
      <c r="E52" s="26" t="s">
        <v>103</v>
      </c>
    </row>
    <row r="53" spans="1:5" x14ac:dyDescent="0.25">
      <c r="A53" s="26" t="s">
        <v>62</v>
      </c>
      <c r="B53" s="26">
        <v>60595150744</v>
      </c>
      <c r="C53" s="26" t="s">
        <v>141</v>
      </c>
      <c r="D53" s="26">
        <v>5921.8</v>
      </c>
      <c r="E53" s="26" t="s">
        <v>63</v>
      </c>
    </row>
    <row r="54" spans="1:5" x14ac:dyDescent="0.25">
      <c r="A54" s="26" t="s">
        <v>74</v>
      </c>
      <c r="B54" s="26">
        <v>60594999337</v>
      </c>
      <c r="C54" s="26" t="s">
        <v>141</v>
      </c>
      <c r="D54" s="26">
        <v>2692.6000000000004</v>
      </c>
      <c r="E54" s="26" t="s">
        <v>75</v>
      </c>
    </row>
    <row r="55" spans="1:5" x14ac:dyDescent="0.25">
      <c r="A55" s="26" t="s">
        <v>118</v>
      </c>
      <c r="B55" s="26">
        <v>60595108868</v>
      </c>
      <c r="C55" s="26" t="s">
        <v>141</v>
      </c>
      <c r="D55" s="26">
        <v>3407.8</v>
      </c>
      <c r="E55" s="26" t="s">
        <v>119</v>
      </c>
    </row>
    <row r="56" spans="1:5" x14ac:dyDescent="0.25">
      <c r="A56" s="26" t="s">
        <v>26</v>
      </c>
      <c r="B56" s="26">
        <v>60596705482</v>
      </c>
      <c r="C56" s="26" t="s">
        <v>141</v>
      </c>
      <c r="D56" s="26">
        <v>5715.6</v>
      </c>
      <c r="E56" s="26" t="s">
        <v>27</v>
      </c>
    </row>
    <row r="57" spans="1:5" x14ac:dyDescent="0.25">
      <c r="A57" s="26" t="s">
        <v>68</v>
      </c>
      <c r="B57" s="26">
        <v>60577252235</v>
      </c>
      <c r="C57" s="26" t="s">
        <v>141</v>
      </c>
      <c r="D57" s="26">
        <v>15633</v>
      </c>
      <c r="E57" s="26" t="s">
        <v>69</v>
      </c>
    </row>
    <row r="58" spans="1:5" x14ac:dyDescent="0.25">
      <c r="A58" s="26" t="s">
        <v>46</v>
      </c>
      <c r="B58" s="26">
        <v>60587012836</v>
      </c>
      <c r="C58" s="26" t="s">
        <v>141</v>
      </c>
      <c r="D58" s="26">
        <v>5715.4000000000005</v>
      </c>
      <c r="E58" s="26" t="s">
        <v>47</v>
      </c>
    </row>
    <row r="59" spans="1:5" x14ac:dyDescent="0.25">
      <c r="A59" s="26" t="s">
        <v>48</v>
      </c>
      <c r="B59" s="26">
        <v>60591044065</v>
      </c>
      <c r="C59" s="26" t="s">
        <v>141</v>
      </c>
      <c r="D59" s="26">
        <v>13992.800000000001</v>
      </c>
      <c r="E59" s="26" t="s">
        <v>49</v>
      </c>
    </row>
    <row r="60" spans="1:5" x14ac:dyDescent="0.25">
      <c r="A60" s="26" t="s">
        <v>86</v>
      </c>
      <c r="B60" s="26">
        <v>60598057705</v>
      </c>
      <c r="C60" s="26" t="s">
        <v>141</v>
      </c>
      <c r="D60" s="26">
        <v>3584.4</v>
      </c>
      <c r="E60" s="26" t="s">
        <v>87</v>
      </c>
    </row>
    <row r="61" spans="1:5" x14ac:dyDescent="0.25">
      <c r="A61" s="26" t="s">
        <v>56</v>
      </c>
      <c r="B61" s="26">
        <v>60598615548</v>
      </c>
      <c r="C61" s="26" t="s">
        <v>141</v>
      </c>
      <c r="D61" s="26">
        <v>4403.8</v>
      </c>
      <c r="E61" s="26" t="s">
        <v>57</v>
      </c>
    </row>
    <row r="62" spans="1:5" x14ac:dyDescent="0.25">
      <c r="A62" s="26" t="s">
        <v>116</v>
      </c>
      <c r="B62" s="26">
        <v>60598908294</v>
      </c>
      <c r="C62" s="26" t="s">
        <v>141</v>
      </c>
      <c r="D62" s="26">
        <v>18117.600000000002</v>
      </c>
      <c r="E62" s="26" t="s">
        <v>117</v>
      </c>
    </row>
    <row r="63" spans="1:5" x14ac:dyDescent="0.25">
      <c r="A63" s="26"/>
      <c r="B63" s="26" t="s">
        <v>142</v>
      </c>
      <c r="C63" s="26"/>
      <c r="D63" s="35">
        <v>414154.2</v>
      </c>
      <c r="E63" s="26" t="s">
        <v>143</v>
      </c>
    </row>
    <row r="65" spans="2:5" x14ac:dyDescent="0.25">
      <c r="B65" s="36" t="s">
        <v>136</v>
      </c>
      <c r="C65" s="36"/>
      <c r="D65" s="37">
        <v>3433.4</v>
      </c>
      <c r="E65" s="36" t="s">
        <v>137</v>
      </c>
    </row>
    <row r="66" spans="2:5" x14ac:dyDescent="0.25">
      <c r="B66" s="36" t="s">
        <v>139</v>
      </c>
      <c r="C66" s="36"/>
      <c r="D66" s="37">
        <v>200100.8</v>
      </c>
      <c r="E66" s="36" t="s">
        <v>140</v>
      </c>
    </row>
    <row r="67" spans="2:5" x14ac:dyDescent="0.25">
      <c r="B67" s="36" t="s">
        <v>142</v>
      </c>
      <c r="C67" s="36"/>
      <c r="D67" s="37">
        <v>414154.2</v>
      </c>
      <c r="E67" s="36" t="s">
        <v>143</v>
      </c>
    </row>
    <row r="68" spans="2:5" x14ac:dyDescent="0.25">
      <c r="B68" s="36"/>
      <c r="C68" s="36"/>
      <c r="D68" s="37">
        <v>617688.4</v>
      </c>
      <c r="E68" s="36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tabSelected="1" workbookViewId="0"/>
  </sheetViews>
  <sheetFormatPr baseColWidth="10" defaultRowHeight="15" x14ac:dyDescent="0.25"/>
  <cols>
    <col min="1" max="1" width="24.5703125" style="26" bestFit="1" customWidth="1"/>
    <col min="2" max="2" width="13.140625" style="26" bestFit="1" customWidth="1"/>
    <col min="3" max="16384" width="11.42578125" style="26"/>
  </cols>
  <sheetData>
    <row r="1" spans="1:5" x14ac:dyDescent="0.25">
      <c r="A1" s="45" t="s">
        <v>151</v>
      </c>
      <c r="B1" s="45"/>
      <c r="C1" s="46"/>
      <c r="D1" s="47"/>
      <c r="E1" s="47"/>
    </row>
    <row r="2" spans="1:5" x14ac:dyDescent="0.25">
      <c r="A2" s="45" t="s">
        <v>152</v>
      </c>
      <c r="B2" s="45" t="s">
        <v>163</v>
      </c>
      <c r="C2" s="46"/>
      <c r="D2" s="47"/>
      <c r="E2" s="47"/>
    </row>
    <row r="3" spans="1:5" x14ac:dyDescent="0.25">
      <c r="A3" s="45" t="s">
        <v>164</v>
      </c>
      <c r="B3" s="48" t="s">
        <v>165</v>
      </c>
      <c r="C3" s="46"/>
      <c r="D3" s="47"/>
      <c r="E3" s="47"/>
    </row>
    <row r="4" spans="1:5" x14ac:dyDescent="0.25">
      <c r="A4" s="46"/>
      <c r="B4" s="46"/>
      <c r="C4" s="46"/>
      <c r="D4" s="47"/>
      <c r="E4" s="47"/>
    </row>
    <row r="5" spans="1:5" x14ac:dyDescent="0.25">
      <c r="A5" s="46" t="s">
        <v>153</v>
      </c>
      <c r="B5" s="46" t="s">
        <v>154</v>
      </c>
      <c r="C5" s="46"/>
      <c r="D5" s="47"/>
      <c r="E5" s="47"/>
    </row>
    <row r="6" spans="1:5" x14ac:dyDescent="0.25">
      <c r="A6" s="47" t="s">
        <v>155</v>
      </c>
      <c r="B6" s="49">
        <v>423965.11</v>
      </c>
      <c r="C6" s="47"/>
      <c r="D6" s="47"/>
      <c r="E6" s="47"/>
    </row>
    <row r="7" spans="1:5" x14ac:dyDescent="0.25">
      <c r="A7" s="47" t="s">
        <v>156</v>
      </c>
      <c r="B7" s="49">
        <v>31517.119999999999</v>
      </c>
      <c r="C7" s="47"/>
      <c r="D7" s="47"/>
      <c r="E7" s="47"/>
    </row>
    <row r="8" spans="1:5" x14ac:dyDescent="0.25">
      <c r="A8" s="47" t="s">
        <v>157</v>
      </c>
      <c r="B8" s="49">
        <v>56384.1</v>
      </c>
      <c r="C8" s="47"/>
      <c r="D8" s="47"/>
      <c r="E8" s="47"/>
    </row>
    <row r="9" spans="1:5" x14ac:dyDescent="0.25">
      <c r="A9" s="47" t="s">
        <v>158</v>
      </c>
      <c r="B9" s="49">
        <v>205669.28</v>
      </c>
      <c r="C9" s="47"/>
      <c r="D9" s="47"/>
      <c r="E9" s="47"/>
    </row>
    <row r="10" spans="1:5" x14ac:dyDescent="0.25">
      <c r="A10" s="47" t="s">
        <v>159</v>
      </c>
      <c r="B10" s="49">
        <v>45670.86</v>
      </c>
      <c r="C10" s="47"/>
      <c r="D10" s="50"/>
      <c r="E10" s="47"/>
    </row>
    <row r="11" spans="1:5" x14ac:dyDescent="0.25">
      <c r="A11" s="47" t="s">
        <v>160</v>
      </c>
      <c r="B11" s="49">
        <v>111138.77</v>
      </c>
      <c r="C11" s="47"/>
      <c r="D11" s="47"/>
      <c r="E11" s="47"/>
    </row>
    <row r="12" spans="1:5" x14ac:dyDescent="0.25">
      <c r="A12" s="47" t="s">
        <v>161</v>
      </c>
      <c r="B12" s="51">
        <v>0</v>
      </c>
      <c r="C12" s="47"/>
      <c r="D12" s="47"/>
      <c r="E12" s="47"/>
    </row>
    <row r="13" spans="1:5" ht="15.75" thickBot="1" x14ac:dyDescent="0.3">
      <c r="A13" s="47" t="s">
        <v>162</v>
      </c>
      <c r="B13" s="52">
        <v>22642.44</v>
      </c>
      <c r="C13" s="47"/>
      <c r="D13" s="47"/>
      <c r="E13" s="47"/>
    </row>
    <row r="14" spans="1:5" x14ac:dyDescent="0.25">
      <c r="A14" s="47"/>
      <c r="B14" s="53">
        <f>SUM(B6:B13)</f>
        <v>896987.67999999993</v>
      </c>
      <c r="C14" s="47"/>
      <c r="D14" s="47"/>
      <c r="E14" s="47"/>
    </row>
    <row r="15" spans="1:5" ht="15.75" thickBot="1" x14ac:dyDescent="0.3">
      <c r="A15" s="47"/>
      <c r="B15" s="54">
        <f>B14*0.16</f>
        <v>143518.0288</v>
      </c>
      <c r="C15" s="47"/>
      <c r="D15" s="47"/>
      <c r="E15" s="47"/>
    </row>
    <row r="16" spans="1:5" ht="15.75" thickTop="1" x14ac:dyDescent="0.25">
      <c r="A16" s="47"/>
      <c r="B16" s="55">
        <f>+B14+B15</f>
        <v>1040505.7087999999</v>
      </c>
      <c r="C16" s="47"/>
      <c r="D16" s="47"/>
      <c r="E16" s="47"/>
    </row>
    <row r="17" spans="1:5" x14ac:dyDescent="0.25">
      <c r="A17" s="47"/>
      <c r="B17" s="49">
        <f>+FACTURACION!J63</f>
        <v>1040505.7201680001</v>
      </c>
      <c r="C17" s="47"/>
      <c r="D17" s="47"/>
      <c r="E17" s="47"/>
    </row>
    <row r="18" spans="1:5" x14ac:dyDescent="0.25">
      <c r="A18" s="47"/>
      <c r="B18" s="49">
        <f>B16-B17</f>
        <v>-1.1368000181391835E-2</v>
      </c>
      <c r="C18" s="47"/>
      <c r="D18" s="47"/>
      <c r="E18" s="47"/>
    </row>
    <row r="19" spans="1:5" x14ac:dyDescent="0.25">
      <c r="A19" s="47"/>
      <c r="B19" s="49"/>
      <c r="C19" s="47"/>
      <c r="D19" s="47"/>
      <c r="E19" s="47"/>
    </row>
    <row r="20" spans="1:5" x14ac:dyDescent="0.25">
      <c r="A20" s="47"/>
      <c r="B20" s="47"/>
      <c r="C20" s="47"/>
      <c r="D20" s="47"/>
      <c r="E20" s="4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FACTURACION</vt:lpstr>
      <vt:lpstr>INGENIERIA</vt:lpstr>
      <vt:lpstr>BANCOS</vt:lpstr>
      <vt:lpstr>POLIZA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..</dc:creator>
  <cp:lastModifiedBy>usuario</cp:lastModifiedBy>
  <dcterms:created xsi:type="dcterms:W3CDTF">2018-02-14T01:10:02Z</dcterms:created>
  <dcterms:modified xsi:type="dcterms:W3CDTF">2018-02-20T15:07:32Z</dcterms:modified>
</cp:coreProperties>
</file>