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FACTURACION!$A$10:$M$79</definedName>
  </definedNames>
  <calcPr calcId="144525"/>
</workbook>
</file>

<file path=xl/calcChain.xml><?xml version="1.0" encoding="utf-8"?>
<calcChain xmlns="http://schemas.openxmlformats.org/spreadsheetml/2006/main">
  <c r="B14" i="4" l="1"/>
  <c r="B15" i="4" s="1"/>
  <c r="B16" i="4" l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G17" i="3"/>
  <c r="E18" i="3"/>
  <c r="F18" i="3" s="1"/>
  <c r="E19" i="3"/>
  <c r="G19" i="3" s="1"/>
  <c r="E20" i="3"/>
  <c r="F20" i="3" s="1"/>
  <c r="E21" i="3"/>
  <c r="G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G51" i="3" s="1"/>
  <c r="E52" i="3"/>
  <c r="F52" i="3" s="1"/>
  <c r="E53" i="3"/>
  <c r="G53" i="3" s="1"/>
  <c r="E54" i="3"/>
  <c r="E55" i="3"/>
  <c r="F55" i="3" s="1"/>
  <c r="E56" i="3"/>
  <c r="E57" i="3"/>
  <c r="F57" i="3" s="1"/>
  <c r="E58" i="3"/>
  <c r="E59" i="3"/>
  <c r="F59" i="3" s="1"/>
  <c r="E60" i="3"/>
  <c r="E61" i="3"/>
  <c r="F61" i="3" s="1"/>
  <c r="E62" i="3"/>
  <c r="E63" i="3"/>
  <c r="G63" i="3" s="1"/>
  <c r="E64" i="3"/>
  <c r="E65" i="3"/>
  <c r="G65" i="3" s="1"/>
  <c r="E66" i="3"/>
  <c r="E67" i="3"/>
  <c r="G67" i="3" s="1"/>
  <c r="E68" i="3"/>
  <c r="E69" i="3"/>
  <c r="G69" i="3" s="1"/>
  <c r="E70" i="3"/>
  <c r="G70" i="3" s="1"/>
  <c r="E71" i="3"/>
  <c r="G71" i="3" s="1"/>
  <c r="E72" i="3"/>
  <c r="G72" i="3" s="1"/>
  <c r="E73" i="3"/>
  <c r="G73" i="3" s="1"/>
  <c r="E74" i="3"/>
  <c r="G74" i="3" s="1"/>
  <c r="E75" i="3"/>
  <c r="F75" i="3" s="1"/>
  <c r="E76" i="3"/>
  <c r="G76" i="3" s="1"/>
  <c r="E77" i="3"/>
  <c r="F77" i="3" s="1"/>
  <c r="E78" i="3"/>
  <c r="G78" i="3" s="1"/>
  <c r="E79" i="3"/>
  <c r="F79" i="3" s="1"/>
  <c r="E11" i="3"/>
  <c r="F11" i="3" s="1"/>
  <c r="G49" i="3" l="1"/>
  <c r="G35" i="3"/>
  <c r="F67" i="3"/>
  <c r="H67" i="3" s="1"/>
  <c r="G15" i="3"/>
  <c r="H15" i="3" s="1"/>
  <c r="H49" i="3"/>
  <c r="G37" i="3"/>
  <c r="H37" i="3" s="1"/>
  <c r="H35" i="3"/>
  <c r="I35" i="3" s="1"/>
  <c r="F65" i="3"/>
  <c r="G33" i="3"/>
  <c r="F78" i="3"/>
  <c r="F73" i="3"/>
  <c r="H73" i="3" s="1"/>
  <c r="I73" i="3" s="1"/>
  <c r="J73" i="3" s="1"/>
  <c r="F63" i="3"/>
  <c r="F53" i="3"/>
  <c r="H53" i="3" s="1"/>
  <c r="I53" i="3" s="1"/>
  <c r="F51" i="3"/>
  <c r="H51" i="3" s="1"/>
  <c r="I51" i="3" s="1"/>
  <c r="G31" i="3"/>
  <c r="F21" i="3"/>
  <c r="H21" i="3" s="1"/>
  <c r="I21" i="3" s="1"/>
  <c r="F19" i="3"/>
  <c r="H19" i="3" s="1"/>
  <c r="I19" i="3" s="1"/>
  <c r="H17" i="3"/>
  <c r="I17" i="3" s="1"/>
  <c r="J17" i="3" s="1"/>
  <c r="G11" i="3"/>
  <c r="H11" i="3" s="1"/>
  <c r="F72" i="3"/>
  <c r="H72" i="3" s="1"/>
  <c r="G47" i="3"/>
  <c r="H47" i="3" s="1"/>
  <c r="H33" i="3"/>
  <c r="I33" i="3" s="1"/>
  <c r="J33" i="3" s="1"/>
  <c r="H31" i="3"/>
  <c r="I31" i="3" s="1"/>
  <c r="F76" i="3"/>
  <c r="F69" i="3"/>
  <c r="I49" i="3"/>
  <c r="J49" i="3" s="1"/>
  <c r="I72" i="3"/>
  <c r="J72" i="3" s="1"/>
  <c r="F74" i="3"/>
  <c r="F71" i="3"/>
  <c r="H71" i="3" s="1"/>
  <c r="G45" i="3"/>
  <c r="H45" i="3" s="1"/>
  <c r="G43" i="3"/>
  <c r="H43" i="3" s="1"/>
  <c r="G29" i="3"/>
  <c r="H29" i="3" s="1"/>
  <c r="G27" i="3"/>
  <c r="H27" i="3" s="1"/>
  <c r="G13" i="3"/>
  <c r="H13" i="3" s="1"/>
  <c r="E82" i="3"/>
  <c r="G75" i="3"/>
  <c r="H75" i="3" s="1"/>
  <c r="H69" i="3"/>
  <c r="I69" i="3" s="1"/>
  <c r="J69" i="3" s="1"/>
  <c r="H65" i="3"/>
  <c r="I65" i="3" s="1"/>
  <c r="G61" i="3"/>
  <c r="H61" i="3" s="1"/>
  <c r="G59" i="3"/>
  <c r="H59" i="3" s="1"/>
  <c r="G57" i="3"/>
  <c r="H57" i="3" s="1"/>
  <c r="G55" i="3"/>
  <c r="H55" i="3" s="1"/>
  <c r="G41" i="3"/>
  <c r="H41" i="3" s="1"/>
  <c r="G39" i="3"/>
  <c r="H39" i="3" s="1"/>
  <c r="G25" i="3"/>
  <c r="H25" i="3" s="1"/>
  <c r="G23" i="3"/>
  <c r="H23" i="3" s="1"/>
  <c r="J21" i="3"/>
  <c r="H78" i="3"/>
  <c r="I78" i="3" s="1"/>
  <c r="J78" i="3" s="1"/>
  <c r="H76" i="3"/>
  <c r="I76" i="3" s="1"/>
  <c r="J76" i="3" s="1"/>
  <c r="F70" i="3"/>
  <c r="H70" i="3" s="1"/>
  <c r="F56" i="3"/>
  <c r="G56" i="3"/>
  <c r="G79" i="3"/>
  <c r="H79" i="3" s="1"/>
  <c r="G77" i="3"/>
  <c r="H77" i="3" s="1"/>
  <c r="F68" i="3"/>
  <c r="G68" i="3"/>
  <c r="J65" i="3"/>
  <c r="F60" i="3"/>
  <c r="G60" i="3"/>
  <c r="H74" i="3"/>
  <c r="H63" i="3"/>
  <c r="F62" i="3"/>
  <c r="G62" i="3"/>
  <c r="F54" i="3"/>
  <c r="G54" i="3"/>
  <c r="F64" i="3"/>
  <c r="G64" i="3"/>
  <c r="F66" i="3"/>
  <c r="G66" i="3"/>
  <c r="F58" i="3"/>
  <c r="G58" i="3"/>
  <c r="G52" i="3"/>
  <c r="H52" i="3" s="1"/>
  <c r="G50" i="3"/>
  <c r="H50" i="3" s="1"/>
  <c r="G48" i="3"/>
  <c r="H48" i="3" s="1"/>
  <c r="G46" i="3"/>
  <c r="H46" i="3" s="1"/>
  <c r="G44" i="3"/>
  <c r="H44" i="3" s="1"/>
  <c r="G42" i="3"/>
  <c r="H42" i="3" s="1"/>
  <c r="G40" i="3"/>
  <c r="H40" i="3" s="1"/>
  <c r="G38" i="3"/>
  <c r="H38" i="3" s="1"/>
  <c r="G36" i="3"/>
  <c r="H36" i="3" s="1"/>
  <c r="G34" i="3"/>
  <c r="H34" i="3" s="1"/>
  <c r="G32" i="3"/>
  <c r="H32" i="3" s="1"/>
  <c r="G30" i="3"/>
  <c r="H30" i="3" s="1"/>
  <c r="G28" i="3"/>
  <c r="H28" i="3" s="1"/>
  <c r="G26" i="3"/>
  <c r="H26" i="3" s="1"/>
  <c r="G24" i="3"/>
  <c r="H24" i="3" s="1"/>
  <c r="G22" i="3"/>
  <c r="H22" i="3" s="1"/>
  <c r="G20" i="3"/>
  <c r="H20" i="3" s="1"/>
  <c r="G18" i="3"/>
  <c r="H18" i="3" s="1"/>
  <c r="G16" i="3"/>
  <c r="H16" i="3" s="1"/>
  <c r="G14" i="3"/>
  <c r="H14" i="3" s="1"/>
  <c r="G12" i="3"/>
  <c r="H12" i="3" s="1"/>
  <c r="I15" i="3" l="1"/>
  <c r="J15" i="3" s="1"/>
  <c r="J35" i="3"/>
  <c r="J31" i="3"/>
  <c r="I37" i="3"/>
  <c r="J37" i="3" s="1"/>
  <c r="J51" i="3"/>
  <c r="J53" i="3"/>
  <c r="J19" i="3"/>
  <c r="H60" i="3"/>
  <c r="I60" i="3" s="1"/>
  <c r="J60" i="3" s="1"/>
  <c r="H68" i="3"/>
  <c r="I68" i="3" s="1"/>
  <c r="J68" i="3" s="1"/>
  <c r="H56" i="3"/>
  <c r="I56" i="3" s="1"/>
  <c r="J56" i="3" s="1"/>
  <c r="I23" i="3"/>
  <c r="J23" i="3" s="1"/>
  <c r="I39" i="3"/>
  <c r="J39" i="3" s="1"/>
  <c r="I47" i="3"/>
  <c r="J47" i="3" s="1"/>
  <c r="H64" i="3"/>
  <c r="I64" i="3" s="1"/>
  <c r="J64" i="3" s="1"/>
  <c r="F82" i="3"/>
  <c r="I25" i="3"/>
  <c r="J25" i="3" s="1"/>
  <c r="I61" i="3"/>
  <c r="J61" i="3" s="1"/>
  <c r="I43" i="3"/>
  <c r="J43" i="3" s="1"/>
  <c r="I41" i="3"/>
  <c r="J41" i="3" s="1"/>
  <c r="I29" i="3"/>
  <c r="J29" i="3" s="1"/>
  <c r="I57" i="3"/>
  <c r="J57" i="3" s="1"/>
  <c r="I27" i="3"/>
  <c r="J27" i="3" s="1"/>
  <c r="I75" i="3"/>
  <c r="J75" i="3" s="1"/>
  <c r="I71" i="3"/>
  <c r="J71" i="3" s="1"/>
  <c r="I11" i="3"/>
  <c r="G82" i="3"/>
  <c r="I13" i="3"/>
  <c r="J13" i="3" s="1"/>
  <c r="I45" i="3"/>
  <c r="J45" i="3" s="1"/>
  <c r="I77" i="3"/>
  <c r="J77" i="3" s="1"/>
  <c r="I79" i="3"/>
  <c r="J79" i="3" s="1"/>
  <c r="I14" i="3"/>
  <c r="J14" i="3" s="1"/>
  <c r="I38" i="3"/>
  <c r="J38" i="3" s="1"/>
  <c r="I55" i="3"/>
  <c r="J55" i="3" s="1"/>
  <c r="I18" i="3"/>
  <c r="J18" i="3" s="1"/>
  <c r="I26" i="3"/>
  <c r="J26" i="3" s="1"/>
  <c r="I34" i="3"/>
  <c r="J34" i="3" s="1"/>
  <c r="I42" i="3"/>
  <c r="J42" i="3" s="1"/>
  <c r="I50" i="3"/>
  <c r="J50" i="3" s="1"/>
  <c r="I59" i="3"/>
  <c r="J59" i="3" s="1"/>
  <c r="I67" i="3"/>
  <c r="J67" i="3" s="1"/>
  <c r="I74" i="3"/>
  <c r="J74" i="3" s="1"/>
  <c r="I22" i="3"/>
  <c r="J22" i="3" s="1"/>
  <c r="I46" i="3"/>
  <c r="J46" i="3" s="1"/>
  <c r="I12" i="3"/>
  <c r="J12" i="3" s="1"/>
  <c r="I20" i="3"/>
  <c r="J20" i="3" s="1"/>
  <c r="I28" i="3"/>
  <c r="J28" i="3" s="1"/>
  <c r="I36" i="3"/>
  <c r="J36" i="3" s="1"/>
  <c r="I44" i="3"/>
  <c r="J44" i="3" s="1"/>
  <c r="I52" i="3"/>
  <c r="J52" i="3" s="1"/>
  <c r="H54" i="3"/>
  <c r="H62" i="3"/>
  <c r="I30" i="3"/>
  <c r="J30" i="3" s="1"/>
  <c r="I63" i="3"/>
  <c r="J63" i="3" s="1"/>
  <c r="I16" i="3"/>
  <c r="J16" i="3" s="1"/>
  <c r="I24" i="3"/>
  <c r="J24" i="3" s="1"/>
  <c r="I32" i="3"/>
  <c r="J32" i="3" s="1"/>
  <c r="I40" i="3"/>
  <c r="J40" i="3" s="1"/>
  <c r="I48" i="3"/>
  <c r="J48" i="3" s="1"/>
  <c r="H58" i="3"/>
  <c r="H66" i="3"/>
  <c r="I70" i="3"/>
  <c r="J70" i="3" s="1"/>
  <c r="H82" i="3" l="1"/>
  <c r="J11" i="3"/>
  <c r="I66" i="3"/>
  <c r="J66" i="3" s="1"/>
  <c r="I62" i="3"/>
  <c r="J62" i="3" s="1"/>
  <c r="I58" i="3"/>
  <c r="J58" i="3" s="1"/>
  <c r="I54" i="3"/>
  <c r="J54" i="3" s="1"/>
  <c r="J82" i="3" l="1"/>
  <c r="B17" i="4" s="1"/>
  <c r="B18" i="4" s="1"/>
  <c r="I82" i="3"/>
</calcChain>
</file>

<file path=xl/sharedStrings.xml><?xml version="1.0" encoding="utf-8"?>
<sst xmlns="http://schemas.openxmlformats.org/spreadsheetml/2006/main" count="748" uniqueCount="279">
  <si>
    <t>CONTPAQ i</t>
  </si>
  <si>
    <t xml:space="preserve">      NÓMINAS</t>
  </si>
  <si>
    <t>05 INGENIERIA FISCAL LABORAL SC</t>
  </si>
  <si>
    <t>Lista de Raya (forma tabular)</t>
  </si>
  <si>
    <t>Periodo 1 al 1 Quincenal del 01/01/2018 al 15/01/2018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</si>
  <si>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</si>
  <si>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</si>
  <si>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</si>
  <si>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</si>
  <si>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</si>
  <si>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</si>
  <si>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</si>
  <si>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pago dias quinant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</si>
  <si>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</si>
  <si>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</si>
  <si>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</si>
  <si>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</si>
  <si>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</si>
  <si>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</si>
  <si>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</si>
  <si>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</si>
  <si>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Préstamo Infonavit</t>
  </si>
  <si>
    <t>Ajuste al neto</t>
  </si>
  <si>
    <t>Dtos Cta 254</t>
  </si>
  <si>
    <t>*TOTAL* *DEDUCCIONES*</t>
  </si>
  <si>
    <t>*NETO*</t>
  </si>
  <si>
    <t xml:space="preserve">    Reg. Pat. IMSS:  Z3422423106</t>
  </si>
  <si>
    <t>ASR06</t>
  </si>
  <si>
    <t>Aboytes Salinas Ricardo</t>
  </si>
  <si>
    <t>AHK27</t>
  </si>
  <si>
    <t>Almanza Hernandez Karla Betzai</t>
  </si>
  <si>
    <t>AMM19</t>
  </si>
  <si>
    <t>Almanza Martinez Maribel</t>
  </si>
  <si>
    <t>ALM29</t>
  </si>
  <si>
    <t>Animas Leon Manuel Emilio</t>
  </si>
  <si>
    <t>ALJ07</t>
  </si>
  <si>
    <t>Araiza Lopez Juan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</si>
  <si>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</si>
  <si>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</si>
  <si>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</si>
  <si>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</si>
  <si>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</si>
  <si>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</si>
  <si>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CRC03</t>
  </si>
  <si>
    <t>Calderon Ramirez Casandra Frine</t>
  </si>
  <si>
    <t>0CR21</t>
  </si>
  <si>
    <t>Camacho Rivera Martha Sarahi</t>
  </si>
  <si>
    <t>0CS27</t>
  </si>
  <si>
    <t>Campos Sancen Luis Felipe</t>
  </si>
  <si>
    <t>CAE27</t>
  </si>
  <si>
    <t>Capilla Acosta Enrique Raul</t>
  </si>
  <si>
    <t>CPY25</t>
  </si>
  <si>
    <t>Cazares Peguero Yaraa Elisa</t>
  </si>
  <si>
    <t>CAM01</t>
  </si>
  <si>
    <t>Contreras Arriaga Marco Antonio</t>
  </si>
  <si>
    <t>CGB09</t>
  </si>
  <si>
    <t>Cortez Garcia Blanca Estela</t>
  </si>
  <si>
    <t>EBV23</t>
  </si>
  <si>
    <t>Echeverria Bustamante Victor Manuel</t>
  </si>
  <si>
    <t>GVJ19</t>
  </si>
  <si>
    <t>Galvan Vazquez Jose Manuel</t>
  </si>
  <si>
    <t>GPI19</t>
  </si>
  <si>
    <t>Gomez Paloblanco Ismael</t>
  </si>
  <si>
    <t>GVA05</t>
  </si>
  <si>
    <t>Gomez Vera Armando</t>
  </si>
  <si>
    <t>0GA21</t>
  </si>
  <si>
    <t>Guerra Aguilar Alejandro</t>
  </si>
  <si>
    <t>GHJ29</t>
  </si>
  <si>
    <t>Guerrero Hernandez Juan Carlos</t>
  </si>
  <si>
    <t>GAN20</t>
  </si>
  <si>
    <t>Guevara Aleman Nayely</t>
  </si>
  <si>
    <t>GYR08</t>
  </si>
  <si>
    <t>Gutierrez Yerena Ricardo</t>
  </si>
  <si>
    <t>0HA01</t>
  </si>
  <si>
    <t>Herrera Almaraz Blanca Sofia</t>
  </si>
  <si>
    <t>00003</t>
  </si>
  <si>
    <t>Jimenez Suarez Ludivina</t>
  </si>
  <si>
    <t>LMM06</t>
  </si>
  <si>
    <t>Lara Martinez Mariana</t>
  </si>
  <si>
    <t>LAS24</t>
  </si>
  <si>
    <t>Lemus Alvarado Sandra Karina</t>
  </si>
  <si>
    <t>LCG11</t>
  </si>
  <si>
    <t>Lens Cervantes Geovani Alejandro</t>
  </si>
  <si>
    <t>LCA23</t>
  </si>
  <si>
    <t>Leon Cardenas Alberto</t>
  </si>
  <si>
    <t>LJV15</t>
  </si>
  <si>
    <t>Lopez Jimenez Victor Manuel</t>
  </si>
  <si>
    <t>LAC08</t>
  </si>
  <si>
    <t>Loyola Acosta Carlos Alberto</t>
  </si>
  <si>
    <t>LEV29</t>
  </si>
  <si>
    <t>Lucio Escutia Victor</t>
  </si>
  <si>
    <t>LVF19</t>
  </si>
  <si>
    <t>Luengas Velazquez Maria Fernanda</t>
  </si>
  <si>
    <t>MAD01</t>
  </si>
  <si>
    <t>Mancera Aguilar Daniel</t>
  </si>
  <si>
    <t>0ME05</t>
  </si>
  <si>
    <t>Mandujano Estrada  Ilse Georgina</t>
  </si>
  <si>
    <t>0MH02</t>
  </si>
  <si>
    <t>Martinez Herrera Cristian</t>
  </si>
  <si>
    <t>MOJ09</t>
  </si>
  <si>
    <t>Martinez Ortiz Josue Alejandro</t>
  </si>
  <si>
    <t>MMR06</t>
  </si>
  <si>
    <t>Molina Mendoza Rita Angelica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</si>
  <si>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</si>
  <si>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</si>
  <si>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</si>
  <si>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</si>
  <si>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</si>
  <si>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</si>
  <si>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</si>
  <si>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</si>
  <si>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</si>
  <si>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</si>
  <si>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</si>
  <si>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</si>
  <si>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NMA19</t>
  </si>
  <si>
    <t>Nuñez Marmolejo Alejandro</t>
  </si>
  <si>
    <t>OOM06</t>
  </si>
  <si>
    <t>Olivares Olalde Ma. Guadalupe</t>
  </si>
  <si>
    <t>OOE31</t>
  </si>
  <si>
    <t>Orozco Ortega Enaim</t>
  </si>
  <si>
    <t>OPA16</t>
  </si>
  <si>
    <t>Orrala Peña Armando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</si>
  <si>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</si>
  <si>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</si>
  <si>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</si>
  <si>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</si>
  <si>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</si>
  <si>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</si>
  <si>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</si>
  <si>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</si>
  <si>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</si>
  <si>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</si>
  <si>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QAJ23</t>
  </si>
  <si>
    <t>Quintero Arroyo Jaquelin</t>
  </si>
  <si>
    <t>REA07</t>
  </si>
  <si>
    <t>Ramirez Echeverria Armando</t>
  </si>
  <si>
    <t>RGD24</t>
  </si>
  <si>
    <t>Rangel Gonzalez Diana Eneysis</t>
  </si>
  <si>
    <t>RAE06</t>
  </si>
  <si>
    <t>Rodriguez Andrade Erika Yazmin</t>
  </si>
  <si>
    <t>REA04</t>
  </si>
  <si>
    <t>Rojas Echeverria Antonio De Jesus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</si>
  <si>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</si>
  <si>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</si>
  <si>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</si>
  <si>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</si>
  <si>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</si>
  <si>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</si>
  <si>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00008</t>
  </si>
  <si>
    <t>Sanchez Veana Javier</t>
  </si>
  <si>
    <t>0SA03</t>
  </si>
  <si>
    <t>Santana Anaya Gildardo Enrique</t>
  </si>
  <si>
    <t>SNC29</t>
  </si>
  <si>
    <t>Santarrosa Noria Carlos</t>
  </si>
  <si>
    <t>00018</t>
  </si>
  <si>
    <t>Tierrablanca Sanchez Victor Hugo</t>
  </si>
  <si>
    <t>TRJ11</t>
  </si>
  <si>
    <t>Torres Ramirez Jesus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</si>
  <si>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</si>
  <si>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</si>
  <si>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</si>
  <si>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</si>
  <si>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</si>
  <si>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</si>
  <si>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</si>
  <si>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</si>
  <si>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</si>
  <si>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Periodo 1 del 2018-01-01 al 2018-01-15</t>
  </si>
  <si>
    <t>Codigo</t>
  </si>
  <si>
    <t>Cuenta</t>
  </si>
  <si>
    <t>Metodo de pago</t>
  </si>
  <si>
    <t>Importe</t>
  </si>
  <si>
    <t>Nombre</t>
  </si>
  <si>
    <t>03 Transferencia electrónica de fondos</t>
  </si>
  <si>
    <t>Total Transferencia electrónica de fondos</t>
  </si>
  <si>
    <t>Total de movimientos 5</t>
  </si>
  <si>
    <t>28 Tarjeta de Débito</t>
  </si>
  <si>
    <t>Total Tarjeta de Débito</t>
  </si>
  <si>
    <t>Total de movimientos 64</t>
  </si>
  <si>
    <t>INGENIERIA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</si>
  <si>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</si>
  <si>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</si>
  <si>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</si>
  <si>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</si>
  <si>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</si>
  <si>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</si>
  <si>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</si>
  <si>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</si>
  <si>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</si>
  <si>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</si>
  <si>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</si>
  <si>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</si>
  <si>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</si>
  <si>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</si>
  <si>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</si>
  <si>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</si>
  <si>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</si>
  <si>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</si>
  <si>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</si>
  <si>
    <t>ENERO</t>
  </si>
  <si>
    <t>01/01/2018 AL 15/01/2018</t>
  </si>
  <si>
    <t>COSTO</t>
  </si>
  <si>
    <t>ABOYTES SALINAS RICARDO</t>
  </si>
  <si>
    <t>VENTAS</t>
  </si>
  <si>
    <t>ALMANZA HERNANDEZ KARLA BETZAI</t>
  </si>
  <si>
    <t>HYP</t>
  </si>
  <si>
    <t>ALMANZA MARTINEZ MARIBEL</t>
  </si>
  <si>
    <t>SERVICIO</t>
  </si>
  <si>
    <t>ANIMAS LEON MANUEL EMILIO</t>
  </si>
  <si>
    <t>ARAIZA LOPEZ JUAN</t>
  </si>
  <si>
    <t>SEMINUEVOS</t>
  </si>
  <si>
    <t>BAEZ MONROY ELIZABETH</t>
  </si>
  <si>
    <t>ADMINISTRACION</t>
  </si>
  <si>
    <t>BALBUENA SALAZAR PATRICIA</t>
  </si>
  <si>
    <t>BALTAZAR CRUZ DESIREE DE JESUS</t>
  </si>
  <si>
    <t>CALDERON RAMIREZ CASANDRA FRINE</t>
  </si>
  <si>
    <t>CAMACHO RIVERA MARTHA SARAHI</t>
  </si>
  <si>
    <t>CAMPOS SANCEN LUIS FELIPE</t>
  </si>
  <si>
    <t>CAPILLA ACOSTA ENRIQUE RAUL</t>
  </si>
  <si>
    <t>CAZARES PEGUERO YARAA ELISA</t>
  </si>
  <si>
    <t>CONTRERAS ARRIAGA MARCO ANTONIO</t>
  </si>
  <si>
    <t>CORTEZ GARCIA BLANCA ESTELA</t>
  </si>
  <si>
    <t>ECHEVERRIA BUSTAMANTE VICTOR MANUEL</t>
  </si>
  <si>
    <t>GALVAN VAZQUEZ JOSE MANUEL</t>
  </si>
  <si>
    <t>GOMEZ PALOBLANCO ISMAEL</t>
  </si>
  <si>
    <t>GOMEZ VERA ARMANDO</t>
  </si>
  <si>
    <t>GUERRA AGUILAR ALEJANDRO</t>
  </si>
  <si>
    <t>GUERRERO HERNANDEZ JUAN CARLOS</t>
  </si>
  <si>
    <t>GUEVARA ALEMAN NAYELY</t>
  </si>
  <si>
    <t>GUTIERREZ YERENA RICARDO</t>
  </si>
  <si>
    <t>HERRERA ALMARAZ BLANCA SOFIA</t>
  </si>
  <si>
    <t>JIMENEZ SUAREZ LUDIVINA</t>
  </si>
  <si>
    <t>F&amp;I</t>
  </si>
  <si>
    <t>LARA MARTINEZ MARIANA</t>
  </si>
  <si>
    <t>LEMUS ALVARADO SANDRA KARINA</t>
  </si>
  <si>
    <t>LENS CERVANTES GEOVANI ALEJANDRO</t>
  </si>
  <si>
    <t>LEON CARDENAS ALBERTO</t>
  </si>
  <si>
    <t>LOPEZ JIMENEZ VICTOR MANUEL</t>
  </si>
  <si>
    <t>LOYOLA ACOSTA CARLOS ALBERTO</t>
  </si>
  <si>
    <t>LUCIO ESCUTIA VICTOR</t>
  </si>
  <si>
    <t>LUENGAS VELAZQUEZ MARIA FERNANDA</t>
  </si>
  <si>
    <t>MANCERA AGUILAR DANIEL</t>
  </si>
  <si>
    <t>MANDUJANO ESTRADA ILSE GEORGINA</t>
  </si>
  <si>
    <t>MARTINEZ HERRERA CRISTIAN</t>
  </si>
  <si>
    <t>MARTINEZ ORTIZ JOSUE ALEJANDRO</t>
  </si>
  <si>
    <t>MOLINA MENDOZA RITA ANGELICA</t>
  </si>
  <si>
    <t>MUÑOZ MACIAS MARCO ALFREDO</t>
  </si>
  <si>
    <t>NAVA AMBRIZ THANIA</t>
  </si>
  <si>
    <t>NAVARRETE RODRIGUEZ MARIA TERESA</t>
  </si>
  <si>
    <t>NAVARRETE RODRIGUEZ MIGUEL ANGEL</t>
  </si>
  <si>
    <t>NAVARRO MACIAS JENNIFER</t>
  </si>
  <si>
    <t>NIEVES OSORNIO SILVESTRE</t>
  </si>
  <si>
    <t>NUÑEZ MARMOLEJO ALEJANDRO</t>
  </si>
  <si>
    <t>OLIVARES OLALDE MA.GUADALUPE</t>
  </si>
  <si>
    <t>OROZCO ORTEGA ENAIM</t>
  </si>
  <si>
    <t>ORRALA PEÑA ARMANDO</t>
  </si>
  <si>
    <t>PACHECO LEON JUANA</t>
  </si>
  <si>
    <t>PATIÑO MUÑOZ ANA LAURA</t>
  </si>
  <si>
    <t>PESCADOR JURADO NANCY TERESA</t>
  </si>
  <si>
    <t>PICAZO BASTIDA GUSTAVO</t>
  </si>
  <si>
    <t>PRIETO LOPEZ LEOBIGILDO</t>
  </si>
  <si>
    <t>QUINTERO ARROYO JAQUELIN</t>
  </si>
  <si>
    <t>RAMIREZ ECHEVERRIA ARMANDO</t>
  </si>
  <si>
    <t>RANGEL GONZALEZ DIANA ENEYSIS</t>
  </si>
  <si>
    <t>RODRIGUEZ ANDRADE ERIKA YASMIN</t>
  </si>
  <si>
    <t>ROJAS ECHEVERRIA ANTONIO DE JESUS</t>
  </si>
  <si>
    <t>REFACCIONES</t>
  </si>
  <si>
    <t>RUIZ LAGUNA ANABEL</t>
  </si>
  <si>
    <t>SALAS CORREA VICTOR EDUARDO</t>
  </si>
  <si>
    <t>SALCEDO MORENO JANITZY XOCHITL</t>
  </si>
  <si>
    <t>SANCHEZ VEANA JAVIER</t>
  </si>
  <si>
    <t>SANTANA ANAYA GILDARDO ENRIQUE</t>
  </si>
  <si>
    <t>SANTARROSA NORIA CARLOS</t>
  </si>
  <si>
    <t>TIERRABLANCA SANCHEZ VICTOR HUGO</t>
  </si>
  <si>
    <t>TORRES RAMIREZ JESUS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</si>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</sst>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0" borderId="0" xfId="0" applyFill="1" applyBorder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5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11" sqref="H11:H74"/>
    </sheetView>
  </sheetViews>
  <sheetFormatPr baseColWidth="10" defaultRowHeight="11.25" x14ac:dyDescent="0.2"/>
  <cols>
    <col min="1" max="1" width="7.42578125" style="2" customWidth="1"/>
    <col min="2" max="2" width="26.42578125" style="1" customWidth="1"/>
    <col min="3" max="3" width="13.5703125" style="1" bestFit="1" customWidth="1"/>
    <col min="4" max="4" width="11.42578125" style="1"/>
    <col min="5" max="5" width="15" style="1" customWidth="1"/>
    <col min="6" max="7" width="11.7109375" style="1" bestFit="1" customWidth="1"/>
    <col min="8" max="8" width="13.85546875" style="1" bestFit="1" customWidth="1"/>
    <col min="9" max="9" width="12.28515625" style="1" bestFit="1" customWidth="1"/>
    <col min="10" max="10" width="13.85546875" style="1" bestFit="1" customWidth="1"/>
    <col min="11" max="16384" width="11.42578125" style="1"/>
  </cols>
  <sheetData>
    <row r="1" spans="1:13" ht="18" customHeight="1" x14ac:dyDescent="0.2">
      <c r="A1" s="3" t="s">
        <v>0</v>
      </c>
      <c r="B1" s="38" t="s">
        <v>167</v>
      </c>
    </row>
    <row r="2" spans="1:13" ht="24.95" customHeight="1" x14ac:dyDescent="0.2">
      <c r="A2" s="4" t="s">
        <v>1</v>
      </c>
      <c r="B2" s="20" t="s">
        <v>2</v>
      </c>
    </row>
    <row r="3" spans="1:13" ht="15" x14ac:dyDescent="0.2">
      <c r="B3" s="22" t="s">
        <v>3</v>
      </c>
    </row>
    <row r="4" spans="1:13" ht="12.75" x14ac:dyDescent="0.2">
      <c r="B4" s="24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3" t="s">
        <v>181</v>
      </c>
      <c r="F7" s="43"/>
      <c r="G7" s="43"/>
      <c r="H7" s="43"/>
      <c r="I7" s="43"/>
      <c r="J7" s="43"/>
    </row>
    <row r="8" spans="1:13" s="5" customFormat="1" ht="23.25" thickBot="1" x14ac:dyDescent="0.25">
      <c r="A8" s="8" t="s">
        <v>7</v>
      </c>
      <c r="B8" s="9" t="s">
        <v>8</v>
      </c>
      <c r="C8" s="10" t="s">
        <v>13</v>
      </c>
      <c r="E8" s="40" t="s">
        <v>13</v>
      </c>
      <c r="F8" s="40" t="s">
        <v>182</v>
      </c>
      <c r="G8" s="40" t="s">
        <v>183</v>
      </c>
      <c r="H8" s="40" t="s">
        <v>184</v>
      </c>
      <c r="I8" s="40" t="s">
        <v>185</v>
      </c>
      <c r="J8" s="40" t="s">
        <v>186</v>
      </c>
    </row>
    <row r="9" spans="1:13" ht="12" thickTop="1" x14ac:dyDescent="0.2">
      <c r="A9" s="12" t="s">
        <v>26</v>
      </c>
    </row>
    <row r="11" spans="1:13" ht="15.75" x14ac:dyDescent="0.25">
      <c r="A11" s="2" t="s">
        <v>27</v>
      </c>
      <c r="B11" s="1" t="s">
        <v>28</v>
      </c>
      <c r="C11" s="13">
        <v>3497.4</v>
      </c>
      <c r="E11" s="41">
        <f>+C11</f>
        <v>3497.4</v>
      </c>
      <c r="F11" s="41">
        <f>+E11*2%</f>
        <v>69.948000000000008</v>
      </c>
      <c r="G11" s="41">
        <f>+E11*7.5%</f>
        <v>262.30500000000001</v>
      </c>
      <c r="H11" s="41">
        <f>SUM(E11:G11)</f>
        <v>3829.6529999999998</v>
      </c>
      <c r="I11" s="41">
        <f>+H11*16%</f>
        <v>612.74447999999995</v>
      </c>
      <c r="J11" s="41">
        <f>+H11+I11</f>
        <v>4442.3974799999996</v>
      </c>
      <c r="L11" s="57" t="s">
        <v>202</v>
      </c>
      <c r="M11" s="57" t="s">
        <v>203</v>
      </c>
    </row>
    <row r="12" spans="1:13" ht="15.75" hidden="1" x14ac:dyDescent="0.25">
      <c r="A12" s="2" t="s">
        <v>29</v>
      </c>
      <c r="B12" s="1" t="s">
        <v>30</v>
      </c>
      <c r="C12" s="13">
        <v>6248.05</v>
      </c>
      <c r="E12" s="41">
        <f t="shared" ref="E12:E75" si="0">+C12</f>
        <v>6248.05</v>
      </c>
      <c r="F12" s="41">
        <f t="shared" ref="F12:F75" si="1">+E12*2%</f>
        <v>124.96100000000001</v>
      </c>
      <c r="G12" s="41">
        <f t="shared" ref="G12:G75" si="2">+E12*7.5%</f>
        <v>468.60374999999999</v>
      </c>
      <c r="H12" s="41">
        <f t="shared" ref="H12:H75" si="3">SUM(E12:G12)</f>
        <v>6841.6147500000006</v>
      </c>
      <c r="I12" s="41">
        <f t="shared" ref="I12:I75" si="4">+H12*16%</f>
        <v>1094.6583600000001</v>
      </c>
      <c r="J12" s="41">
        <f t="shared" ref="J12:J75" si="5">+H12+I12</f>
        <v>7936.273110000001</v>
      </c>
      <c r="L12" s="57" t="s">
        <v>204</v>
      </c>
      <c r="M12" s="57" t="s">
        <v>205</v>
      </c>
    </row>
    <row r="13" spans="1:13" ht="15.75" x14ac:dyDescent="0.25">
      <c r="A13" s="2" t="s">
        <v>31</v>
      </c>
      <c r="B13" s="1" t="s">
        <v>32</v>
      </c>
      <c r="C13" s="13">
        <v>16128.55</v>
      </c>
      <c r="E13" s="41">
        <f t="shared" si="0"/>
        <v>16128.55</v>
      </c>
      <c r="F13" s="41">
        <f t="shared" si="1"/>
        <v>322.57099999999997</v>
      </c>
      <c r="G13" s="41">
        <f t="shared" si="2"/>
        <v>1209.6412499999999</v>
      </c>
      <c r="H13" s="41">
        <f t="shared" si="3"/>
        <v>17660.76225</v>
      </c>
      <c r="I13" s="41">
        <f t="shared" si="4"/>
        <v>2825.7219599999999</v>
      </c>
      <c r="J13" s="41">
        <f t="shared" si="5"/>
        <v>20486.484209999999</v>
      </c>
      <c r="L13" s="57" t="s">
        <v>206</v>
      </c>
      <c r="M13" s="57" t="s">
        <v>207</v>
      </c>
    </row>
    <row r="14" spans="1:13" ht="15.75" hidden="1" x14ac:dyDescent="0.25">
      <c r="A14" s="2" t="s">
        <v>33</v>
      </c>
      <c r="B14" s="1" t="s">
        <v>34</v>
      </c>
      <c r="C14" s="13">
        <v>21759.9</v>
      </c>
      <c r="E14" s="41">
        <f t="shared" si="0"/>
        <v>21759.9</v>
      </c>
      <c r="F14" s="41">
        <f t="shared" si="1"/>
        <v>435.19800000000004</v>
      </c>
      <c r="G14" s="41">
        <f t="shared" si="2"/>
        <v>1631.9925000000001</v>
      </c>
      <c r="H14" s="41">
        <f t="shared" si="3"/>
        <v>23827.090500000002</v>
      </c>
      <c r="I14" s="41">
        <f t="shared" si="4"/>
        <v>3812.3344800000004</v>
      </c>
      <c r="J14" s="41">
        <f t="shared" si="5"/>
        <v>27639.424980000003</v>
      </c>
      <c r="L14" s="57" t="s">
        <v>208</v>
      </c>
      <c r="M14" s="57" t="s">
        <v>209</v>
      </c>
    </row>
    <row r="15" spans="1:13" ht="15.75" hidden="1" x14ac:dyDescent="0.25">
      <c r="A15" s="2" t="s">
        <v>35</v>
      </c>
      <c r="B15" s="1" t="s">
        <v>36</v>
      </c>
      <c r="C15" s="13">
        <v>37994.44</v>
      </c>
      <c r="E15" s="41">
        <f t="shared" si="0"/>
        <v>37994.44</v>
      </c>
      <c r="F15" s="41">
        <f t="shared" si="1"/>
        <v>759.88880000000006</v>
      </c>
      <c r="G15" s="41">
        <f t="shared" si="2"/>
        <v>2849.5830000000001</v>
      </c>
      <c r="H15" s="41">
        <f t="shared" si="3"/>
        <v>41603.911800000002</v>
      </c>
      <c r="I15" s="41">
        <f t="shared" si="4"/>
        <v>6656.6258880000005</v>
      </c>
      <c r="J15" s="41">
        <f t="shared" si="5"/>
        <v>48260.537688000004</v>
      </c>
      <c r="L15" s="57" t="s">
        <v>204</v>
      </c>
      <c r="M15" s="57" t="s">
        <v>210</v>
      </c>
    </row>
    <row r="16" spans="1:13" ht="15.75" hidden="1" x14ac:dyDescent="0.25">
      <c r="A16" s="2" t="s">
        <v>37</v>
      </c>
      <c r="B16" s="1" t="s">
        <v>38</v>
      </c>
      <c r="C16" s="13">
        <v>4666.71</v>
      </c>
      <c r="E16" s="41">
        <f t="shared" si="0"/>
        <v>4666.71</v>
      </c>
      <c r="F16" s="41">
        <f t="shared" si="1"/>
        <v>93.334199999999996</v>
      </c>
      <c r="G16" s="41">
        <f t="shared" si="2"/>
        <v>350.00324999999998</v>
      </c>
      <c r="H16" s="41">
        <f t="shared" si="3"/>
        <v>5110.04745</v>
      </c>
      <c r="I16" s="41">
        <f t="shared" si="4"/>
        <v>817.60759200000007</v>
      </c>
      <c r="J16" s="41">
        <f t="shared" si="5"/>
        <v>5927.6550420000003</v>
      </c>
      <c r="L16" s="57" t="s">
        <v>211</v>
      </c>
      <c r="M16" s="57" t="s">
        <v>212</v>
      </c>
    </row>
    <row r="17" spans="1:13" ht="15.75" hidden="1" x14ac:dyDescent="0.25">
      <c r="A17" s="2" t="s">
        <v>39</v>
      </c>
      <c r="B17" s="1" t="s">
        <v>40</v>
      </c>
      <c r="C17" s="13">
        <v>19131.62</v>
      </c>
      <c r="E17" s="41">
        <f t="shared" si="0"/>
        <v>19131.62</v>
      </c>
      <c r="F17" s="41">
        <f t="shared" si="1"/>
        <v>382.63239999999996</v>
      </c>
      <c r="G17" s="41">
        <f t="shared" si="2"/>
        <v>1434.8715</v>
      </c>
      <c r="H17" s="41">
        <f t="shared" si="3"/>
        <v>20949.123899999999</v>
      </c>
      <c r="I17" s="41">
        <f t="shared" si="4"/>
        <v>3351.8598239999997</v>
      </c>
      <c r="J17" s="41">
        <f t="shared" si="5"/>
        <v>24300.983723999998</v>
      </c>
      <c r="L17" s="57" t="s">
        <v>213</v>
      </c>
      <c r="M17" s="57" t="s">
        <v>214</v>
      </c>
    </row>
    <row r="18" spans="1:13" ht="15.75" hidden="1" x14ac:dyDescent="0.25">
      <c r="A18" s="2" t="s">
        <v>41</v>
      </c>
      <c r="B18" s="1" t="s">
        <v>42</v>
      </c>
      <c r="C18" s="13">
        <v>11952.91</v>
      </c>
      <c r="E18" s="41">
        <f t="shared" si="0"/>
        <v>11952.91</v>
      </c>
      <c r="F18" s="41">
        <f t="shared" si="1"/>
        <v>239.0582</v>
      </c>
      <c r="G18" s="41">
        <f t="shared" si="2"/>
        <v>896.46825000000001</v>
      </c>
      <c r="H18" s="41">
        <f t="shared" si="3"/>
        <v>13088.436449999999</v>
      </c>
      <c r="I18" s="41">
        <f t="shared" si="4"/>
        <v>2094.1498320000001</v>
      </c>
      <c r="J18" s="41">
        <f t="shared" si="5"/>
        <v>15182.586282</v>
      </c>
      <c r="L18" s="57" t="s">
        <v>213</v>
      </c>
      <c r="M18" s="57" t="s">
        <v>215</v>
      </c>
    </row>
    <row r="19" spans="1:13" ht="15.75" hidden="1" x14ac:dyDescent="0.25">
      <c r="A19" s="2" t="s">
        <v>43</v>
      </c>
      <c r="B19" s="1" t="s">
        <v>44</v>
      </c>
      <c r="C19" s="13">
        <v>3000</v>
      </c>
      <c r="E19" s="41">
        <f t="shared" si="0"/>
        <v>3000</v>
      </c>
      <c r="F19" s="41">
        <f t="shared" si="1"/>
        <v>60</v>
      </c>
      <c r="G19" s="41">
        <f t="shared" si="2"/>
        <v>225</v>
      </c>
      <c r="H19" s="41">
        <f t="shared" si="3"/>
        <v>3285</v>
      </c>
      <c r="I19" s="41">
        <f t="shared" si="4"/>
        <v>525.6</v>
      </c>
      <c r="J19" s="41">
        <f t="shared" si="5"/>
        <v>3810.6</v>
      </c>
      <c r="L19" s="57" t="s">
        <v>213</v>
      </c>
      <c r="M19" s="57" t="s">
        <v>216</v>
      </c>
    </row>
    <row r="20" spans="1:13" ht="15.75" hidden="1" x14ac:dyDescent="0.25">
      <c r="A20" s="2" t="s">
        <v>45</v>
      </c>
      <c r="B20" s="1" t="s">
        <v>46</v>
      </c>
      <c r="C20" s="13">
        <v>10429.31</v>
      </c>
      <c r="E20" s="41">
        <f t="shared" si="0"/>
        <v>10429.31</v>
      </c>
      <c r="F20" s="41">
        <f t="shared" si="1"/>
        <v>208.58619999999999</v>
      </c>
      <c r="G20" s="41">
        <f t="shared" si="2"/>
        <v>782.19824999999992</v>
      </c>
      <c r="H20" s="41">
        <f t="shared" si="3"/>
        <v>11420.094449999999</v>
      </c>
      <c r="I20" s="41">
        <f t="shared" si="4"/>
        <v>1827.2151119999999</v>
      </c>
      <c r="J20" s="41">
        <f t="shared" si="5"/>
        <v>13247.309561999999</v>
      </c>
      <c r="L20" s="57" t="s">
        <v>204</v>
      </c>
      <c r="M20" s="57" t="s">
        <v>217</v>
      </c>
    </row>
    <row r="21" spans="1:13" ht="15.75" hidden="1" x14ac:dyDescent="0.25">
      <c r="A21" s="2" t="s">
        <v>47</v>
      </c>
      <c r="B21" s="1" t="s">
        <v>48</v>
      </c>
      <c r="C21" s="13">
        <v>7500</v>
      </c>
      <c r="E21" s="41">
        <f t="shared" si="0"/>
        <v>7500</v>
      </c>
      <c r="F21" s="41">
        <f t="shared" si="1"/>
        <v>150</v>
      </c>
      <c r="G21" s="41">
        <f t="shared" si="2"/>
        <v>562.5</v>
      </c>
      <c r="H21" s="41">
        <f t="shared" si="3"/>
        <v>8212.5</v>
      </c>
      <c r="I21" s="41">
        <f t="shared" si="4"/>
        <v>1314</v>
      </c>
      <c r="J21" s="41">
        <f t="shared" si="5"/>
        <v>9526.5</v>
      </c>
      <c r="L21" s="57" t="s">
        <v>213</v>
      </c>
      <c r="M21" s="57" t="s">
        <v>218</v>
      </c>
    </row>
    <row r="22" spans="1:13" ht="15.75" x14ac:dyDescent="0.25">
      <c r="A22" s="2" t="s">
        <v>49</v>
      </c>
      <c r="B22" s="1" t="s">
        <v>50</v>
      </c>
      <c r="C22" s="13">
        <v>3397.4</v>
      </c>
      <c r="E22" s="41">
        <f t="shared" si="0"/>
        <v>3397.4</v>
      </c>
      <c r="F22" s="41">
        <f t="shared" si="1"/>
        <v>67.948000000000008</v>
      </c>
      <c r="G22" s="41">
        <f t="shared" si="2"/>
        <v>254.80500000000001</v>
      </c>
      <c r="H22" s="41">
        <f t="shared" si="3"/>
        <v>3720.1529999999998</v>
      </c>
      <c r="I22" s="41">
        <f t="shared" si="4"/>
        <v>595.22447999999997</v>
      </c>
      <c r="J22" s="41">
        <f t="shared" si="5"/>
        <v>4315.3774800000001</v>
      </c>
      <c r="L22" s="57" t="s">
        <v>202</v>
      </c>
      <c r="M22" s="57" t="s">
        <v>219</v>
      </c>
    </row>
    <row r="23" spans="1:13" ht="15.75" hidden="1" x14ac:dyDescent="0.25">
      <c r="A23" s="2" t="s">
        <v>51</v>
      </c>
      <c r="B23" s="1" t="s">
        <v>52</v>
      </c>
      <c r="C23" s="13">
        <v>6248.05</v>
      </c>
      <c r="E23" s="41">
        <f t="shared" si="0"/>
        <v>6248.05</v>
      </c>
      <c r="F23" s="41">
        <f t="shared" si="1"/>
        <v>124.96100000000001</v>
      </c>
      <c r="G23" s="41">
        <f t="shared" si="2"/>
        <v>468.60374999999999</v>
      </c>
      <c r="H23" s="41">
        <f t="shared" si="3"/>
        <v>6841.6147500000006</v>
      </c>
      <c r="I23" s="41">
        <f t="shared" si="4"/>
        <v>1094.6583600000001</v>
      </c>
      <c r="J23" s="41">
        <f t="shared" si="5"/>
        <v>7936.273110000001</v>
      </c>
      <c r="L23" s="57" t="s">
        <v>204</v>
      </c>
      <c r="M23" s="57" t="s">
        <v>220</v>
      </c>
    </row>
    <row r="24" spans="1:13" ht="15.75" hidden="1" x14ac:dyDescent="0.25">
      <c r="A24" s="2" t="s">
        <v>53</v>
      </c>
      <c r="B24" s="1" t="s">
        <v>54</v>
      </c>
      <c r="C24" s="13">
        <v>20332.240000000002</v>
      </c>
      <c r="E24" s="41">
        <f t="shared" si="0"/>
        <v>20332.240000000002</v>
      </c>
      <c r="F24" s="41">
        <f t="shared" si="1"/>
        <v>406.64480000000003</v>
      </c>
      <c r="G24" s="41">
        <f t="shared" si="2"/>
        <v>1524.9180000000001</v>
      </c>
      <c r="H24" s="41">
        <f t="shared" si="3"/>
        <v>22263.802800000001</v>
      </c>
      <c r="I24" s="41">
        <f t="shared" si="4"/>
        <v>3562.2084480000003</v>
      </c>
      <c r="J24" s="41">
        <f t="shared" si="5"/>
        <v>25826.011248000003</v>
      </c>
      <c r="L24" s="57" t="s">
        <v>208</v>
      </c>
      <c r="M24" s="57" t="s">
        <v>221</v>
      </c>
    </row>
    <row r="25" spans="1:13" ht="15.75" hidden="1" x14ac:dyDescent="0.25">
      <c r="A25" s="2" t="s">
        <v>55</v>
      </c>
      <c r="B25" s="1" t="s">
        <v>56</v>
      </c>
      <c r="C25" s="13">
        <v>7048.05</v>
      </c>
      <c r="E25" s="41">
        <f t="shared" si="0"/>
        <v>7048.05</v>
      </c>
      <c r="F25" s="41">
        <f t="shared" si="1"/>
        <v>140.96100000000001</v>
      </c>
      <c r="G25" s="41">
        <f t="shared" si="2"/>
        <v>528.60374999999999</v>
      </c>
      <c r="H25" s="41">
        <f t="shared" si="3"/>
        <v>7717.6147500000006</v>
      </c>
      <c r="I25" s="41">
        <f t="shared" si="4"/>
        <v>1234.8183600000002</v>
      </c>
      <c r="J25" s="41">
        <f t="shared" si="5"/>
        <v>8952.4331100000018</v>
      </c>
      <c r="L25" s="57" t="s">
        <v>204</v>
      </c>
      <c r="M25" s="57" t="s">
        <v>222</v>
      </c>
    </row>
    <row r="26" spans="1:13" ht="15.75" x14ac:dyDescent="0.25">
      <c r="A26" s="2" t="s">
        <v>57</v>
      </c>
      <c r="B26" s="1" t="s">
        <v>58</v>
      </c>
      <c r="C26" s="13">
        <v>5965.4</v>
      </c>
      <c r="E26" s="41">
        <f t="shared" si="0"/>
        <v>5965.4</v>
      </c>
      <c r="F26" s="41">
        <f t="shared" si="1"/>
        <v>119.30799999999999</v>
      </c>
      <c r="G26" s="41">
        <f t="shared" si="2"/>
        <v>447.40499999999997</v>
      </c>
      <c r="H26" s="41">
        <f t="shared" si="3"/>
        <v>6532.1129999999994</v>
      </c>
      <c r="I26" s="41">
        <f t="shared" si="4"/>
        <v>1045.1380799999999</v>
      </c>
      <c r="J26" s="41">
        <f t="shared" si="5"/>
        <v>7577.2510799999991</v>
      </c>
      <c r="L26" s="57" t="s">
        <v>202</v>
      </c>
      <c r="M26" s="58" t="s">
        <v>223</v>
      </c>
    </row>
    <row r="27" spans="1:13" ht="15.75" x14ac:dyDescent="0.25">
      <c r="A27" s="2" t="s">
        <v>59</v>
      </c>
      <c r="B27" s="1" t="s">
        <v>60</v>
      </c>
      <c r="C27" s="13">
        <v>4685.3999999999996</v>
      </c>
      <c r="E27" s="41">
        <f t="shared" si="0"/>
        <v>4685.3999999999996</v>
      </c>
      <c r="F27" s="41">
        <f t="shared" si="1"/>
        <v>93.707999999999998</v>
      </c>
      <c r="G27" s="41">
        <f t="shared" si="2"/>
        <v>351.40499999999997</v>
      </c>
      <c r="H27" s="41">
        <f t="shared" si="3"/>
        <v>5130.512999999999</v>
      </c>
      <c r="I27" s="41">
        <f t="shared" si="4"/>
        <v>820.88207999999986</v>
      </c>
      <c r="J27" s="41">
        <f t="shared" si="5"/>
        <v>5951.3950799999984</v>
      </c>
      <c r="L27" s="57" t="s">
        <v>202</v>
      </c>
      <c r="M27" s="57" t="s">
        <v>224</v>
      </c>
    </row>
    <row r="28" spans="1:13" ht="15.75" x14ac:dyDescent="0.25">
      <c r="A28" s="2" t="s">
        <v>61</v>
      </c>
      <c r="B28" s="1" t="s">
        <v>62</v>
      </c>
      <c r="C28" s="13">
        <v>8172.9</v>
      </c>
      <c r="E28" s="41">
        <f t="shared" si="0"/>
        <v>8172.9</v>
      </c>
      <c r="F28" s="41">
        <f t="shared" si="1"/>
        <v>163.458</v>
      </c>
      <c r="G28" s="41">
        <f t="shared" si="2"/>
        <v>612.96749999999997</v>
      </c>
      <c r="H28" s="41">
        <f t="shared" si="3"/>
        <v>8949.3255000000008</v>
      </c>
      <c r="I28" s="41">
        <f t="shared" si="4"/>
        <v>1431.8920800000001</v>
      </c>
      <c r="J28" s="41">
        <f t="shared" si="5"/>
        <v>10381.21758</v>
      </c>
      <c r="L28" s="57" t="s">
        <v>202</v>
      </c>
      <c r="M28" s="57" t="s">
        <v>225</v>
      </c>
    </row>
    <row r="29" spans="1:13" ht="15.75" x14ac:dyDescent="0.25">
      <c r="A29" s="2" t="s">
        <v>63</v>
      </c>
      <c r="B29" s="1" t="s">
        <v>64</v>
      </c>
      <c r="C29" s="13">
        <v>4466.1499999999996</v>
      </c>
      <c r="E29" s="41">
        <f t="shared" si="0"/>
        <v>4466.1499999999996</v>
      </c>
      <c r="F29" s="41">
        <f t="shared" si="1"/>
        <v>89.322999999999993</v>
      </c>
      <c r="G29" s="41">
        <f t="shared" si="2"/>
        <v>334.96124999999995</v>
      </c>
      <c r="H29" s="41">
        <f t="shared" si="3"/>
        <v>4890.4342500000002</v>
      </c>
      <c r="I29" s="41">
        <f t="shared" si="4"/>
        <v>782.46948000000009</v>
      </c>
      <c r="J29" s="41">
        <f t="shared" si="5"/>
        <v>5672.90373</v>
      </c>
      <c r="L29" s="57" t="s">
        <v>202</v>
      </c>
      <c r="M29" s="57" t="s">
        <v>226</v>
      </c>
    </row>
    <row r="30" spans="1:13" ht="15.75" x14ac:dyDescent="0.25">
      <c r="A30" s="2" t="s">
        <v>65</v>
      </c>
      <c r="B30" s="1" t="s">
        <v>66</v>
      </c>
      <c r="C30" s="13">
        <v>15878.5</v>
      </c>
      <c r="E30" s="41">
        <f t="shared" si="0"/>
        <v>15878.5</v>
      </c>
      <c r="F30" s="41">
        <f t="shared" si="1"/>
        <v>317.57</v>
      </c>
      <c r="G30" s="41">
        <f t="shared" si="2"/>
        <v>1190.8875</v>
      </c>
      <c r="H30" s="41">
        <f t="shared" si="3"/>
        <v>17386.9575</v>
      </c>
      <c r="I30" s="41">
        <f t="shared" si="4"/>
        <v>2781.9132</v>
      </c>
      <c r="J30" s="41">
        <f t="shared" si="5"/>
        <v>20168.870699999999</v>
      </c>
      <c r="L30" s="57" t="s">
        <v>206</v>
      </c>
      <c r="M30" s="57" t="s">
        <v>227</v>
      </c>
    </row>
    <row r="31" spans="1:13" ht="15.75" x14ac:dyDescent="0.25">
      <c r="A31" s="2" t="s">
        <v>67</v>
      </c>
      <c r="B31" s="1" t="s">
        <v>68</v>
      </c>
      <c r="C31" s="13">
        <v>2604.4</v>
      </c>
      <c r="E31" s="41">
        <f t="shared" si="0"/>
        <v>2604.4</v>
      </c>
      <c r="F31" s="41">
        <f t="shared" si="1"/>
        <v>52.088000000000001</v>
      </c>
      <c r="G31" s="41">
        <f t="shared" si="2"/>
        <v>195.33</v>
      </c>
      <c r="H31" s="41">
        <f t="shared" si="3"/>
        <v>2851.8180000000002</v>
      </c>
      <c r="I31" s="41">
        <f t="shared" si="4"/>
        <v>456.29088000000002</v>
      </c>
      <c r="J31" s="41">
        <f t="shared" si="5"/>
        <v>3308.1088800000002</v>
      </c>
      <c r="L31" s="57" t="s">
        <v>202</v>
      </c>
      <c r="M31" s="57" t="s">
        <v>228</v>
      </c>
    </row>
    <row r="32" spans="1:13" ht="15.75" hidden="1" x14ac:dyDescent="0.25">
      <c r="A32" s="2" t="s">
        <v>69</v>
      </c>
      <c r="B32" s="1" t="s">
        <v>70</v>
      </c>
      <c r="C32" s="13">
        <v>6248.05</v>
      </c>
      <c r="E32" s="41">
        <f t="shared" si="0"/>
        <v>6248.05</v>
      </c>
      <c r="F32" s="41">
        <f t="shared" si="1"/>
        <v>124.96100000000001</v>
      </c>
      <c r="G32" s="41">
        <f t="shared" si="2"/>
        <v>468.60374999999999</v>
      </c>
      <c r="H32" s="41">
        <f t="shared" si="3"/>
        <v>6841.6147500000006</v>
      </c>
      <c r="I32" s="41">
        <f t="shared" si="4"/>
        <v>1094.6583600000001</v>
      </c>
      <c r="J32" s="41">
        <f t="shared" si="5"/>
        <v>7936.273110000001</v>
      </c>
      <c r="L32" s="57" t="s">
        <v>204</v>
      </c>
      <c r="M32" s="57" t="s">
        <v>229</v>
      </c>
    </row>
    <row r="33" spans="1:13" ht="15.75" x14ac:dyDescent="0.25">
      <c r="A33" s="2" t="s">
        <v>71</v>
      </c>
      <c r="B33" s="1" t="s">
        <v>72</v>
      </c>
      <c r="C33" s="13">
        <v>3197.4</v>
      </c>
      <c r="E33" s="41">
        <f t="shared" si="0"/>
        <v>3197.4</v>
      </c>
      <c r="F33" s="41">
        <f t="shared" si="1"/>
        <v>63.948</v>
      </c>
      <c r="G33" s="41">
        <f t="shared" si="2"/>
        <v>239.80500000000001</v>
      </c>
      <c r="H33" s="41">
        <f t="shared" si="3"/>
        <v>3501.1529999999998</v>
      </c>
      <c r="I33" s="41">
        <f t="shared" si="4"/>
        <v>560.18448000000001</v>
      </c>
      <c r="J33" s="41">
        <f t="shared" si="5"/>
        <v>4061.3374799999997</v>
      </c>
      <c r="L33" s="57" t="s">
        <v>202</v>
      </c>
      <c r="M33" s="57" t="s">
        <v>230</v>
      </c>
    </row>
    <row r="34" spans="1:13" ht="15.75" hidden="1" x14ac:dyDescent="0.25">
      <c r="A34" s="2" t="s">
        <v>73</v>
      </c>
      <c r="B34" s="1" t="s">
        <v>74</v>
      </c>
      <c r="C34" s="13">
        <v>10798.05</v>
      </c>
      <c r="E34" s="41">
        <f t="shared" si="0"/>
        <v>10798.05</v>
      </c>
      <c r="F34" s="41">
        <f t="shared" si="1"/>
        <v>215.96099999999998</v>
      </c>
      <c r="G34" s="41">
        <f t="shared" si="2"/>
        <v>809.85374999999988</v>
      </c>
      <c r="H34" s="41">
        <f t="shared" si="3"/>
        <v>11823.864749999999</v>
      </c>
      <c r="I34" s="41">
        <f t="shared" si="4"/>
        <v>1891.8183599999998</v>
      </c>
      <c r="J34" s="41">
        <f t="shared" si="5"/>
        <v>13715.683109999998</v>
      </c>
      <c r="L34" s="57" t="s">
        <v>204</v>
      </c>
      <c r="M34" s="57" t="s">
        <v>231</v>
      </c>
    </row>
    <row r="35" spans="1:13" ht="15.75" hidden="1" x14ac:dyDescent="0.25">
      <c r="A35" s="2" t="s">
        <v>75</v>
      </c>
      <c r="B35" s="1" t="s">
        <v>76</v>
      </c>
      <c r="C35" s="13">
        <v>38036.25</v>
      </c>
      <c r="E35" s="41">
        <f t="shared" si="0"/>
        <v>38036.25</v>
      </c>
      <c r="F35" s="41">
        <f t="shared" si="1"/>
        <v>760.72500000000002</v>
      </c>
      <c r="G35" s="41">
        <f t="shared" si="2"/>
        <v>2852.71875</v>
      </c>
      <c r="H35" s="41">
        <f t="shared" si="3"/>
        <v>41649.693749999999</v>
      </c>
      <c r="I35" s="41">
        <f t="shared" si="4"/>
        <v>6663.951</v>
      </c>
      <c r="J35" s="41">
        <f t="shared" si="5"/>
        <v>48313.644749999999</v>
      </c>
      <c r="L35" s="57" t="s">
        <v>213</v>
      </c>
      <c r="M35" s="57" t="s">
        <v>232</v>
      </c>
    </row>
    <row r="36" spans="1:13" ht="15.75" hidden="1" x14ac:dyDescent="0.25">
      <c r="A36" s="2" t="s">
        <v>77</v>
      </c>
      <c r="B36" s="1" t="s">
        <v>78</v>
      </c>
      <c r="C36" s="13">
        <v>9750.1</v>
      </c>
      <c r="E36" s="41">
        <f t="shared" si="0"/>
        <v>9750.1</v>
      </c>
      <c r="F36" s="41">
        <f t="shared" si="1"/>
        <v>195.00200000000001</v>
      </c>
      <c r="G36" s="41">
        <f t="shared" si="2"/>
        <v>731.25750000000005</v>
      </c>
      <c r="H36" s="41">
        <f t="shared" si="3"/>
        <v>10676.3595</v>
      </c>
      <c r="I36" s="41">
        <f t="shared" si="4"/>
        <v>1708.2175200000001</v>
      </c>
      <c r="J36" s="41">
        <f t="shared" si="5"/>
        <v>12384.577020000001</v>
      </c>
      <c r="L36" s="57" t="s">
        <v>233</v>
      </c>
      <c r="M36" s="57" t="s">
        <v>234</v>
      </c>
    </row>
    <row r="37" spans="1:13" ht="15.75" hidden="1" x14ac:dyDescent="0.25">
      <c r="A37" s="2" t="s">
        <v>79</v>
      </c>
      <c r="B37" s="1" t="s">
        <v>80</v>
      </c>
      <c r="C37" s="13">
        <v>3000</v>
      </c>
      <c r="E37" s="41">
        <f t="shared" si="0"/>
        <v>3000</v>
      </c>
      <c r="F37" s="41">
        <f t="shared" si="1"/>
        <v>60</v>
      </c>
      <c r="G37" s="41">
        <f t="shared" si="2"/>
        <v>225</v>
      </c>
      <c r="H37" s="41">
        <f t="shared" si="3"/>
        <v>3285</v>
      </c>
      <c r="I37" s="41">
        <f t="shared" si="4"/>
        <v>525.6</v>
      </c>
      <c r="J37" s="41">
        <f t="shared" si="5"/>
        <v>3810.6</v>
      </c>
      <c r="L37" s="57" t="s">
        <v>213</v>
      </c>
      <c r="M37" s="57" t="s">
        <v>235</v>
      </c>
    </row>
    <row r="38" spans="1:13" ht="15.75" x14ac:dyDescent="0.25">
      <c r="A38" s="2" t="s">
        <v>81</v>
      </c>
      <c r="B38" s="1" t="s">
        <v>82</v>
      </c>
      <c r="C38" s="13">
        <v>5303.75</v>
      </c>
      <c r="E38" s="41">
        <f t="shared" si="0"/>
        <v>5303.75</v>
      </c>
      <c r="F38" s="41">
        <f t="shared" si="1"/>
        <v>106.075</v>
      </c>
      <c r="G38" s="41">
        <f t="shared" si="2"/>
        <v>397.78125</v>
      </c>
      <c r="H38" s="41">
        <f t="shared" si="3"/>
        <v>5807.6062499999998</v>
      </c>
      <c r="I38" s="41">
        <f t="shared" si="4"/>
        <v>929.21699999999998</v>
      </c>
      <c r="J38" s="41">
        <f t="shared" si="5"/>
        <v>6736.8232499999995</v>
      </c>
      <c r="L38" s="57" t="s">
        <v>202</v>
      </c>
      <c r="M38" s="57" t="s">
        <v>236</v>
      </c>
    </row>
    <row r="39" spans="1:13" ht="15.75" x14ac:dyDescent="0.25">
      <c r="A39" s="2" t="s">
        <v>83</v>
      </c>
      <c r="B39" s="1" t="s">
        <v>84</v>
      </c>
      <c r="C39" s="13">
        <v>4600.3999999999996</v>
      </c>
      <c r="E39" s="41">
        <f t="shared" si="0"/>
        <v>4600.3999999999996</v>
      </c>
      <c r="F39" s="41">
        <f t="shared" si="1"/>
        <v>92.007999999999996</v>
      </c>
      <c r="G39" s="41">
        <f t="shared" si="2"/>
        <v>345.03</v>
      </c>
      <c r="H39" s="41">
        <f t="shared" si="3"/>
        <v>5037.4379999999992</v>
      </c>
      <c r="I39" s="41">
        <f t="shared" si="4"/>
        <v>805.99007999999992</v>
      </c>
      <c r="J39" s="41">
        <f t="shared" si="5"/>
        <v>5843.4280799999988</v>
      </c>
      <c r="L39" s="57" t="s">
        <v>202</v>
      </c>
      <c r="M39" s="57" t="s">
        <v>237</v>
      </c>
    </row>
    <row r="40" spans="1:13" ht="15.75" x14ac:dyDescent="0.25">
      <c r="A40" s="2" t="s">
        <v>85</v>
      </c>
      <c r="B40" s="1" t="s">
        <v>86</v>
      </c>
      <c r="C40" s="13">
        <v>4677.04</v>
      </c>
      <c r="E40" s="41">
        <f t="shared" si="0"/>
        <v>4677.04</v>
      </c>
      <c r="F40" s="41">
        <f t="shared" si="1"/>
        <v>93.540800000000004</v>
      </c>
      <c r="G40" s="41">
        <f t="shared" si="2"/>
        <v>350.77799999999996</v>
      </c>
      <c r="H40" s="41">
        <f t="shared" si="3"/>
        <v>5121.3588</v>
      </c>
      <c r="I40" s="41">
        <f t="shared" si="4"/>
        <v>819.41740800000002</v>
      </c>
      <c r="J40" s="41">
        <f t="shared" si="5"/>
        <v>5940.7762080000002</v>
      </c>
      <c r="L40" s="57" t="s">
        <v>202</v>
      </c>
      <c r="M40" s="58" t="s">
        <v>238</v>
      </c>
    </row>
    <row r="41" spans="1:13" ht="15.75" hidden="1" x14ac:dyDescent="0.25">
      <c r="A41" s="2" t="s">
        <v>87</v>
      </c>
      <c r="B41" s="1" t="s">
        <v>88</v>
      </c>
      <c r="C41" s="13">
        <v>3750</v>
      </c>
      <c r="E41" s="41">
        <f t="shared" si="0"/>
        <v>3750</v>
      </c>
      <c r="F41" s="41">
        <f t="shared" si="1"/>
        <v>75</v>
      </c>
      <c r="G41" s="41">
        <f t="shared" si="2"/>
        <v>281.25</v>
      </c>
      <c r="H41" s="41">
        <f t="shared" si="3"/>
        <v>4106.25</v>
      </c>
      <c r="I41" s="41">
        <f t="shared" si="4"/>
        <v>657</v>
      </c>
      <c r="J41" s="41">
        <f t="shared" si="5"/>
        <v>4763.25</v>
      </c>
      <c r="L41" s="57" t="s">
        <v>204</v>
      </c>
      <c r="M41" s="58" t="s">
        <v>239</v>
      </c>
    </row>
    <row r="42" spans="1:13" ht="15.75" hidden="1" x14ac:dyDescent="0.25">
      <c r="A42" s="2" t="s">
        <v>89</v>
      </c>
      <c r="B42" s="1" t="s">
        <v>90</v>
      </c>
      <c r="C42" s="13">
        <v>4003.72</v>
      </c>
      <c r="E42" s="41">
        <f t="shared" si="0"/>
        <v>4003.72</v>
      </c>
      <c r="F42" s="41">
        <f t="shared" si="1"/>
        <v>80.074399999999997</v>
      </c>
      <c r="G42" s="41">
        <f t="shared" si="2"/>
        <v>300.279</v>
      </c>
      <c r="H42" s="41">
        <f t="shared" si="3"/>
        <v>4384.0733999999993</v>
      </c>
      <c r="I42" s="41">
        <f t="shared" si="4"/>
        <v>701.45174399999985</v>
      </c>
      <c r="J42" s="41">
        <f t="shared" si="5"/>
        <v>5085.5251439999993</v>
      </c>
      <c r="L42" s="57" t="s">
        <v>213</v>
      </c>
      <c r="M42" s="58" t="s">
        <v>240</v>
      </c>
    </row>
    <row r="43" spans="1:13" ht="15.75" hidden="1" x14ac:dyDescent="0.25">
      <c r="A43" s="2" t="s">
        <v>91</v>
      </c>
      <c r="B43" s="1" t="s">
        <v>92</v>
      </c>
      <c r="C43" s="13">
        <v>24914.6</v>
      </c>
      <c r="E43" s="41">
        <f t="shared" si="0"/>
        <v>24914.6</v>
      </c>
      <c r="F43" s="41">
        <f t="shared" si="1"/>
        <v>498.29199999999997</v>
      </c>
      <c r="G43" s="41">
        <f t="shared" si="2"/>
        <v>1868.5949999999998</v>
      </c>
      <c r="H43" s="41">
        <f t="shared" si="3"/>
        <v>27281.487000000001</v>
      </c>
      <c r="I43" s="41">
        <f t="shared" si="4"/>
        <v>4365.0379200000007</v>
      </c>
      <c r="J43" s="41">
        <f t="shared" si="5"/>
        <v>31646.524920000003</v>
      </c>
      <c r="L43" s="57" t="s">
        <v>213</v>
      </c>
      <c r="M43" s="58" t="s">
        <v>241</v>
      </c>
    </row>
    <row r="44" spans="1:13" ht="15.75" x14ac:dyDescent="0.25">
      <c r="A44" s="2" t="s">
        <v>93</v>
      </c>
      <c r="B44" s="1" t="s">
        <v>94</v>
      </c>
      <c r="C44" s="13">
        <v>3466.18</v>
      </c>
      <c r="E44" s="41">
        <f t="shared" si="0"/>
        <v>3466.18</v>
      </c>
      <c r="F44" s="41">
        <f t="shared" si="1"/>
        <v>69.323599999999999</v>
      </c>
      <c r="G44" s="41">
        <f t="shared" si="2"/>
        <v>259.96349999999995</v>
      </c>
      <c r="H44" s="41">
        <f t="shared" si="3"/>
        <v>3795.4670999999998</v>
      </c>
      <c r="I44" s="41">
        <f t="shared" si="4"/>
        <v>607.27473599999996</v>
      </c>
      <c r="J44" s="41">
        <f t="shared" si="5"/>
        <v>4402.7418360000001</v>
      </c>
      <c r="L44" s="57" t="s">
        <v>202</v>
      </c>
      <c r="M44" s="57" t="s">
        <v>242</v>
      </c>
    </row>
    <row r="45" spans="1:13" ht="15.75" hidden="1" x14ac:dyDescent="0.25">
      <c r="A45" s="2" t="s">
        <v>95</v>
      </c>
      <c r="B45" s="1" t="s">
        <v>96</v>
      </c>
      <c r="C45" s="13">
        <v>5375.05</v>
      </c>
      <c r="E45" s="41">
        <f t="shared" si="0"/>
        <v>5375.05</v>
      </c>
      <c r="F45" s="41">
        <f t="shared" si="1"/>
        <v>107.501</v>
      </c>
      <c r="G45" s="41">
        <f t="shared" si="2"/>
        <v>403.12875000000003</v>
      </c>
      <c r="H45" s="41">
        <f t="shared" si="3"/>
        <v>5885.6797500000002</v>
      </c>
      <c r="I45" s="41">
        <f t="shared" si="4"/>
        <v>941.7087600000001</v>
      </c>
      <c r="J45" s="41">
        <f t="shared" si="5"/>
        <v>6827.3885100000007</v>
      </c>
      <c r="L45" s="57" t="s">
        <v>204</v>
      </c>
      <c r="M45" s="58" t="s">
        <v>243</v>
      </c>
    </row>
    <row r="46" spans="1:13" ht="15.75" x14ac:dyDescent="0.25">
      <c r="A46" s="2" t="s">
        <v>97</v>
      </c>
      <c r="B46" s="1" t="s">
        <v>98</v>
      </c>
      <c r="C46" s="13">
        <v>6925.4</v>
      </c>
      <c r="E46" s="41">
        <f t="shared" si="0"/>
        <v>6925.4</v>
      </c>
      <c r="F46" s="41">
        <f t="shared" si="1"/>
        <v>138.50800000000001</v>
      </c>
      <c r="G46" s="41">
        <f t="shared" si="2"/>
        <v>519.40499999999997</v>
      </c>
      <c r="H46" s="41">
        <f t="shared" si="3"/>
        <v>7583.3129999999992</v>
      </c>
      <c r="I46" s="41">
        <f t="shared" si="4"/>
        <v>1213.33008</v>
      </c>
      <c r="J46" s="41">
        <f t="shared" si="5"/>
        <v>8796.6430799999998</v>
      </c>
      <c r="L46" s="57" t="s">
        <v>202</v>
      </c>
      <c r="M46" s="57" t="s">
        <v>244</v>
      </c>
    </row>
    <row r="47" spans="1:13" ht="15.75" hidden="1" x14ac:dyDescent="0.25">
      <c r="A47" s="2" t="s">
        <v>99</v>
      </c>
      <c r="B47" s="1" t="s">
        <v>100</v>
      </c>
      <c r="C47" s="13">
        <v>5170.03</v>
      </c>
      <c r="E47" s="41">
        <f t="shared" si="0"/>
        <v>5170.03</v>
      </c>
      <c r="F47" s="41">
        <f t="shared" si="1"/>
        <v>103.4006</v>
      </c>
      <c r="G47" s="41">
        <f t="shared" si="2"/>
        <v>387.75224999999995</v>
      </c>
      <c r="H47" s="41">
        <f t="shared" si="3"/>
        <v>5661.1828499999992</v>
      </c>
      <c r="I47" s="41">
        <f t="shared" si="4"/>
        <v>905.78925599999991</v>
      </c>
      <c r="J47" s="41">
        <f t="shared" si="5"/>
        <v>6566.9721059999993</v>
      </c>
      <c r="L47" s="58" t="s">
        <v>213</v>
      </c>
      <c r="M47" s="58" t="s">
        <v>245</v>
      </c>
    </row>
    <row r="48" spans="1:13" ht="15.75" hidden="1" x14ac:dyDescent="0.25">
      <c r="A48" s="2" t="s">
        <v>101</v>
      </c>
      <c r="B48" s="1" t="s">
        <v>102</v>
      </c>
      <c r="C48" s="13">
        <v>3299.9</v>
      </c>
      <c r="E48" s="41">
        <f t="shared" si="0"/>
        <v>3299.9</v>
      </c>
      <c r="F48" s="41">
        <f t="shared" si="1"/>
        <v>65.998000000000005</v>
      </c>
      <c r="G48" s="41">
        <f t="shared" si="2"/>
        <v>247.49250000000001</v>
      </c>
      <c r="H48" s="41">
        <f t="shared" si="3"/>
        <v>3613.3905</v>
      </c>
      <c r="I48" s="41">
        <f t="shared" si="4"/>
        <v>578.14247999999998</v>
      </c>
      <c r="J48" s="41">
        <f t="shared" si="5"/>
        <v>4191.53298</v>
      </c>
      <c r="L48" s="58" t="s">
        <v>213</v>
      </c>
      <c r="M48" s="58" t="s">
        <v>246</v>
      </c>
    </row>
    <row r="49" spans="1:13" ht="15.75" hidden="1" x14ac:dyDescent="0.25">
      <c r="A49" s="2" t="s">
        <v>103</v>
      </c>
      <c r="B49" s="1" t="s">
        <v>104</v>
      </c>
      <c r="C49" s="13">
        <v>10326.59</v>
      </c>
      <c r="E49" s="41">
        <f t="shared" si="0"/>
        <v>10326.59</v>
      </c>
      <c r="F49" s="41">
        <f t="shared" si="1"/>
        <v>206.5318</v>
      </c>
      <c r="G49" s="41">
        <f t="shared" si="2"/>
        <v>774.49424999999997</v>
      </c>
      <c r="H49" s="41">
        <f t="shared" si="3"/>
        <v>11307.616050000001</v>
      </c>
      <c r="I49" s="41">
        <f t="shared" si="4"/>
        <v>1809.2185680000002</v>
      </c>
      <c r="J49" s="41">
        <f t="shared" si="5"/>
        <v>13116.834618000001</v>
      </c>
      <c r="L49" s="57" t="s">
        <v>204</v>
      </c>
      <c r="M49" s="57" t="s">
        <v>247</v>
      </c>
    </row>
    <row r="50" spans="1:13" ht="15.75" hidden="1" x14ac:dyDescent="0.25">
      <c r="A50" s="2" t="s">
        <v>105</v>
      </c>
      <c r="B50" s="1" t="s">
        <v>106</v>
      </c>
      <c r="C50" s="13">
        <v>9955.32</v>
      </c>
      <c r="E50" s="41">
        <f t="shared" si="0"/>
        <v>9955.32</v>
      </c>
      <c r="F50" s="41">
        <f t="shared" si="1"/>
        <v>199.10640000000001</v>
      </c>
      <c r="G50" s="41">
        <f t="shared" si="2"/>
        <v>746.649</v>
      </c>
      <c r="H50" s="41">
        <f t="shared" si="3"/>
        <v>10901.0754</v>
      </c>
      <c r="I50" s="41">
        <f t="shared" si="4"/>
        <v>1744.1720640000001</v>
      </c>
      <c r="J50" s="41">
        <f t="shared" si="5"/>
        <v>12645.247464</v>
      </c>
      <c r="L50" s="57" t="s">
        <v>208</v>
      </c>
      <c r="M50" s="58" t="s">
        <v>248</v>
      </c>
    </row>
    <row r="51" spans="1:13" ht="15.75" hidden="1" x14ac:dyDescent="0.25">
      <c r="A51" s="2" t="s">
        <v>107</v>
      </c>
      <c r="B51" s="1" t="s">
        <v>108</v>
      </c>
      <c r="C51" s="13">
        <v>52805.41</v>
      </c>
      <c r="E51" s="41">
        <f t="shared" si="0"/>
        <v>52805.41</v>
      </c>
      <c r="F51" s="41">
        <f t="shared" si="1"/>
        <v>1056.1082000000001</v>
      </c>
      <c r="G51" s="41">
        <f t="shared" si="2"/>
        <v>3960.4057499999999</v>
      </c>
      <c r="H51" s="41">
        <f t="shared" si="3"/>
        <v>57821.923950000004</v>
      </c>
      <c r="I51" s="41">
        <f t="shared" si="4"/>
        <v>9251.5078320000011</v>
      </c>
      <c r="J51" s="41">
        <f t="shared" si="5"/>
        <v>67073.431782</v>
      </c>
      <c r="L51" s="57" t="s">
        <v>204</v>
      </c>
      <c r="M51" s="57" t="s">
        <v>249</v>
      </c>
    </row>
    <row r="52" spans="1:13" ht="15.75" hidden="1" x14ac:dyDescent="0.25">
      <c r="A52" s="2" t="s">
        <v>109</v>
      </c>
      <c r="B52" s="1" t="s">
        <v>110</v>
      </c>
      <c r="C52" s="13">
        <v>3705.1</v>
      </c>
      <c r="E52" s="41">
        <f t="shared" si="0"/>
        <v>3705.1</v>
      </c>
      <c r="F52" s="41">
        <f t="shared" si="1"/>
        <v>74.102000000000004</v>
      </c>
      <c r="G52" s="41">
        <f t="shared" si="2"/>
        <v>277.88249999999999</v>
      </c>
      <c r="H52" s="41">
        <f t="shared" si="3"/>
        <v>4057.0844999999999</v>
      </c>
      <c r="I52" s="41">
        <f t="shared" si="4"/>
        <v>649.13351999999998</v>
      </c>
      <c r="J52" s="41">
        <f t="shared" si="5"/>
        <v>4706.2180200000003</v>
      </c>
      <c r="L52" s="57" t="s">
        <v>208</v>
      </c>
      <c r="M52" s="57" t="s">
        <v>250</v>
      </c>
    </row>
    <row r="53" spans="1:13" ht="15.75" hidden="1" x14ac:dyDescent="0.25">
      <c r="A53" s="2" t="s">
        <v>111</v>
      </c>
      <c r="B53" s="1" t="s">
        <v>112</v>
      </c>
      <c r="C53" s="13">
        <v>7000.05</v>
      </c>
      <c r="E53" s="41">
        <f t="shared" si="0"/>
        <v>7000.05</v>
      </c>
      <c r="F53" s="41">
        <f t="shared" si="1"/>
        <v>140.001</v>
      </c>
      <c r="G53" s="41">
        <f t="shared" si="2"/>
        <v>525.00374999999997</v>
      </c>
      <c r="H53" s="41">
        <f t="shared" si="3"/>
        <v>7665.0547500000002</v>
      </c>
      <c r="I53" s="41">
        <f t="shared" si="4"/>
        <v>1226.40876</v>
      </c>
      <c r="J53" s="41">
        <f t="shared" si="5"/>
        <v>8891.4635099999996</v>
      </c>
      <c r="L53" s="58" t="s">
        <v>213</v>
      </c>
      <c r="M53" s="57" t="s">
        <v>251</v>
      </c>
    </row>
    <row r="54" spans="1:13" ht="15.75" x14ac:dyDescent="0.25">
      <c r="A54" s="2" t="s">
        <v>113</v>
      </c>
      <c r="B54" s="1" t="s">
        <v>114</v>
      </c>
      <c r="C54" s="13">
        <v>4690.3999999999996</v>
      </c>
      <c r="E54" s="41">
        <f t="shared" si="0"/>
        <v>4690.3999999999996</v>
      </c>
      <c r="F54" s="41">
        <f t="shared" si="1"/>
        <v>93.807999999999993</v>
      </c>
      <c r="G54" s="41">
        <f t="shared" si="2"/>
        <v>351.78</v>
      </c>
      <c r="H54" s="41">
        <f t="shared" si="3"/>
        <v>5135.9879999999994</v>
      </c>
      <c r="I54" s="41">
        <f t="shared" si="4"/>
        <v>821.75807999999995</v>
      </c>
      <c r="J54" s="41">
        <f t="shared" si="5"/>
        <v>5957.746079999999</v>
      </c>
      <c r="L54" s="57" t="s">
        <v>202</v>
      </c>
      <c r="M54" s="57" t="s">
        <v>252</v>
      </c>
    </row>
    <row r="55" spans="1:13" ht="15.75" hidden="1" x14ac:dyDescent="0.25">
      <c r="A55" s="2" t="s">
        <v>115</v>
      </c>
      <c r="B55" s="1" t="s">
        <v>116</v>
      </c>
      <c r="C55" s="13">
        <v>3466.58</v>
      </c>
      <c r="E55" s="41">
        <f t="shared" si="0"/>
        <v>3466.58</v>
      </c>
      <c r="F55" s="41">
        <f t="shared" si="1"/>
        <v>69.331599999999995</v>
      </c>
      <c r="G55" s="41">
        <f t="shared" si="2"/>
        <v>259.99349999999998</v>
      </c>
      <c r="H55" s="41">
        <f t="shared" si="3"/>
        <v>3795.9050999999999</v>
      </c>
      <c r="I55" s="41">
        <f t="shared" si="4"/>
        <v>607.34481600000004</v>
      </c>
      <c r="J55" s="41">
        <f t="shared" si="5"/>
        <v>4403.2499159999998</v>
      </c>
      <c r="L55" s="57" t="s">
        <v>213</v>
      </c>
      <c r="M55" s="57" t="s">
        <v>253</v>
      </c>
    </row>
    <row r="56" spans="1:13" ht="15.75" hidden="1" x14ac:dyDescent="0.25">
      <c r="A56" s="2" t="s">
        <v>117</v>
      </c>
      <c r="B56" s="1" t="s">
        <v>118</v>
      </c>
      <c r="C56" s="13">
        <v>3299.9</v>
      </c>
      <c r="E56" s="41">
        <f t="shared" si="0"/>
        <v>3299.9</v>
      </c>
      <c r="F56" s="41">
        <f t="shared" si="1"/>
        <v>65.998000000000005</v>
      </c>
      <c r="G56" s="41">
        <f t="shared" si="2"/>
        <v>247.49250000000001</v>
      </c>
      <c r="H56" s="41">
        <f t="shared" si="3"/>
        <v>3613.3905</v>
      </c>
      <c r="I56" s="41">
        <f t="shared" si="4"/>
        <v>578.14247999999998</v>
      </c>
      <c r="J56" s="41">
        <f t="shared" si="5"/>
        <v>4191.53298</v>
      </c>
      <c r="L56" s="57" t="s">
        <v>213</v>
      </c>
      <c r="M56" s="57" t="s">
        <v>254</v>
      </c>
    </row>
    <row r="57" spans="1:13" ht="15.75" hidden="1" x14ac:dyDescent="0.25">
      <c r="A57" s="2" t="s">
        <v>119</v>
      </c>
      <c r="B57" s="1" t="s">
        <v>120</v>
      </c>
      <c r="C57" s="13">
        <v>231766.56</v>
      </c>
      <c r="E57" s="41">
        <f t="shared" si="0"/>
        <v>231766.56</v>
      </c>
      <c r="F57" s="41">
        <f t="shared" si="1"/>
        <v>4635.3311999999996</v>
      </c>
      <c r="G57" s="41">
        <f t="shared" si="2"/>
        <v>17382.491999999998</v>
      </c>
      <c r="H57" s="41">
        <f t="shared" si="3"/>
        <v>253784.38319999998</v>
      </c>
      <c r="I57" s="41">
        <f t="shared" si="4"/>
        <v>40605.501312</v>
      </c>
      <c r="J57" s="41">
        <f t="shared" si="5"/>
        <v>294389.88451199996</v>
      </c>
      <c r="L57" s="58" t="s">
        <v>204</v>
      </c>
      <c r="M57" s="58" t="s">
        <v>255</v>
      </c>
    </row>
    <row r="58" spans="1:13" ht="15.75" x14ac:dyDescent="0.25">
      <c r="A58" s="2" t="s">
        <v>121</v>
      </c>
      <c r="B58" s="1" t="s">
        <v>122</v>
      </c>
      <c r="C58" s="13">
        <v>4072.98</v>
      </c>
      <c r="E58" s="41">
        <f t="shared" si="0"/>
        <v>4072.98</v>
      </c>
      <c r="F58" s="41">
        <f t="shared" si="1"/>
        <v>81.459600000000009</v>
      </c>
      <c r="G58" s="41">
        <f t="shared" si="2"/>
        <v>305.4735</v>
      </c>
      <c r="H58" s="41">
        <f t="shared" si="3"/>
        <v>4459.9130999999998</v>
      </c>
      <c r="I58" s="41">
        <f t="shared" si="4"/>
        <v>713.586096</v>
      </c>
      <c r="J58" s="41">
        <f t="shared" si="5"/>
        <v>5173.4991959999998</v>
      </c>
      <c r="L58" s="58" t="s">
        <v>202</v>
      </c>
      <c r="M58" s="58" t="s">
        <v>256</v>
      </c>
    </row>
    <row r="59" spans="1:13" ht="15.75" hidden="1" x14ac:dyDescent="0.25">
      <c r="A59" s="2" t="s">
        <v>123</v>
      </c>
      <c r="B59" s="1" t="s">
        <v>124</v>
      </c>
      <c r="C59" s="13">
        <v>2239.92</v>
      </c>
      <c r="E59" s="41">
        <f t="shared" si="0"/>
        <v>2239.92</v>
      </c>
      <c r="F59" s="41">
        <f t="shared" si="1"/>
        <v>44.798400000000001</v>
      </c>
      <c r="G59" s="41">
        <f t="shared" si="2"/>
        <v>167.994</v>
      </c>
      <c r="H59" s="41">
        <f t="shared" si="3"/>
        <v>2452.7124000000003</v>
      </c>
      <c r="I59" s="41">
        <f t="shared" si="4"/>
        <v>392.43398400000007</v>
      </c>
      <c r="J59" s="41">
        <f t="shared" si="5"/>
        <v>2845.1463840000006</v>
      </c>
      <c r="L59" s="57" t="s">
        <v>208</v>
      </c>
      <c r="M59" s="57" t="s">
        <v>257</v>
      </c>
    </row>
    <row r="60" spans="1:13" ht="15.75" hidden="1" x14ac:dyDescent="0.25">
      <c r="A60" s="2" t="s">
        <v>125</v>
      </c>
      <c r="B60" s="1" t="s">
        <v>126</v>
      </c>
      <c r="C60" s="13">
        <v>27051.21</v>
      </c>
      <c r="E60" s="41">
        <f t="shared" si="0"/>
        <v>27051.21</v>
      </c>
      <c r="F60" s="41">
        <f t="shared" si="1"/>
        <v>541.02419999999995</v>
      </c>
      <c r="G60" s="41">
        <f t="shared" si="2"/>
        <v>2028.8407499999998</v>
      </c>
      <c r="H60" s="41">
        <f t="shared" si="3"/>
        <v>29621.074949999998</v>
      </c>
      <c r="I60" s="41">
        <f t="shared" si="4"/>
        <v>4739.3719919999994</v>
      </c>
      <c r="J60" s="41">
        <f t="shared" si="5"/>
        <v>34360.446941999995</v>
      </c>
      <c r="L60" s="57" t="s">
        <v>233</v>
      </c>
      <c r="M60" s="57" t="s">
        <v>258</v>
      </c>
    </row>
    <row r="61" spans="1:13" ht="15.75" hidden="1" x14ac:dyDescent="0.25">
      <c r="A61" s="2" t="s">
        <v>127</v>
      </c>
      <c r="B61" s="1" t="s">
        <v>128</v>
      </c>
      <c r="C61" s="13">
        <v>6248.05</v>
      </c>
      <c r="E61" s="41">
        <f t="shared" si="0"/>
        <v>6248.05</v>
      </c>
      <c r="F61" s="41">
        <f t="shared" si="1"/>
        <v>124.96100000000001</v>
      </c>
      <c r="G61" s="41">
        <f t="shared" si="2"/>
        <v>468.60374999999999</v>
      </c>
      <c r="H61" s="41">
        <f t="shared" si="3"/>
        <v>6841.6147500000006</v>
      </c>
      <c r="I61" s="41">
        <f t="shared" si="4"/>
        <v>1094.6583600000001</v>
      </c>
      <c r="J61" s="41">
        <f t="shared" si="5"/>
        <v>7936.273110000001</v>
      </c>
      <c r="L61" s="57" t="s">
        <v>204</v>
      </c>
      <c r="M61" s="58" t="s">
        <v>259</v>
      </c>
    </row>
    <row r="62" spans="1:13" ht="15.75" hidden="1" x14ac:dyDescent="0.25">
      <c r="A62" s="2" t="s">
        <v>129</v>
      </c>
      <c r="B62" s="1" t="s">
        <v>130</v>
      </c>
      <c r="C62" s="13">
        <v>22450</v>
      </c>
      <c r="E62" s="41">
        <f t="shared" si="0"/>
        <v>22450</v>
      </c>
      <c r="F62" s="41">
        <f t="shared" si="1"/>
        <v>449</v>
      </c>
      <c r="G62" s="41">
        <f t="shared" si="2"/>
        <v>1683.75</v>
      </c>
      <c r="H62" s="41">
        <f t="shared" si="3"/>
        <v>24582.75</v>
      </c>
      <c r="I62" s="41">
        <f t="shared" si="4"/>
        <v>3933.2400000000002</v>
      </c>
      <c r="J62" s="41">
        <f t="shared" si="5"/>
        <v>28515.99</v>
      </c>
      <c r="L62" s="57" t="s">
        <v>211</v>
      </c>
      <c r="M62" s="57" t="s">
        <v>260</v>
      </c>
    </row>
    <row r="63" spans="1:13" ht="15.75" hidden="1" x14ac:dyDescent="0.25">
      <c r="A63" s="2" t="s">
        <v>131</v>
      </c>
      <c r="B63" s="1" t="s">
        <v>132</v>
      </c>
      <c r="C63" s="13">
        <v>11109.65</v>
      </c>
      <c r="E63" s="41">
        <f t="shared" si="0"/>
        <v>11109.65</v>
      </c>
      <c r="F63" s="41">
        <f t="shared" si="1"/>
        <v>222.19299999999998</v>
      </c>
      <c r="G63" s="41">
        <f t="shared" si="2"/>
        <v>833.22375</v>
      </c>
      <c r="H63" s="41">
        <f t="shared" si="3"/>
        <v>12165.066749999998</v>
      </c>
      <c r="I63" s="41">
        <f t="shared" si="4"/>
        <v>1946.4106799999997</v>
      </c>
      <c r="J63" s="41">
        <f t="shared" si="5"/>
        <v>14111.477429999997</v>
      </c>
      <c r="L63" s="57" t="s">
        <v>204</v>
      </c>
      <c r="M63" s="57" t="s">
        <v>261</v>
      </c>
    </row>
    <row r="64" spans="1:13" ht="15.75" hidden="1" x14ac:dyDescent="0.25">
      <c r="A64" s="2" t="s">
        <v>133</v>
      </c>
      <c r="B64" s="1" t="s">
        <v>134</v>
      </c>
      <c r="C64" s="13">
        <v>6248.05</v>
      </c>
      <c r="E64" s="41">
        <f t="shared" si="0"/>
        <v>6248.05</v>
      </c>
      <c r="F64" s="41">
        <f t="shared" si="1"/>
        <v>124.96100000000001</v>
      </c>
      <c r="G64" s="41">
        <f t="shared" si="2"/>
        <v>468.60374999999999</v>
      </c>
      <c r="H64" s="41">
        <f t="shared" si="3"/>
        <v>6841.6147500000006</v>
      </c>
      <c r="I64" s="41">
        <f t="shared" si="4"/>
        <v>1094.6583600000001</v>
      </c>
      <c r="J64" s="41">
        <f t="shared" si="5"/>
        <v>7936.273110000001</v>
      </c>
      <c r="L64" s="57" t="s">
        <v>204</v>
      </c>
      <c r="M64" s="57" t="s">
        <v>262</v>
      </c>
    </row>
    <row r="65" spans="1:13" ht="15.75" x14ac:dyDescent="0.25">
      <c r="A65" s="2" t="s">
        <v>135</v>
      </c>
      <c r="B65" s="1" t="s">
        <v>136</v>
      </c>
      <c r="C65" s="13">
        <v>4205.3999999999996</v>
      </c>
      <c r="E65" s="41">
        <f t="shared" si="0"/>
        <v>4205.3999999999996</v>
      </c>
      <c r="F65" s="41">
        <f t="shared" si="1"/>
        <v>84.10799999999999</v>
      </c>
      <c r="G65" s="41">
        <f t="shared" si="2"/>
        <v>315.40499999999997</v>
      </c>
      <c r="H65" s="41">
        <f t="shared" si="3"/>
        <v>4604.9129999999996</v>
      </c>
      <c r="I65" s="41">
        <f t="shared" si="4"/>
        <v>736.78607999999997</v>
      </c>
      <c r="J65" s="41">
        <f t="shared" si="5"/>
        <v>5341.6990799999994</v>
      </c>
      <c r="L65" s="57" t="s">
        <v>202</v>
      </c>
      <c r="M65" s="57" t="s">
        <v>263</v>
      </c>
    </row>
    <row r="66" spans="1:13" ht="15.75" hidden="1" x14ac:dyDescent="0.25">
      <c r="A66" s="2" t="s">
        <v>137</v>
      </c>
      <c r="B66" s="1" t="s">
        <v>138</v>
      </c>
      <c r="C66" s="13">
        <v>4500</v>
      </c>
      <c r="E66" s="41">
        <f t="shared" si="0"/>
        <v>4500</v>
      </c>
      <c r="F66" s="41">
        <f t="shared" si="1"/>
        <v>90</v>
      </c>
      <c r="G66" s="41">
        <f t="shared" si="2"/>
        <v>337.5</v>
      </c>
      <c r="H66" s="41">
        <f t="shared" si="3"/>
        <v>4927.5</v>
      </c>
      <c r="I66" s="41">
        <f t="shared" si="4"/>
        <v>788.4</v>
      </c>
      <c r="J66" s="41">
        <f t="shared" si="5"/>
        <v>5715.9</v>
      </c>
      <c r="L66" s="57" t="s">
        <v>213</v>
      </c>
      <c r="M66" s="57" t="s">
        <v>264</v>
      </c>
    </row>
    <row r="67" spans="1:13" ht="15.75" hidden="1" x14ac:dyDescent="0.25">
      <c r="A67" s="2" t="s">
        <v>139</v>
      </c>
      <c r="B67" s="1" t="s">
        <v>140</v>
      </c>
      <c r="C67" s="13">
        <v>7699.95</v>
      </c>
      <c r="E67" s="41">
        <f t="shared" si="0"/>
        <v>7699.95</v>
      </c>
      <c r="F67" s="41">
        <f t="shared" si="1"/>
        <v>153.999</v>
      </c>
      <c r="G67" s="41">
        <f t="shared" si="2"/>
        <v>577.49624999999992</v>
      </c>
      <c r="H67" s="41">
        <f t="shared" si="3"/>
        <v>8431.4452499999989</v>
      </c>
      <c r="I67" s="41">
        <f t="shared" si="4"/>
        <v>1349.0312399999998</v>
      </c>
      <c r="J67" s="41">
        <f t="shared" si="5"/>
        <v>9780.4764899999991</v>
      </c>
      <c r="L67" s="57" t="s">
        <v>213</v>
      </c>
      <c r="M67" s="57" t="s">
        <v>265</v>
      </c>
    </row>
    <row r="68" spans="1:13" ht="15.75" x14ac:dyDescent="0.25">
      <c r="A68" s="2" t="s">
        <v>141</v>
      </c>
      <c r="B68" s="1" t="s">
        <v>142</v>
      </c>
      <c r="C68" s="13">
        <v>3453.4</v>
      </c>
      <c r="E68" s="41">
        <f t="shared" si="0"/>
        <v>3453.4</v>
      </c>
      <c r="F68" s="41">
        <f t="shared" si="1"/>
        <v>69.067999999999998</v>
      </c>
      <c r="G68" s="41">
        <f t="shared" si="2"/>
        <v>259.005</v>
      </c>
      <c r="H68" s="41">
        <f t="shared" si="3"/>
        <v>3781.4730000000004</v>
      </c>
      <c r="I68" s="41">
        <f t="shared" si="4"/>
        <v>605.03568000000007</v>
      </c>
      <c r="J68" s="41">
        <f t="shared" si="5"/>
        <v>4386.5086800000008</v>
      </c>
      <c r="L68" s="57" t="s">
        <v>202</v>
      </c>
      <c r="M68" s="57" t="s">
        <v>266</v>
      </c>
    </row>
    <row r="69" spans="1:13" ht="15.75" hidden="1" x14ac:dyDescent="0.25">
      <c r="A69" s="2" t="s">
        <v>143</v>
      </c>
      <c r="B69" s="1" t="s">
        <v>144</v>
      </c>
      <c r="C69" s="13">
        <v>9577.26</v>
      </c>
      <c r="E69" s="41">
        <f t="shared" si="0"/>
        <v>9577.26</v>
      </c>
      <c r="F69" s="41">
        <f t="shared" si="1"/>
        <v>191.54520000000002</v>
      </c>
      <c r="G69" s="41">
        <f t="shared" si="2"/>
        <v>718.29449999999997</v>
      </c>
      <c r="H69" s="41">
        <f t="shared" si="3"/>
        <v>10487.099700000001</v>
      </c>
      <c r="I69" s="41">
        <f t="shared" si="4"/>
        <v>1677.935952</v>
      </c>
      <c r="J69" s="41">
        <f t="shared" si="5"/>
        <v>12165.035652</v>
      </c>
      <c r="L69" s="57" t="s">
        <v>267</v>
      </c>
      <c r="M69" s="57" t="s">
        <v>268</v>
      </c>
    </row>
    <row r="70" spans="1:13" ht="15.75" x14ac:dyDescent="0.25">
      <c r="A70" s="2" t="s">
        <v>145</v>
      </c>
      <c r="B70" s="1" t="s">
        <v>146</v>
      </c>
      <c r="C70" s="13">
        <v>5725.4</v>
      </c>
      <c r="E70" s="41">
        <f t="shared" si="0"/>
        <v>5725.4</v>
      </c>
      <c r="F70" s="41">
        <f t="shared" si="1"/>
        <v>114.508</v>
      </c>
      <c r="G70" s="41">
        <f t="shared" si="2"/>
        <v>429.40499999999997</v>
      </c>
      <c r="H70" s="41">
        <f t="shared" si="3"/>
        <v>6269.3129999999992</v>
      </c>
      <c r="I70" s="41">
        <f t="shared" si="4"/>
        <v>1003.0900799999999</v>
      </c>
      <c r="J70" s="41">
        <f t="shared" si="5"/>
        <v>7272.4030799999991</v>
      </c>
      <c r="L70" s="58" t="s">
        <v>202</v>
      </c>
      <c r="M70" s="58" t="s">
        <v>269</v>
      </c>
    </row>
    <row r="71" spans="1:13" ht="15.75" hidden="1" x14ac:dyDescent="0.25">
      <c r="A71" s="2" t="s">
        <v>147</v>
      </c>
      <c r="B71" s="1" t="s">
        <v>148</v>
      </c>
      <c r="C71" s="13">
        <v>7200</v>
      </c>
      <c r="E71" s="41">
        <f t="shared" si="0"/>
        <v>7200</v>
      </c>
      <c r="F71" s="41">
        <f t="shared" si="1"/>
        <v>144</v>
      </c>
      <c r="G71" s="41">
        <f t="shared" si="2"/>
        <v>540</v>
      </c>
      <c r="H71" s="41">
        <f t="shared" si="3"/>
        <v>7884</v>
      </c>
      <c r="I71" s="41">
        <f t="shared" si="4"/>
        <v>1261.44</v>
      </c>
      <c r="J71" s="41">
        <f t="shared" si="5"/>
        <v>9145.44</v>
      </c>
      <c r="L71" s="57" t="s">
        <v>208</v>
      </c>
      <c r="M71" s="58" t="s">
        <v>270</v>
      </c>
    </row>
    <row r="72" spans="1:13" ht="15.75" hidden="1" x14ac:dyDescent="0.25">
      <c r="A72" s="2" t="s">
        <v>149</v>
      </c>
      <c r="B72" s="1" t="s">
        <v>150</v>
      </c>
      <c r="C72" s="13">
        <v>27685.22</v>
      </c>
      <c r="E72" s="41">
        <f t="shared" si="0"/>
        <v>27685.22</v>
      </c>
      <c r="F72" s="41">
        <f t="shared" si="1"/>
        <v>553.70440000000008</v>
      </c>
      <c r="G72" s="41">
        <f t="shared" si="2"/>
        <v>2076.3915000000002</v>
      </c>
      <c r="H72" s="41">
        <f t="shared" si="3"/>
        <v>30315.315900000001</v>
      </c>
      <c r="I72" s="41">
        <f t="shared" si="4"/>
        <v>4850.4505440000003</v>
      </c>
      <c r="J72" s="41">
        <f t="shared" si="5"/>
        <v>35165.766444000001</v>
      </c>
      <c r="L72" s="57" t="s">
        <v>267</v>
      </c>
      <c r="M72" s="57" t="s">
        <v>271</v>
      </c>
    </row>
    <row r="73" spans="1:13" ht="15.75" hidden="1" x14ac:dyDescent="0.25">
      <c r="A73" s="2" t="s">
        <v>151</v>
      </c>
      <c r="B73" s="1" t="s">
        <v>152</v>
      </c>
      <c r="C73" s="13">
        <v>13800</v>
      </c>
      <c r="E73" s="41">
        <f t="shared" si="0"/>
        <v>13800</v>
      </c>
      <c r="F73" s="41">
        <f t="shared" si="1"/>
        <v>276</v>
      </c>
      <c r="G73" s="41">
        <f t="shared" si="2"/>
        <v>1035</v>
      </c>
      <c r="H73" s="41">
        <f t="shared" si="3"/>
        <v>15111</v>
      </c>
      <c r="I73" s="41">
        <f t="shared" si="4"/>
        <v>2417.7600000000002</v>
      </c>
      <c r="J73" s="41">
        <f t="shared" si="5"/>
        <v>17528.760000000002</v>
      </c>
      <c r="L73" s="57" t="s">
        <v>213</v>
      </c>
      <c r="M73" s="57" t="s">
        <v>272</v>
      </c>
    </row>
    <row r="74" spans="1:13" ht="15.75" x14ac:dyDescent="0.25">
      <c r="A74" s="2" t="s">
        <v>153</v>
      </c>
      <c r="B74" s="1" t="s">
        <v>154</v>
      </c>
      <c r="C74" s="13">
        <v>3154.23</v>
      </c>
      <c r="E74" s="41">
        <f t="shared" si="0"/>
        <v>3154.23</v>
      </c>
      <c r="F74" s="41">
        <f t="shared" si="1"/>
        <v>63.084600000000002</v>
      </c>
      <c r="G74" s="41">
        <f t="shared" si="2"/>
        <v>236.56725</v>
      </c>
      <c r="H74" s="41">
        <f t="shared" si="3"/>
        <v>3453.8818500000002</v>
      </c>
      <c r="I74" s="41">
        <f t="shared" si="4"/>
        <v>552.62109600000008</v>
      </c>
      <c r="J74" s="41">
        <f t="shared" si="5"/>
        <v>4006.5029460000005</v>
      </c>
      <c r="L74" s="59" t="s">
        <v>202</v>
      </c>
      <c r="M74" s="59" t="s">
        <v>273</v>
      </c>
    </row>
    <row r="75" spans="1:13" ht="15.75" hidden="1" x14ac:dyDescent="0.25">
      <c r="A75" s="2" t="s">
        <v>155</v>
      </c>
      <c r="B75" s="1" t="s">
        <v>156</v>
      </c>
      <c r="C75" s="13">
        <v>20653.43</v>
      </c>
      <c r="E75" s="41">
        <f t="shared" si="0"/>
        <v>20653.43</v>
      </c>
      <c r="F75" s="41">
        <f t="shared" si="1"/>
        <v>413.0686</v>
      </c>
      <c r="G75" s="41">
        <f t="shared" si="2"/>
        <v>1549.0072499999999</v>
      </c>
      <c r="H75" s="41">
        <f t="shared" si="3"/>
        <v>22615.505849999998</v>
      </c>
      <c r="I75" s="41">
        <f t="shared" si="4"/>
        <v>3618.4809359999999</v>
      </c>
      <c r="J75" s="41">
        <f t="shared" si="5"/>
        <v>26233.986785999998</v>
      </c>
      <c r="L75" s="57" t="s">
        <v>208</v>
      </c>
      <c r="M75" s="57" t="s">
        <v>274</v>
      </c>
    </row>
    <row r="76" spans="1:13" ht="15.75" hidden="1" x14ac:dyDescent="0.25">
      <c r="A76" s="2" t="s">
        <v>157</v>
      </c>
      <c r="B76" s="1" t="s">
        <v>158</v>
      </c>
      <c r="C76" s="13">
        <v>3300</v>
      </c>
      <c r="E76" s="41">
        <f t="shared" ref="E76:E79" si="6">+C76</f>
        <v>3300</v>
      </c>
      <c r="F76" s="41">
        <f t="shared" ref="F76:F79" si="7">+E76*2%</f>
        <v>66</v>
      </c>
      <c r="G76" s="41">
        <f t="shared" ref="G76:G79" si="8">+E76*7.5%</f>
        <v>247.5</v>
      </c>
      <c r="H76" s="41">
        <f t="shared" ref="H76:H79" si="9">SUM(E76:G76)</f>
        <v>3613.5</v>
      </c>
      <c r="I76" s="41">
        <f t="shared" ref="I76:I79" si="10">+H76*16%</f>
        <v>578.16</v>
      </c>
      <c r="J76" s="41">
        <f t="shared" ref="J76:J79" si="11">+H76+I76</f>
        <v>4191.66</v>
      </c>
      <c r="L76" s="57" t="s">
        <v>213</v>
      </c>
      <c r="M76" s="58" t="s">
        <v>275</v>
      </c>
    </row>
    <row r="77" spans="1:13" ht="15.75" hidden="1" x14ac:dyDescent="0.25">
      <c r="A77" s="2" t="s">
        <v>159</v>
      </c>
      <c r="B77" s="1" t="s">
        <v>160</v>
      </c>
      <c r="C77" s="13">
        <v>21944.37</v>
      </c>
      <c r="E77" s="41">
        <f t="shared" si="6"/>
        <v>21944.37</v>
      </c>
      <c r="F77" s="41">
        <f t="shared" si="7"/>
        <v>438.88740000000001</v>
      </c>
      <c r="G77" s="41">
        <f t="shared" si="8"/>
        <v>1645.8277499999999</v>
      </c>
      <c r="H77" s="41">
        <f t="shared" si="9"/>
        <v>24029.085149999999</v>
      </c>
      <c r="I77" s="41">
        <f t="shared" si="10"/>
        <v>3844.653624</v>
      </c>
      <c r="J77" s="41">
        <f t="shared" si="11"/>
        <v>27873.738773999998</v>
      </c>
      <c r="L77" s="57" t="s">
        <v>233</v>
      </c>
      <c r="M77" s="57" t="s">
        <v>276</v>
      </c>
    </row>
    <row r="78" spans="1:13" ht="15.75" hidden="1" x14ac:dyDescent="0.25">
      <c r="A78" s="2" t="s">
        <v>161</v>
      </c>
      <c r="B78" s="1" t="s">
        <v>162</v>
      </c>
      <c r="C78" s="13">
        <v>12499.95</v>
      </c>
      <c r="E78" s="41">
        <f t="shared" si="6"/>
        <v>12499.95</v>
      </c>
      <c r="F78" s="41">
        <f t="shared" si="7"/>
        <v>249.99900000000002</v>
      </c>
      <c r="G78" s="41">
        <f t="shared" si="8"/>
        <v>937.49625000000003</v>
      </c>
      <c r="H78" s="41">
        <f t="shared" si="9"/>
        <v>13687.445250000001</v>
      </c>
      <c r="I78" s="41">
        <f t="shared" si="10"/>
        <v>2189.9912400000003</v>
      </c>
      <c r="J78" s="41">
        <f t="shared" si="11"/>
        <v>15877.43649</v>
      </c>
      <c r="L78" s="57" t="s">
        <v>213</v>
      </c>
      <c r="M78" s="57" t="s">
        <v>277</v>
      </c>
    </row>
    <row r="79" spans="1:13" ht="15.75" hidden="1" x14ac:dyDescent="0.25">
      <c r="A79" s="2" t="s">
        <v>163</v>
      </c>
      <c r="B79" s="1" t="s">
        <v>164</v>
      </c>
      <c r="C79" s="13">
        <v>6905.05</v>
      </c>
      <c r="E79" s="41">
        <f t="shared" si="6"/>
        <v>6905.05</v>
      </c>
      <c r="F79" s="41">
        <f t="shared" si="7"/>
        <v>138.101</v>
      </c>
      <c r="G79" s="41">
        <f t="shared" si="8"/>
        <v>517.87874999999997</v>
      </c>
      <c r="H79" s="41">
        <f t="shared" si="9"/>
        <v>7561.0297499999997</v>
      </c>
      <c r="I79" s="41">
        <f t="shared" si="10"/>
        <v>1209.76476</v>
      </c>
      <c r="J79" s="41">
        <f t="shared" si="11"/>
        <v>8770.7945099999997</v>
      </c>
      <c r="L79" s="57" t="s">
        <v>213</v>
      </c>
      <c r="M79" s="58" t="s">
        <v>278</v>
      </c>
    </row>
    <row r="81" spans="1:10" s="7" customFormat="1" x14ac:dyDescent="0.2">
      <c r="A81" s="15"/>
      <c r="C81" s="7" t="s">
        <v>165</v>
      </c>
      <c r="E81" s="39" t="s">
        <v>165</v>
      </c>
      <c r="F81" s="39" t="s">
        <v>165</v>
      </c>
      <c r="G81" s="39" t="s">
        <v>165</v>
      </c>
      <c r="H81" s="39" t="s">
        <v>165</v>
      </c>
      <c r="I81" s="39" t="s">
        <v>165</v>
      </c>
      <c r="J81" s="39" t="s">
        <v>165</v>
      </c>
    </row>
    <row r="82" spans="1:10" ht="13.5" thickBot="1" x14ac:dyDescent="0.25">
      <c r="A82" s="18" t="s">
        <v>166</v>
      </c>
      <c r="B82" s="1" t="s">
        <v>167</v>
      </c>
      <c r="C82" s="17">
        <v>922362.73</v>
      </c>
      <c r="E82" s="42">
        <f>SUM(E11:E79)</f>
        <v>922362.7300000001</v>
      </c>
      <c r="F82" s="42">
        <f t="shared" ref="F82:J82" si="12">SUM(F11:F79)</f>
        <v>18447.254599999989</v>
      </c>
      <c r="G82" s="42">
        <f t="shared" si="12"/>
        <v>69177.20474999999</v>
      </c>
      <c r="H82" s="42">
        <f t="shared" si="12"/>
        <v>1009987.1893499998</v>
      </c>
      <c r="I82" s="42">
        <f t="shared" si="12"/>
        <v>161597.950296</v>
      </c>
      <c r="J82" s="42">
        <f t="shared" si="12"/>
        <v>1171585.1396459998</v>
      </c>
    </row>
    <row r="83" spans="1:10" ht="12" thickTop="1" x14ac:dyDescent="0.2"/>
    <row r="84" spans="1:10" x14ac:dyDescent="0.2">
      <c r="C84" s="1" t="s">
        <v>167</v>
      </c>
    </row>
    <row r="85" spans="1:10" x14ac:dyDescent="0.2">
      <c r="A85" s="2" t="s">
        <v>167</v>
      </c>
      <c r="B85" s="1" t="s">
        <v>167</v>
      </c>
      <c r="C85" s="16"/>
    </row>
  </sheetData>
  <autoFilter ref="A10:M79">
    <filterColumn colId="11">
      <filters>
        <filter val="COSTO"/>
        <filter val="HYP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pane xSplit="2" ySplit="10" topLeftCell="K53" activePane="bottomRight" state="frozen"/>
      <selection pane="topRight" activeCell="C1" sqref="C1"/>
      <selection pane="bottomLeft" activeCell="A13" sqref="A13"/>
      <selection pane="bottomRight" activeCell="S82" sqref="S82"/>
    </sheetView>
  </sheetViews>
  <sheetFormatPr baseColWidth="10" defaultRowHeight="11.25" x14ac:dyDescent="0.2"/>
  <cols>
    <col min="1" max="1" width="7.42578125" style="2" customWidth="1"/>
    <col min="2" max="2" width="26.42578125" style="1" customWidth="1"/>
    <col min="3" max="3" width="10.28515625" style="1" customWidth="1"/>
    <col min="4" max="4" width="11.7109375" style="1" customWidth="1"/>
    <col min="5" max="5" width="13" style="1" bestFit="1" customWidth="1"/>
    <col min="6" max="6" width="10.5703125" style="1" customWidth="1"/>
    <col min="7" max="7" width="13.5703125" style="1" bestFit="1" customWidth="1"/>
    <col min="8" max="8" width="14.5703125" style="1" bestFit="1" customWidth="1"/>
    <col min="9" max="10" width="13" style="1" bestFit="1" customWidth="1"/>
    <col min="11" max="11" width="11.28515625" style="1" customWidth="1"/>
    <col min="12" max="12" width="11.140625" style="1" customWidth="1"/>
    <col min="13" max="13" width="15.28515625" style="1" bestFit="1" customWidth="1"/>
    <col min="14" max="14" width="9.7109375" style="1" customWidth="1"/>
    <col min="15" max="15" width="11" style="1" customWidth="1"/>
    <col min="16" max="16" width="10" style="1" customWidth="1"/>
    <col min="17" max="17" width="9.28515625" style="1" customWidth="1"/>
    <col min="18" max="18" width="13" style="1" bestFit="1" customWidth="1"/>
    <col min="19" max="19" width="12" style="1" customWidth="1"/>
    <col min="20" max="16384" width="11.42578125" style="1"/>
  </cols>
  <sheetData>
    <row r="1" spans="1:19" ht="18" customHeight="1" x14ac:dyDescent="0.25">
      <c r="A1" s="3" t="s">
        <v>0</v>
      </c>
      <c r="B1" s="44" t="s">
        <v>167</v>
      </c>
      <c r="C1" s="45"/>
    </row>
    <row r="2" spans="1:19" ht="24.95" customHeight="1" x14ac:dyDescent="0.2">
      <c r="A2" s="4" t="s">
        <v>1</v>
      </c>
      <c r="B2" s="20" t="s">
        <v>2</v>
      </c>
      <c r="C2" s="21"/>
    </row>
    <row r="3" spans="1:19" ht="15.75" x14ac:dyDescent="0.25">
      <c r="B3" s="22" t="s">
        <v>3</v>
      </c>
      <c r="C3" s="23"/>
      <c r="D3" s="7"/>
    </row>
    <row r="4" spans="1:19" ht="15" x14ac:dyDescent="0.25">
      <c r="B4" s="24" t="s">
        <v>4</v>
      </c>
      <c r="C4" s="23"/>
      <c r="D4" s="7"/>
    </row>
    <row r="5" spans="1:19" x14ac:dyDescent="0.2">
      <c r="B5" s="6" t="s">
        <v>5</v>
      </c>
    </row>
    <row r="6" spans="1:19" x14ac:dyDescent="0.2">
      <c r="B6" s="6" t="s">
        <v>6</v>
      </c>
    </row>
    <row r="8" spans="1:19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10" t="s">
        <v>24</v>
      </c>
      <c r="S8" s="11" t="s">
        <v>25</v>
      </c>
    </row>
    <row r="9" spans="1:19" ht="12" thickTop="1" x14ac:dyDescent="0.2">
      <c r="A9" s="12" t="s">
        <v>26</v>
      </c>
    </row>
    <row r="11" spans="1:19" x14ac:dyDescent="0.2">
      <c r="A11" s="2" t="s">
        <v>27</v>
      </c>
      <c r="B11" s="1" t="s">
        <v>28</v>
      </c>
      <c r="C11" s="13">
        <v>1325.4</v>
      </c>
      <c r="D11" s="13">
        <v>2172</v>
      </c>
      <c r="E11" s="13">
        <v>0</v>
      </c>
      <c r="F11" s="13">
        <v>0</v>
      </c>
      <c r="G11" s="13">
        <v>3497.4</v>
      </c>
      <c r="H11" s="13">
        <v>0</v>
      </c>
      <c r="I11" s="13">
        <v>0</v>
      </c>
      <c r="J11" s="13">
        <v>0</v>
      </c>
      <c r="K11" s="13">
        <v>0</v>
      </c>
      <c r="L11" s="13">
        <v>134.08000000000001</v>
      </c>
      <c r="M11" s="13">
        <v>0</v>
      </c>
      <c r="N11" s="13">
        <v>94.04</v>
      </c>
      <c r="O11" s="13">
        <v>0</v>
      </c>
      <c r="P11" s="13">
        <v>0.08</v>
      </c>
      <c r="Q11" s="13">
        <v>0</v>
      </c>
      <c r="R11" s="13">
        <v>228.2</v>
      </c>
      <c r="S11" s="13">
        <v>3269.2</v>
      </c>
    </row>
    <row r="12" spans="1:19" x14ac:dyDescent="0.2">
      <c r="A12" s="2" t="s">
        <v>29</v>
      </c>
      <c r="B12" s="1" t="s">
        <v>30</v>
      </c>
      <c r="C12" s="13">
        <v>2500.0500000000002</v>
      </c>
      <c r="D12" s="13">
        <v>3748</v>
      </c>
      <c r="E12" s="13">
        <v>0</v>
      </c>
      <c r="F12" s="13">
        <v>0</v>
      </c>
      <c r="G12" s="13">
        <v>6248.05</v>
      </c>
      <c r="H12" s="13">
        <v>0</v>
      </c>
      <c r="I12" s="13">
        <v>0</v>
      </c>
      <c r="J12" s="13">
        <v>0</v>
      </c>
      <c r="K12" s="13">
        <v>0</v>
      </c>
      <c r="L12" s="13">
        <v>696.37</v>
      </c>
      <c r="M12" s="13">
        <v>0</v>
      </c>
      <c r="N12" s="13">
        <v>125.69</v>
      </c>
      <c r="O12" s="13">
        <v>0</v>
      </c>
      <c r="P12" s="14">
        <v>-0.01</v>
      </c>
      <c r="Q12" s="13">
        <v>0</v>
      </c>
      <c r="R12" s="13">
        <v>822.05</v>
      </c>
      <c r="S12" s="13">
        <v>5426</v>
      </c>
    </row>
    <row r="13" spans="1:19" x14ac:dyDescent="0.2">
      <c r="A13" s="2" t="s">
        <v>31</v>
      </c>
      <c r="B13" s="1" t="s">
        <v>32</v>
      </c>
      <c r="C13" s="13">
        <v>2750.1</v>
      </c>
      <c r="D13" s="13">
        <v>13378.45</v>
      </c>
      <c r="E13" s="13">
        <v>0</v>
      </c>
      <c r="F13" s="13">
        <v>0</v>
      </c>
      <c r="G13" s="13">
        <v>16128.55</v>
      </c>
      <c r="H13" s="13">
        <v>15</v>
      </c>
      <c r="I13" s="13">
        <v>1360</v>
      </c>
      <c r="J13" s="13">
        <v>0</v>
      </c>
      <c r="K13" s="13">
        <v>0</v>
      </c>
      <c r="L13" s="13">
        <v>2897.06</v>
      </c>
      <c r="M13" s="14">
        <v>-2897.06</v>
      </c>
      <c r="N13" s="13">
        <v>353.24</v>
      </c>
      <c r="O13" s="13">
        <v>0</v>
      </c>
      <c r="P13" s="14">
        <v>-0.09</v>
      </c>
      <c r="Q13" s="13">
        <v>0</v>
      </c>
      <c r="R13" s="13">
        <v>1728.15</v>
      </c>
      <c r="S13" s="13">
        <v>14400.4</v>
      </c>
    </row>
    <row r="14" spans="1:19" x14ac:dyDescent="0.2">
      <c r="A14" s="2" t="s">
        <v>33</v>
      </c>
      <c r="B14" s="1" t="s">
        <v>34</v>
      </c>
      <c r="C14" s="13">
        <v>2500.0500000000002</v>
      </c>
      <c r="D14" s="13">
        <v>19259.849999999999</v>
      </c>
      <c r="E14" s="13">
        <v>0</v>
      </c>
      <c r="F14" s="13">
        <v>0</v>
      </c>
      <c r="G14" s="13">
        <v>21759.9</v>
      </c>
      <c r="H14" s="13">
        <v>15</v>
      </c>
      <c r="I14" s="13">
        <v>400</v>
      </c>
      <c r="J14" s="13">
        <v>0</v>
      </c>
      <c r="K14" s="13">
        <v>0</v>
      </c>
      <c r="L14" s="13">
        <v>4410.91</v>
      </c>
      <c r="M14" s="13">
        <v>0</v>
      </c>
      <c r="N14" s="13">
        <v>412.42</v>
      </c>
      <c r="O14" s="13">
        <v>0</v>
      </c>
      <c r="P14" s="13">
        <v>0.17</v>
      </c>
      <c r="Q14" s="13">
        <v>0</v>
      </c>
      <c r="R14" s="13">
        <v>5238.5</v>
      </c>
      <c r="S14" s="13">
        <v>16521.400000000001</v>
      </c>
    </row>
    <row r="15" spans="1:19" x14ac:dyDescent="0.2">
      <c r="A15" s="2" t="s">
        <v>35</v>
      </c>
      <c r="B15" s="1" t="s">
        <v>36</v>
      </c>
      <c r="C15" s="13">
        <v>8000.1</v>
      </c>
      <c r="D15" s="13">
        <v>29994.34</v>
      </c>
      <c r="E15" s="13">
        <v>0</v>
      </c>
      <c r="F15" s="13">
        <v>0</v>
      </c>
      <c r="G15" s="13">
        <v>37994.44</v>
      </c>
      <c r="H15" s="13">
        <v>15</v>
      </c>
      <c r="I15" s="13">
        <v>1247.3800000000001</v>
      </c>
      <c r="J15" s="13">
        <v>0</v>
      </c>
      <c r="K15" s="13">
        <v>0</v>
      </c>
      <c r="L15" s="13">
        <v>9321.8799999999992</v>
      </c>
      <c r="M15" s="13">
        <v>0</v>
      </c>
      <c r="N15" s="13">
        <v>677.59</v>
      </c>
      <c r="O15" s="13">
        <v>0</v>
      </c>
      <c r="P15" s="14">
        <v>-0.01</v>
      </c>
      <c r="Q15" s="13">
        <v>0</v>
      </c>
      <c r="R15" s="13">
        <v>11261.84</v>
      </c>
      <c r="S15" s="13">
        <v>26732.6</v>
      </c>
    </row>
    <row r="16" spans="1:19" x14ac:dyDescent="0.2">
      <c r="A16" s="2" t="s">
        <v>37</v>
      </c>
      <c r="B16" s="1" t="s">
        <v>38</v>
      </c>
      <c r="C16" s="13">
        <v>2166.71</v>
      </c>
      <c r="D16" s="13">
        <v>2500</v>
      </c>
      <c r="E16" s="13">
        <v>0</v>
      </c>
      <c r="F16" s="13">
        <v>0</v>
      </c>
      <c r="G16" s="13">
        <v>4666.71</v>
      </c>
      <c r="H16" s="13">
        <v>0</v>
      </c>
      <c r="I16" s="13">
        <v>0</v>
      </c>
      <c r="J16" s="13">
        <v>0</v>
      </c>
      <c r="K16" s="13">
        <v>0</v>
      </c>
      <c r="L16" s="13">
        <v>407.35</v>
      </c>
      <c r="M16" s="14">
        <v>-407.35</v>
      </c>
      <c r="N16" s="13">
        <v>80.77</v>
      </c>
      <c r="O16" s="13">
        <v>0</v>
      </c>
      <c r="P16" s="14">
        <v>-0.06</v>
      </c>
      <c r="Q16" s="13">
        <v>0</v>
      </c>
      <c r="R16" s="13">
        <v>80.709999999999994</v>
      </c>
      <c r="S16" s="13">
        <v>4586</v>
      </c>
    </row>
    <row r="17" spans="1:19" x14ac:dyDescent="0.2">
      <c r="A17" s="2" t="s">
        <v>39</v>
      </c>
      <c r="B17" s="1" t="s">
        <v>40</v>
      </c>
      <c r="C17" s="13">
        <v>5000.1000000000004</v>
      </c>
      <c r="D17" s="13">
        <v>14131.52</v>
      </c>
      <c r="E17" s="13">
        <v>0</v>
      </c>
      <c r="F17" s="13">
        <v>0</v>
      </c>
      <c r="G17" s="13">
        <v>19131.62</v>
      </c>
      <c r="H17" s="13">
        <v>15</v>
      </c>
      <c r="I17" s="13">
        <v>2418.75</v>
      </c>
      <c r="J17" s="13">
        <v>0</v>
      </c>
      <c r="K17" s="13">
        <v>0</v>
      </c>
      <c r="L17" s="13">
        <v>3622.43</v>
      </c>
      <c r="M17" s="14">
        <v>-2539.3000000000002</v>
      </c>
      <c r="N17" s="13">
        <v>351.16</v>
      </c>
      <c r="O17" s="13">
        <v>0</v>
      </c>
      <c r="P17" s="14">
        <v>-0.02</v>
      </c>
      <c r="Q17" s="13">
        <v>0</v>
      </c>
      <c r="R17" s="13">
        <v>3868.02</v>
      </c>
      <c r="S17" s="13">
        <v>15263.6</v>
      </c>
    </row>
    <row r="18" spans="1:19" x14ac:dyDescent="0.2">
      <c r="A18" s="2" t="s">
        <v>41</v>
      </c>
      <c r="B18" s="1" t="s">
        <v>42</v>
      </c>
      <c r="C18" s="13">
        <v>3000</v>
      </c>
      <c r="D18" s="13">
        <v>8952.91</v>
      </c>
      <c r="E18" s="13">
        <v>0</v>
      </c>
      <c r="F18" s="13">
        <v>0</v>
      </c>
      <c r="G18" s="13">
        <v>11952.91</v>
      </c>
      <c r="H18" s="13">
        <v>15</v>
      </c>
      <c r="I18" s="13">
        <v>999.75</v>
      </c>
      <c r="J18" s="13">
        <v>0</v>
      </c>
      <c r="K18" s="13">
        <v>0</v>
      </c>
      <c r="L18" s="13">
        <v>1914.95</v>
      </c>
      <c r="M18" s="14">
        <v>-1141.25</v>
      </c>
      <c r="N18" s="13">
        <v>189.02</v>
      </c>
      <c r="O18" s="13">
        <v>0</v>
      </c>
      <c r="P18" s="13">
        <v>0.04</v>
      </c>
      <c r="Q18" s="13">
        <v>0</v>
      </c>
      <c r="R18" s="13">
        <v>1977.51</v>
      </c>
      <c r="S18" s="13">
        <v>9975.4</v>
      </c>
    </row>
    <row r="19" spans="1:19" x14ac:dyDescent="0.2">
      <c r="A19" s="2" t="s">
        <v>43</v>
      </c>
      <c r="B19" s="1" t="s">
        <v>44</v>
      </c>
      <c r="C19" s="13">
        <v>3000</v>
      </c>
      <c r="D19" s="13">
        <v>0</v>
      </c>
      <c r="E19" s="13">
        <v>0</v>
      </c>
      <c r="F19" s="13">
        <v>0</v>
      </c>
      <c r="G19" s="13">
        <v>3000</v>
      </c>
      <c r="H19" s="13">
        <v>0</v>
      </c>
      <c r="I19" s="13">
        <v>0</v>
      </c>
      <c r="J19" s="13">
        <v>0</v>
      </c>
      <c r="K19" s="13">
        <v>0</v>
      </c>
      <c r="L19" s="13">
        <v>59.69</v>
      </c>
      <c r="M19" s="13">
        <v>0</v>
      </c>
      <c r="N19" s="13">
        <v>74.48</v>
      </c>
      <c r="O19" s="13">
        <v>0</v>
      </c>
      <c r="P19" s="13">
        <v>0.03</v>
      </c>
      <c r="Q19" s="13">
        <v>0</v>
      </c>
      <c r="R19" s="13">
        <v>134.19999999999999</v>
      </c>
      <c r="S19" s="13">
        <v>2865.8</v>
      </c>
    </row>
    <row r="20" spans="1:19" x14ac:dyDescent="0.2">
      <c r="A20" s="2" t="s">
        <v>45</v>
      </c>
      <c r="B20" s="1" t="s">
        <v>46</v>
      </c>
      <c r="C20" s="13">
        <v>2500.0500000000002</v>
      </c>
      <c r="D20" s="13">
        <v>7929.26</v>
      </c>
      <c r="E20" s="13">
        <v>0</v>
      </c>
      <c r="F20" s="13">
        <v>0</v>
      </c>
      <c r="G20" s="13">
        <v>10429.31</v>
      </c>
      <c r="H20" s="13">
        <v>0</v>
      </c>
      <c r="I20" s="13">
        <v>0</v>
      </c>
      <c r="J20" s="13">
        <v>0</v>
      </c>
      <c r="K20" s="13">
        <v>0</v>
      </c>
      <c r="L20" s="13">
        <v>1589.48</v>
      </c>
      <c r="M20" s="14">
        <v>-1288.33</v>
      </c>
      <c r="N20" s="13">
        <v>221.38</v>
      </c>
      <c r="O20" s="13">
        <v>0</v>
      </c>
      <c r="P20" s="14">
        <v>-0.02</v>
      </c>
      <c r="Q20" s="13">
        <v>0</v>
      </c>
      <c r="R20" s="13">
        <v>522.51</v>
      </c>
      <c r="S20" s="13">
        <v>9906.7999999999993</v>
      </c>
    </row>
    <row r="21" spans="1:19" x14ac:dyDescent="0.2">
      <c r="A21" s="2" t="s">
        <v>47</v>
      </c>
      <c r="B21" s="1" t="s">
        <v>48</v>
      </c>
      <c r="C21" s="13">
        <v>7500</v>
      </c>
      <c r="D21" s="13">
        <v>0</v>
      </c>
      <c r="E21" s="13">
        <v>0</v>
      </c>
      <c r="F21" s="13">
        <v>0</v>
      </c>
      <c r="G21" s="13">
        <v>7500</v>
      </c>
      <c r="H21" s="13">
        <v>0</v>
      </c>
      <c r="I21" s="13">
        <v>0</v>
      </c>
      <c r="J21" s="13">
        <v>0</v>
      </c>
      <c r="K21" s="13">
        <v>0</v>
      </c>
      <c r="L21" s="13">
        <v>963.78</v>
      </c>
      <c r="M21" s="13">
        <v>0</v>
      </c>
      <c r="N21" s="13">
        <v>221.86</v>
      </c>
      <c r="O21" s="13">
        <v>0</v>
      </c>
      <c r="P21" s="14">
        <v>-0.04</v>
      </c>
      <c r="Q21" s="13">
        <v>0</v>
      </c>
      <c r="R21" s="13">
        <v>1185.5999999999999</v>
      </c>
      <c r="S21" s="13">
        <v>6314.4</v>
      </c>
    </row>
    <row r="22" spans="1:19" x14ac:dyDescent="0.2">
      <c r="A22" s="2" t="s">
        <v>49</v>
      </c>
      <c r="B22" s="1" t="s">
        <v>50</v>
      </c>
      <c r="C22" s="13">
        <v>1325.4</v>
      </c>
      <c r="D22" s="13">
        <v>1372</v>
      </c>
      <c r="E22" s="13">
        <v>700</v>
      </c>
      <c r="F22" s="13">
        <v>0</v>
      </c>
      <c r="G22" s="13">
        <v>3397.4</v>
      </c>
      <c r="H22" s="13">
        <v>0</v>
      </c>
      <c r="I22" s="13">
        <v>0</v>
      </c>
      <c r="J22" s="13">
        <v>0</v>
      </c>
      <c r="K22" s="13">
        <v>0</v>
      </c>
      <c r="L22" s="13">
        <v>123.2</v>
      </c>
      <c r="M22" s="13">
        <v>0</v>
      </c>
      <c r="N22" s="13">
        <v>58.64</v>
      </c>
      <c r="O22" s="13">
        <v>0</v>
      </c>
      <c r="P22" s="14">
        <v>-0.04</v>
      </c>
      <c r="Q22" s="13">
        <v>0</v>
      </c>
      <c r="R22" s="13">
        <v>181.8</v>
      </c>
      <c r="S22" s="13">
        <v>3215.6</v>
      </c>
    </row>
    <row r="23" spans="1:19" x14ac:dyDescent="0.2">
      <c r="A23" s="2" t="s">
        <v>51</v>
      </c>
      <c r="B23" s="1" t="s">
        <v>52</v>
      </c>
      <c r="C23" s="13">
        <v>2500.0500000000002</v>
      </c>
      <c r="D23" s="13">
        <v>3748</v>
      </c>
      <c r="E23" s="13">
        <v>0</v>
      </c>
      <c r="F23" s="13">
        <v>0</v>
      </c>
      <c r="G23" s="13">
        <v>6248.05</v>
      </c>
      <c r="H23" s="13">
        <v>0</v>
      </c>
      <c r="I23" s="13">
        <v>0</v>
      </c>
      <c r="J23" s="13">
        <v>0</v>
      </c>
      <c r="K23" s="13">
        <v>0</v>
      </c>
      <c r="L23" s="13">
        <v>696.37</v>
      </c>
      <c r="M23" s="13">
        <v>0</v>
      </c>
      <c r="N23" s="13">
        <v>125.77</v>
      </c>
      <c r="O23" s="13">
        <v>0</v>
      </c>
      <c r="P23" s="13">
        <v>0.11</v>
      </c>
      <c r="Q23" s="13">
        <v>0</v>
      </c>
      <c r="R23" s="13">
        <v>822.25</v>
      </c>
      <c r="S23" s="13">
        <v>5425.8</v>
      </c>
    </row>
    <row r="24" spans="1:19" x14ac:dyDescent="0.2">
      <c r="A24" s="2" t="s">
        <v>53</v>
      </c>
      <c r="B24" s="1" t="s">
        <v>54</v>
      </c>
      <c r="C24" s="13">
        <v>3750</v>
      </c>
      <c r="D24" s="13">
        <v>16582.240000000002</v>
      </c>
      <c r="E24" s="13">
        <v>0</v>
      </c>
      <c r="F24" s="13">
        <v>0</v>
      </c>
      <c r="G24" s="13">
        <v>20332.240000000002</v>
      </c>
      <c r="H24" s="13">
        <v>0</v>
      </c>
      <c r="I24" s="13">
        <v>0</v>
      </c>
      <c r="J24" s="13">
        <v>0</v>
      </c>
      <c r="K24" s="13">
        <v>0</v>
      </c>
      <c r="L24" s="13">
        <v>3982.61</v>
      </c>
      <c r="M24" s="13">
        <v>0</v>
      </c>
      <c r="N24" s="13">
        <v>366.13</v>
      </c>
      <c r="O24" s="13">
        <v>0</v>
      </c>
      <c r="P24" s="13">
        <v>0.1</v>
      </c>
      <c r="Q24" s="13">
        <v>0</v>
      </c>
      <c r="R24" s="13">
        <v>4348.84</v>
      </c>
      <c r="S24" s="13">
        <v>15983.4</v>
      </c>
    </row>
    <row r="25" spans="1:19" x14ac:dyDescent="0.2">
      <c r="A25" s="2" t="s">
        <v>55</v>
      </c>
      <c r="B25" s="1" t="s">
        <v>56</v>
      </c>
      <c r="C25" s="13">
        <v>2500.0500000000002</v>
      </c>
      <c r="D25" s="13">
        <v>3748</v>
      </c>
      <c r="E25" s="13">
        <v>800</v>
      </c>
      <c r="F25" s="13">
        <v>0</v>
      </c>
      <c r="G25" s="13">
        <v>7048.05</v>
      </c>
      <c r="H25" s="13">
        <v>0</v>
      </c>
      <c r="I25" s="13">
        <v>0</v>
      </c>
      <c r="J25" s="13">
        <v>0</v>
      </c>
      <c r="K25" s="13">
        <v>0</v>
      </c>
      <c r="L25" s="13">
        <v>867.25</v>
      </c>
      <c r="M25" s="13">
        <v>0</v>
      </c>
      <c r="N25" s="13">
        <v>129.47</v>
      </c>
      <c r="O25" s="13">
        <v>0</v>
      </c>
      <c r="P25" s="14">
        <v>-7.0000000000000007E-2</v>
      </c>
      <c r="Q25" s="13">
        <v>0</v>
      </c>
      <c r="R25" s="13">
        <v>996.65</v>
      </c>
      <c r="S25" s="13">
        <v>6051.4</v>
      </c>
    </row>
    <row r="26" spans="1:19" x14ac:dyDescent="0.2">
      <c r="A26" s="2" t="s">
        <v>57</v>
      </c>
      <c r="B26" s="1" t="s">
        <v>58</v>
      </c>
      <c r="C26" s="13">
        <v>1325.4</v>
      </c>
      <c r="D26" s="13">
        <v>4640</v>
      </c>
      <c r="E26" s="13">
        <v>0</v>
      </c>
      <c r="F26" s="13">
        <v>0</v>
      </c>
      <c r="G26" s="13">
        <v>5965.4</v>
      </c>
      <c r="H26" s="13">
        <v>15</v>
      </c>
      <c r="I26" s="13">
        <v>798.59</v>
      </c>
      <c r="J26" s="13">
        <v>0</v>
      </c>
      <c r="K26" s="13">
        <v>0</v>
      </c>
      <c r="L26" s="13">
        <v>635.99</v>
      </c>
      <c r="M26" s="13">
        <v>0</v>
      </c>
      <c r="N26" s="13">
        <v>139.88999999999999</v>
      </c>
      <c r="O26" s="13">
        <v>0</v>
      </c>
      <c r="P26" s="14">
        <v>-7.0000000000000007E-2</v>
      </c>
      <c r="Q26" s="13">
        <v>0</v>
      </c>
      <c r="R26" s="13">
        <v>1589.4</v>
      </c>
      <c r="S26" s="13">
        <v>4376</v>
      </c>
    </row>
    <row r="27" spans="1:19" x14ac:dyDescent="0.2">
      <c r="A27" s="2" t="s">
        <v>59</v>
      </c>
      <c r="B27" s="1" t="s">
        <v>60</v>
      </c>
      <c r="C27" s="13">
        <v>1325.4</v>
      </c>
      <c r="D27" s="13">
        <v>3360</v>
      </c>
      <c r="E27" s="13">
        <v>0</v>
      </c>
      <c r="F27" s="13">
        <v>0</v>
      </c>
      <c r="G27" s="13">
        <v>4685.3999999999996</v>
      </c>
      <c r="H27" s="13">
        <v>0</v>
      </c>
      <c r="I27" s="13">
        <v>0</v>
      </c>
      <c r="J27" s="13">
        <v>0</v>
      </c>
      <c r="K27" s="13">
        <v>0</v>
      </c>
      <c r="L27" s="13">
        <v>410.34</v>
      </c>
      <c r="M27" s="13">
        <v>0</v>
      </c>
      <c r="N27" s="13">
        <v>111.97</v>
      </c>
      <c r="O27" s="13">
        <v>0</v>
      </c>
      <c r="P27" s="13">
        <v>0.09</v>
      </c>
      <c r="Q27" s="13">
        <v>0</v>
      </c>
      <c r="R27" s="13">
        <v>522.4</v>
      </c>
      <c r="S27" s="13">
        <v>4163</v>
      </c>
    </row>
    <row r="28" spans="1:19" x14ac:dyDescent="0.2">
      <c r="A28" s="2" t="s">
        <v>61</v>
      </c>
      <c r="B28" s="1" t="s">
        <v>62</v>
      </c>
      <c r="C28" s="13">
        <v>1325.4</v>
      </c>
      <c r="D28" s="13">
        <v>6847.5</v>
      </c>
      <c r="E28" s="13">
        <v>0</v>
      </c>
      <c r="F28" s="13">
        <v>0</v>
      </c>
      <c r="G28" s="13">
        <v>8172.9</v>
      </c>
      <c r="H28" s="13">
        <v>15</v>
      </c>
      <c r="I28" s="13">
        <v>0</v>
      </c>
      <c r="J28" s="13">
        <v>1213.93</v>
      </c>
      <c r="K28" s="13">
        <v>0</v>
      </c>
      <c r="L28" s="13">
        <v>1107.51</v>
      </c>
      <c r="M28" s="13">
        <v>0</v>
      </c>
      <c r="N28" s="13">
        <v>280.41000000000003</v>
      </c>
      <c r="O28" s="13">
        <v>0</v>
      </c>
      <c r="P28" s="13">
        <v>0.05</v>
      </c>
      <c r="Q28" s="13">
        <v>0</v>
      </c>
      <c r="R28" s="13">
        <v>2616.9</v>
      </c>
      <c r="S28" s="13">
        <v>5556</v>
      </c>
    </row>
    <row r="29" spans="1:19" x14ac:dyDescent="0.2">
      <c r="A29" s="2" t="s">
        <v>63</v>
      </c>
      <c r="B29" s="1" t="s">
        <v>64</v>
      </c>
      <c r="C29" s="13">
        <v>1325.4</v>
      </c>
      <c r="D29" s="13">
        <v>2140.75</v>
      </c>
      <c r="E29" s="13">
        <v>1000</v>
      </c>
      <c r="F29" s="13">
        <v>0</v>
      </c>
      <c r="G29" s="13">
        <v>4466.1499999999996</v>
      </c>
      <c r="H29" s="13">
        <v>0</v>
      </c>
      <c r="I29" s="13">
        <v>0</v>
      </c>
      <c r="J29" s="13">
        <v>0</v>
      </c>
      <c r="K29" s="13">
        <v>0</v>
      </c>
      <c r="L29" s="13">
        <v>375.26</v>
      </c>
      <c r="M29" s="13">
        <v>0</v>
      </c>
      <c r="N29" s="13">
        <v>126.69</v>
      </c>
      <c r="O29" s="13">
        <v>0</v>
      </c>
      <c r="P29" s="13">
        <v>0</v>
      </c>
      <c r="Q29" s="13">
        <v>0</v>
      </c>
      <c r="R29" s="13">
        <v>501.95</v>
      </c>
      <c r="S29" s="13">
        <v>3964.2</v>
      </c>
    </row>
    <row r="30" spans="1:19" x14ac:dyDescent="0.2">
      <c r="A30" s="2" t="s">
        <v>65</v>
      </c>
      <c r="B30" s="1" t="s">
        <v>66</v>
      </c>
      <c r="C30" s="13">
        <v>2500.0500000000002</v>
      </c>
      <c r="D30" s="13">
        <v>13378.45</v>
      </c>
      <c r="E30" s="13">
        <v>0</v>
      </c>
      <c r="F30" s="13">
        <v>0</v>
      </c>
      <c r="G30" s="13">
        <v>15878.5</v>
      </c>
      <c r="H30" s="13">
        <v>0</v>
      </c>
      <c r="I30" s="13">
        <v>0</v>
      </c>
      <c r="J30" s="13">
        <v>0</v>
      </c>
      <c r="K30" s="13">
        <v>0</v>
      </c>
      <c r="L30" s="13">
        <v>2838.25</v>
      </c>
      <c r="M30" s="14">
        <v>-2838.25</v>
      </c>
      <c r="N30" s="13">
        <v>342.72</v>
      </c>
      <c r="O30" s="13">
        <v>0</v>
      </c>
      <c r="P30" s="14">
        <v>-0.02</v>
      </c>
      <c r="Q30" s="13">
        <v>0</v>
      </c>
      <c r="R30" s="13">
        <v>342.7</v>
      </c>
      <c r="S30" s="13">
        <v>15535.8</v>
      </c>
    </row>
    <row r="31" spans="1:19" x14ac:dyDescent="0.2">
      <c r="A31" s="2" t="s">
        <v>67</v>
      </c>
      <c r="B31" s="1" t="s">
        <v>68</v>
      </c>
      <c r="C31" s="13">
        <v>1325.4</v>
      </c>
      <c r="D31" s="13">
        <v>1079</v>
      </c>
      <c r="E31" s="13">
        <v>200</v>
      </c>
      <c r="F31" s="13">
        <v>0</v>
      </c>
      <c r="G31" s="13">
        <v>2604.4</v>
      </c>
      <c r="H31" s="13">
        <v>0</v>
      </c>
      <c r="I31" s="13">
        <v>0</v>
      </c>
      <c r="J31" s="13">
        <v>0</v>
      </c>
      <c r="K31" s="13">
        <v>0</v>
      </c>
      <c r="L31" s="13">
        <v>1.73</v>
      </c>
      <c r="M31" s="13">
        <v>0</v>
      </c>
      <c r="N31" s="13">
        <v>123.08</v>
      </c>
      <c r="O31" s="13">
        <v>0</v>
      </c>
      <c r="P31" s="14">
        <v>-0.01</v>
      </c>
      <c r="Q31" s="13">
        <v>0</v>
      </c>
      <c r="R31" s="13">
        <v>124.8</v>
      </c>
      <c r="S31" s="13">
        <v>2479.6</v>
      </c>
    </row>
    <row r="32" spans="1:19" x14ac:dyDescent="0.2">
      <c r="A32" s="2" t="s">
        <v>69</v>
      </c>
      <c r="B32" s="1" t="s">
        <v>70</v>
      </c>
      <c r="C32" s="13">
        <v>2500.0500000000002</v>
      </c>
      <c r="D32" s="13">
        <v>3748</v>
      </c>
      <c r="E32" s="13">
        <v>0</v>
      </c>
      <c r="F32" s="13">
        <v>0</v>
      </c>
      <c r="G32" s="13">
        <v>6248.05</v>
      </c>
      <c r="H32" s="13">
        <v>15</v>
      </c>
      <c r="I32" s="13">
        <v>0</v>
      </c>
      <c r="J32" s="13">
        <v>1099.8</v>
      </c>
      <c r="K32" s="13">
        <v>0</v>
      </c>
      <c r="L32" s="13">
        <v>696.37</v>
      </c>
      <c r="M32" s="13">
        <v>0</v>
      </c>
      <c r="N32" s="13">
        <v>137.62</v>
      </c>
      <c r="O32" s="13">
        <v>0</v>
      </c>
      <c r="P32" s="13">
        <v>0.06</v>
      </c>
      <c r="Q32" s="13">
        <v>0</v>
      </c>
      <c r="R32" s="13">
        <v>1948.85</v>
      </c>
      <c r="S32" s="13">
        <v>4299.2</v>
      </c>
    </row>
    <row r="33" spans="1:19" x14ac:dyDescent="0.2">
      <c r="A33" s="2" t="s">
        <v>71</v>
      </c>
      <c r="B33" s="1" t="s">
        <v>72</v>
      </c>
      <c r="C33" s="13">
        <v>1325.4</v>
      </c>
      <c r="D33" s="13">
        <v>1872</v>
      </c>
      <c r="E33" s="13">
        <v>0</v>
      </c>
      <c r="F33" s="13">
        <v>0</v>
      </c>
      <c r="G33" s="13">
        <v>3197.4</v>
      </c>
      <c r="H33" s="13">
        <v>0</v>
      </c>
      <c r="I33" s="13">
        <v>0</v>
      </c>
      <c r="J33" s="13">
        <v>0</v>
      </c>
      <c r="K33" s="13">
        <v>0</v>
      </c>
      <c r="L33" s="13">
        <v>101.44</v>
      </c>
      <c r="M33" s="13">
        <v>0</v>
      </c>
      <c r="N33" s="13">
        <v>65.38</v>
      </c>
      <c r="O33" s="13">
        <v>0</v>
      </c>
      <c r="P33" s="14">
        <v>-0.02</v>
      </c>
      <c r="Q33" s="13">
        <v>0</v>
      </c>
      <c r="R33" s="13">
        <v>166.8</v>
      </c>
      <c r="S33" s="13">
        <v>3030.6</v>
      </c>
    </row>
    <row r="34" spans="1:19" x14ac:dyDescent="0.2">
      <c r="A34" s="2" t="s">
        <v>73</v>
      </c>
      <c r="B34" s="1" t="s">
        <v>74</v>
      </c>
      <c r="C34" s="13">
        <v>2500.0500000000002</v>
      </c>
      <c r="D34" s="13">
        <v>8298</v>
      </c>
      <c r="E34" s="13">
        <v>0</v>
      </c>
      <c r="F34" s="13">
        <v>0</v>
      </c>
      <c r="G34" s="13">
        <v>10798.05</v>
      </c>
      <c r="H34" s="13">
        <v>0</v>
      </c>
      <c r="I34" s="13">
        <v>0</v>
      </c>
      <c r="J34" s="13">
        <v>0</v>
      </c>
      <c r="K34" s="13">
        <v>0</v>
      </c>
      <c r="L34" s="13">
        <v>1668.25</v>
      </c>
      <c r="M34" s="14">
        <v>-1668.25</v>
      </c>
      <c r="N34" s="13">
        <v>176.98</v>
      </c>
      <c r="O34" s="13">
        <v>0</v>
      </c>
      <c r="P34" s="14">
        <v>-0.13</v>
      </c>
      <c r="Q34" s="13">
        <v>0</v>
      </c>
      <c r="R34" s="13">
        <v>176.85</v>
      </c>
      <c r="S34" s="13">
        <v>10621.2</v>
      </c>
    </row>
    <row r="35" spans="1:19" x14ac:dyDescent="0.2">
      <c r="A35" s="2" t="s">
        <v>75</v>
      </c>
      <c r="B35" s="1" t="s">
        <v>76</v>
      </c>
      <c r="C35" s="13">
        <v>38036.25</v>
      </c>
      <c r="D35" s="13">
        <v>0</v>
      </c>
      <c r="E35" s="13">
        <v>0</v>
      </c>
      <c r="F35" s="13">
        <v>0</v>
      </c>
      <c r="G35" s="13">
        <v>38036.25</v>
      </c>
      <c r="H35" s="13">
        <v>15</v>
      </c>
      <c r="I35" s="13">
        <v>297.25</v>
      </c>
      <c r="J35" s="13">
        <v>0</v>
      </c>
      <c r="K35" s="13">
        <v>0</v>
      </c>
      <c r="L35" s="13">
        <v>9335.26</v>
      </c>
      <c r="M35" s="13">
        <v>0</v>
      </c>
      <c r="N35" s="13">
        <v>771.98</v>
      </c>
      <c r="O35" s="13">
        <v>0</v>
      </c>
      <c r="P35" s="14">
        <v>-0.04</v>
      </c>
      <c r="Q35" s="13">
        <v>0</v>
      </c>
      <c r="R35" s="13">
        <v>10419.450000000001</v>
      </c>
      <c r="S35" s="13">
        <v>27616.799999999999</v>
      </c>
    </row>
    <row r="36" spans="1:19" x14ac:dyDescent="0.2">
      <c r="A36" s="2" t="s">
        <v>77</v>
      </c>
      <c r="B36" s="1" t="s">
        <v>78</v>
      </c>
      <c r="C36" s="13">
        <v>3500.1</v>
      </c>
      <c r="D36" s="13">
        <v>6250</v>
      </c>
      <c r="E36" s="13">
        <v>0</v>
      </c>
      <c r="F36" s="13">
        <v>0</v>
      </c>
      <c r="G36" s="13">
        <v>9750.1</v>
      </c>
      <c r="H36" s="13">
        <v>0</v>
      </c>
      <c r="I36" s="13">
        <v>0</v>
      </c>
      <c r="J36" s="13">
        <v>0</v>
      </c>
      <c r="K36" s="13">
        <v>0</v>
      </c>
      <c r="L36" s="13">
        <v>1444.4</v>
      </c>
      <c r="M36" s="13">
        <v>0</v>
      </c>
      <c r="N36" s="13">
        <v>260</v>
      </c>
      <c r="O36" s="13">
        <v>0</v>
      </c>
      <c r="P36" s="14">
        <v>-0.1</v>
      </c>
      <c r="Q36" s="13">
        <v>0</v>
      </c>
      <c r="R36" s="13">
        <v>1704.3</v>
      </c>
      <c r="S36" s="13">
        <v>8045.8</v>
      </c>
    </row>
    <row r="37" spans="1:19" x14ac:dyDescent="0.2">
      <c r="A37" s="2" t="s">
        <v>79</v>
      </c>
      <c r="B37" s="1" t="s">
        <v>80</v>
      </c>
      <c r="C37" s="13">
        <v>3000</v>
      </c>
      <c r="D37" s="13">
        <v>0</v>
      </c>
      <c r="E37" s="13">
        <v>0</v>
      </c>
      <c r="F37" s="13">
        <v>0</v>
      </c>
      <c r="G37" s="13">
        <v>3000</v>
      </c>
      <c r="H37" s="13">
        <v>0</v>
      </c>
      <c r="I37" s="13">
        <v>0</v>
      </c>
      <c r="J37" s="13">
        <v>0</v>
      </c>
      <c r="K37" s="13">
        <v>0</v>
      </c>
      <c r="L37" s="13">
        <v>59.69</v>
      </c>
      <c r="M37" s="13">
        <v>0</v>
      </c>
      <c r="N37" s="13">
        <v>74.48</v>
      </c>
      <c r="O37" s="13">
        <v>0</v>
      </c>
      <c r="P37" s="13">
        <v>0.03</v>
      </c>
      <c r="Q37" s="13">
        <v>0</v>
      </c>
      <c r="R37" s="13">
        <v>134.19999999999999</v>
      </c>
      <c r="S37" s="13">
        <v>2865.8</v>
      </c>
    </row>
    <row r="38" spans="1:19" x14ac:dyDescent="0.2">
      <c r="A38" s="2" t="s">
        <v>81</v>
      </c>
      <c r="B38" s="1" t="s">
        <v>82</v>
      </c>
      <c r="C38" s="13">
        <v>3000</v>
      </c>
      <c r="D38" s="13">
        <v>1303.75</v>
      </c>
      <c r="E38" s="13">
        <v>1000</v>
      </c>
      <c r="F38" s="13">
        <v>0</v>
      </c>
      <c r="G38" s="13">
        <v>5303.75</v>
      </c>
      <c r="H38" s="13">
        <v>0</v>
      </c>
      <c r="I38" s="13">
        <v>0</v>
      </c>
      <c r="J38" s="13">
        <v>0</v>
      </c>
      <c r="K38" s="13">
        <v>0</v>
      </c>
      <c r="L38" s="13">
        <v>516.07000000000005</v>
      </c>
      <c r="M38" s="13">
        <v>0</v>
      </c>
      <c r="N38" s="13">
        <v>78.41</v>
      </c>
      <c r="O38" s="13">
        <v>0</v>
      </c>
      <c r="P38" s="14">
        <v>-0.13</v>
      </c>
      <c r="Q38" s="13">
        <v>0</v>
      </c>
      <c r="R38" s="13">
        <v>594.35</v>
      </c>
      <c r="S38" s="13">
        <v>4709.3999999999996</v>
      </c>
    </row>
    <row r="39" spans="1:19" x14ac:dyDescent="0.2">
      <c r="A39" s="2" t="s">
        <v>83</v>
      </c>
      <c r="B39" s="1" t="s">
        <v>84</v>
      </c>
      <c r="C39" s="13">
        <v>1325.4</v>
      </c>
      <c r="D39" s="13">
        <v>1175</v>
      </c>
      <c r="E39" s="13">
        <v>2100</v>
      </c>
      <c r="F39" s="13">
        <v>0</v>
      </c>
      <c r="G39" s="13">
        <v>4600.3999999999996</v>
      </c>
      <c r="H39" s="13">
        <v>15</v>
      </c>
      <c r="I39" s="13">
        <v>2500</v>
      </c>
      <c r="J39" s="13">
        <v>0</v>
      </c>
      <c r="K39" s="13">
        <v>0</v>
      </c>
      <c r="L39" s="13">
        <v>396.74</v>
      </c>
      <c r="M39" s="13">
        <v>0</v>
      </c>
      <c r="N39" s="13">
        <v>109.04</v>
      </c>
      <c r="O39" s="13">
        <v>0</v>
      </c>
      <c r="P39" s="13">
        <v>0.02</v>
      </c>
      <c r="Q39" s="13">
        <v>0</v>
      </c>
      <c r="R39" s="13">
        <v>3020.8</v>
      </c>
      <c r="S39" s="13">
        <v>1579.6</v>
      </c>
    </row>
    <row r="40" spans="1:19" x14ac:dyDescent="0.2">
      <c r="A40" s="2" t="s">
        <v>85</v>
      </c>
      <c r="B40" s="1" t="s">
        <v>86</v>
      </c>
      <c r="C40" s="13">
        <v>1237.04</v>
      </c>
      <c r="D40" s="13">
        <v>3440</v>
      </c>
      <c r="E40" s="13">
        <v>0</v>
      </c>
      <c r="F40" s="13">
        <v>0</v>
      </c>
      <c r="G40" s="13">
        <v>4677.04</v>
      </c>
      <c r="H40" s="13">
        <v>15</v>
      </c>
      <c r="I40" s="13">
        <v>1220.55</v>
      </c>
      <c r="J40" s="13">
        <v>0</v>
      </c>
      <c r="K40" s="13">
        <v>0</v>
      </c>
      <c r="L40" s="13">
        <v>409</v>
      </c>
      <c r="M40" s="13">
        <v>0</v>
      </c>
      <c r="N40" s="13">
        <v>121.12</v>
      </c>
      <c r="O40" s="13">
        <v>0</v>
      </c>
      <c r="P40" s="14">
        <v>-0.03</v>
      </c>
      <c r="Q40" s="13">
        <v>575</v>
      </c>
      <c r="R40" s="13">
        <v>2340.64</v>
      </c>
      <c r="S40" s="13">
        <v>2336.4</v>
      </c>
    </row>
    <row r="41" spans="1:19" x14ac:dyDescent="0.2">
      <c r="A41" s="2" t="s">
        <v>87</v>
      </c>
      <c r="B41" s="1" t="s">
        <v>88</v>
      </c>
      <c r="C41" s="13">
        <v>3750</v>
      </c>
      <c r="D41" s="13">
        <v>0</v>
      </c>
      <c r="E41" s="13">
        <v>0</v>
      </c>
      <c r="F41" s="13">
        <v>0</v>
      </c>
      <c r="G41" s="13">
        <v>3750</v>
      </c>
      <c r="H41" s="13">
        <v>0</v>
      </c>
      <c r="I41" s="13">
        <v>0</v>
      </c>
      <c r="J41" s="13">
        <v>0</v>
      </c>
      <c r="K41" s="13">
        <v>0</v>
      </c>
      <c r="L41" s="13">
        <v>286.67</v>
      </c>
      <c r="M41" s="13">
        <v>0</v>
      </c>
      <c r="N41" s="13">
        <v>105.84</v>
      </c>
      <c r="O41" s="13">
        <v>0</v>
      </c>
      <c r="P41" s="13">
        <v>0.01</v>
      </c>
      <c r="Q41" s="13">
        <v>249.88</v>
      </c>
      <c r="R41" s="13">
        <v>642.4</v>
      </c>
      <c r="S41" s="13">
        <v>3107.6</v>
      </c>
    </row>
    <row r="42" spans="1:19" x14ac:dyDescent="0.2">
      <c r="A42" s="2" t="s">
        <v>89</v>
      </c>
      <c r="B42" s="1" t="s">
        <v>90</v>
      </c>
      <c r="C42" s="13">
        <v>3000</v>
      </c>
      <c r="D42" s="13">
        <v>1003.72</v>
      </c>
      <c r="E42" s="13">
        <v>0</v>
      </c>
      <c r="F42" s="13">
        <v>0</v>
      </c>
      <c r="G42" s="13">
        <v>4003.72</v>
      </c>
      <c r="H42" s="13">
        <v>0</v>
      </c>
      <c r="I42" s="13">
        <v>0</v>
      </c>
      <c r="J42" s="13">
        <v>0</v>
      </c>
      <c r="K42" s="13">
        <v>0</v>
      </c>
      <c r="L42" s="13">
        <v>314.27</v>
      </c>
      <c r="M42" s="13">
        <v>0</v>
      </c>
      <c r="N42" s="13">
        <v>104.88</v>
      </c>
      <c r="O42" s="13">
        <v>0</v>
      </c>
      <c r="P42" s="14">
        <v>-0.03</v>
      </c>
      <c r="Q42" s="13">
        <v>0</v>
      </c>
      <c r="R42" s="13">
        <v>419.12</v>
      </c>
      <c r="S42" s="13">
        <v>3584.6</v>
      </c>
    </row>
    <row r="43" spans="1:19" x14ac:dyDescent="0.2">
      <c r="A43" s="2" t="s">
        <v>91</v>
      </c>
      <c r="B43" s="1" t="s">
        <v>92</v>
      </c>
      <c r="C43" s="13">
        <v>24914.6</v>
      </c>
      <c r="D43" s="13">
        <v>0</v>
      </c>
      <c r="E43" s="13">
        <v>0</v>
      </c>
      <c r="F43" s="13">
        <v>0</v>
      </c>
      <c r="G43" s="13">
        <v>24914.6</v>
      </c>
      <c r="H43" s="13">
        <v>15</v>
      </c>
      <c r="I43" s="13">
        <v>0</v>
      </c>
      <c r="J43" s="13">
        <v>1044.8</v>
      </c>
      <c r="K43" s="13">
        <v>0</v>
      </c>
      <c r="L43" s="13">
        <v>5357.32</v>
      </c>
      <c r="M43" s="13">
        <v>0</v>
      </c>
      <c r="N43" s="13">
        <v>709.03</v>
      </c>
      <c r="O43" s="13">
        <v>0</v>
      </c>
      <c r="P43" s="13">
        <v>0.05</v>
      </c>
      <c r="Q43" s="13">
        <v>0</v>
      </c>
      <c r="R43" s="13">
        <v>7126.2</v>
      </c>
      <c r="S43" s="13">
        <v>17788.400000000001</v>
      </c>
    </row>
    <row r="44" spans="1:19" x14ac:dyDescent="0.2">
      <c r="A44" s="2" t="s">
        <v>93</v>
      </c>
      <c r="B44" s="1" t="s">
        <v>94</v>
      </c>
      <c r="C44" s="13">
        <v>1148.68</v>
      </c>
      <c r="D44" s="13">
        <v>1317.5</v>
      </c>
      <c r="E44" s="13">
        <v>1000</v>
      </c>
      <c r="F44" s="13">
        <v>0</v>
      </c>
      <c r="G44" s="13">
        <v>3466.18</v>
      </c>
      <c r="H44" s="13">
        <v>0</v>
      </c>
      <c r="I44" s="13">
        <v>0</v>
      </c>
      <c r="J44" s="13">
        <v>0</v>
      </c>
      <c r="K44" s="13">
        <v>0</v>
      </c>
      <c r="L44" s="13">
        <v>130.69</v>
      </c>
      <c r="M44" s="13">
        <v>0</v>
      </c>
      <c r="N44" s="13">
        <v>112.67</v>
      </c>
      <c r="O44" s="13">
        <v>0</v>
      </c>
      <c r="P44" s="13">
        <v>0.02</v>
      </c>
      <c r="Q44" s="13">
        <v>0</v>
      </c>
      <c r="R44" s="13">
        <v>243.38</v>
      </c>
      <c r="S44" s="13">
        <v>3222.8</v>
      </c>
    </row>
    <row r="45" spans="1:19" x14ac:dyDescent="0.2">
      <c r="A45" s="2" t="s">
        <v>95</v>
      </c>
      <c r="B45" s="1" t="s">
        <v>96</v>
      </c>
      <c r="C45" s="13">
        <v>2500.0500000000002</v>
      </c>
      <c r="D45" s="13">
        <v>2875</v>
      </c>
      <c r="E45" s="13">
        <v>0</v>
      </c>
      <c r="F45" s="13">
        <v>0</v>
      </c>
      <c r="G45" s="13">
        <v>5375.05</v>
      </c>
      <c r="H45" s="13">
        <v>0</v>
      </c>
      <c r="I45" s="13">
        <v>0</v>
      </c>
      <c r="J45" s="13">
        <v>0</v>
      </c>
      <c r="K45" s="13">
        <v>0</v>
      </c>
      <c r="L45" s="13">
        <v>528.85</v>
      </c>
      <c r="M45" s="14">
        <v>-293.61</v>
      </c>
      <c r="N45" s="13">
        <v>127.3</v>
      </c>
      <c r="O45" s="13">
        <v>0</v>
      </c>
      <c r="P45" s="13">
        <v>0.11</v>
      </c>
      <c r="Q45" s="13">
        <v>0</v>
      </c>
      <c r="R45" s="13">
        <v>362.65</v>
      </c>
      <c r="S45" s="13">
        <v>5012.3999999999996</v>
      </c>
    </row>
    <row r="46" spans="1:19" x14ac:dyDescent="0.2">
      <c r="A46" s="2" t="s">
        <v>97</v>
      </c>
      <c r="B46" s="1" t="s">
        <v>98</v>
      </c>
      <c r="C46" s="13">
        <v>1325.4</v>
      </c>
      <c r="D46" s="13">
        <v>5600</v>
      </c>
      <c r="E46" s="13">
        <v>0</v>
      </c>
      <c r="F46" s="13">
        <v>0</v>
      </c>
      <c r="G46" s="13">
        <v>6925.4</v>
      </c>
      <c r="H46" s="13">
        <v>15</v>
      </c>
      <c r="I46" s="13">
        <v>0</v>
      </c>
      <c r="J46" s="13">
        <v>498.29</v>
      </c>
      <c r="K46" s="13">
        <v>0</v>
      </c>
      <c r="L46" s="13">
        <v>841.05</v>
      </c>
      <c r="M46" s="13">
        <v>0</v>
      </c>
      <c r="N46" s="13">
        <v>172.54</v>
      </c>
      <c r="O46" s="13">
        <v>0</v>
      </c>
      <c r="P46" s="14">
        <v>-0.08</v>
      </c>
      <c r="Q46" s="13">
        <v>0</v>
      </c>
      <c r="R46" s="13">
        <v>1526.8</v>
      </c>
      <c r="S46" s="13">
        <v>5398.6</v>
      </c>
    </row>
    <row r="47" spans="1:19" x14ac:dyDescent="0.2">
      <c r="A47" s="2" t="s">
        <v>99</v>
      </c>
      <c r="B47" s="1" t="s">
        <v>100</v>
      </c>
      <c r="C47" s="13">
        <v>4000.05</v>
      </c>
      <c r="D47" s="13">
        <v>1169.98</v>
      </c>
      <c r="E47" s="13">
        <v>0</v>
      </c>
      <c r="F47" s="13">
        <v>0</v>
      </c>
      <c r="G47" s="13">
        <v>5170.03</v>
      </c>
      <c r="H47" s="13">
        <v>0</v>
      </c>
      <c r="I47" s="13">
        <v>0</v>
      </c>
      <c r="J47" s="13">
        <v>0</v>
      </c>
      <c r="K47" s="13">
        <v>0</v>
      </c>
      <c r="L47" s="13">
        <v>492.11</v>
      </c>
      <c r="M47" s="13">
        <v>0</v>
      </c>
      <c r="N47" s="13">
        <v>186.08</v>
      </c>
      <c r="O47" s="13">
        <v>0</v>
      </c>
      <c r="P47" s="13">
        <v>0.04</v>
      </c>
      <c r="Q47" s="13">
        <v>0</v>
      </c>
      <c r="R47" s="13">
        <v>678.23</v>
      </c>
      <c r="S47" s="13">
        <v>4491.8</v>
      </c>
    </row>
    <row r="48" spans="1:19" x14ac:dyDescent="0.2">
      <c r="A48" s="2" t="s">
        <v>101</v>
      </c>
      <c r="B48" s="1" t="s">
        <v>102</v>
      </c>
      <c r="C48" s="13">
        <v>2799.9</v>
      </c>
      <c r="D48" s="13">
        <v>0</v>
      </c>
      <c r="E48" s="13">
        <v>500</v>
      </c>
      <c r="F48" s="13">
        <v>0</v>
      </c>
      <c r="G48" s="13">
        <v>3299.9</v>
      </c>
      <c r="H48" s="13">
        <v>0</v>
      </c>
      <c r="I48" s="13">
        <v>0</v>
      </c>
      <c r="J48" s="13">
        <v>0</v>
      </c>
      <c r="K48" s="13">
        <v>0</v>
      </c>
      <c r="L48" s="13">
        <v>112.6</v>
      </c>
      <c r="M48" s="13">
        <v>0</v>
      </c>
      <c r="N48" s="13">
        <v>69.5</v>
      </c>
      <c r="O48" s="13">
        <v>0</v>
      </c>
      <c r="P48" s="13">
        <v>0</v>
      </c>
      <c r="Q48" s="13">
        <v>0</v>
      </c>
      <c r="R48" s="13">
        <v>182.1</v>
      </c>
      <c r="S48" s="13">
        <v>3117.8</v>
      </c>
    </row>
    <row r="49" spans="1:19" x14ac:dyDescent="0.2">
      <c r="A49" s="2" t="s">
        <v>103</v>
      </c>
      <c r="B49" s="1" t="s">
        <v>104</v>
      </c>
      <c r="C49" s="13">
        <v>1750.05</v>
      </c>
      <c r="D49" s="13">
        <v>8576.5400000000009</v>
      </c>
      <c r="E49" s="13">
        <v>0</v>
      </c>
      <c r="F49" s="13">
        <v>0</v>
      </c>
      <c r="G49" s="13">
        <v>10326.59</v>
      </c>
      <c r="H49" s="13">
        <v>0</v>
      </c>
      <c r="I49" s="13">
        <v>0</v>
      </c>
      <c r="J49" s="13">
        <v>0</v>
      </c>
      <c r="K49" s="13">
        <v>0</v>
      </c>
      <c r="L49" s="13">
        <v>1567.54</v>
      </c>
      <c r="M49" s="14">
        <v>-1567.54</v>
      </c>
      <c r="N49" s="13">
        <v>221</v>
      </c>
      <c r="O49" s="13">
        <v>0</v>
      </c>
      <c r="P49" s="14">
        <v>-0.01</v>
      </c>
      <c r="Q49" s="13">
        <v>0</v>
      </c>
      <c r="R49" s="13">
        <v>220.99</v>
      </c>
      <c r="S49" s="13">
        <v>10105.6</v>
      </c>
    </row>
    <row r="50" spans="1:19" x14ac:dyDescent="0.2">
      <c r="A50" s="2" t="s">
        <v>105</v>
      </c>
      <c r="B50" s="1" t="s">
        <v>106</v>
      </c>
      <c r="C50" s="13">
        <v>2750.1</v>
      </c>
      <c r="D50" s="13">
        <v>7205.22</v>
      </c>
      <c r="E50" s="13">
        <v>0</v>
      </c>
      <c r="F50" s="13">
        <v>0</v>
      </c>
      <c r="G50" s="13">
        <v>9955.32</v>
      </c>
      <c r="H50" s="13">
        <v>0</v>
      </c>
      <c r="I50" s="13">
        <v>0</v>
      </c>
      <c r="J50" s="13">
        <v>0</v>
      </c>
      <c r="K50" s="13">
        <v>0</v>
      </c>
      <c r="L50" s="13">
        <v>1488.24</v>
      </c>
      <c r="M50" s="14">
        <v>-1488.24</v>
      </c>
      <c r="N50" s="13">
        <v>199.63</v>
      </c>
      <c r="O50" s="13">
        <v>0</v>
      </c>
      <c r="P50" s="13">
        <v>0.09</v>
      </c>
      <c r="Q50" s="13">
        <v>0</v>
      </c>
      <c r="R50" s="13">
        <v>199.72</v>
      </c>
      <c r="S50" s="13">
        <v>9755.6</v>
      </c>
    </row>
    <row r="51" spans="1:19" x14ac:dyDescent="0.2">
      <c r="A51" s="2" t="s">
        <v>107</v>
      </c>
      <c r="B51" s="1" t="s">
        <v>108</v>
      </c>
      <c r="C51" s="13">
        <v>3750</v>
      </c>
      <c r="D51" s="13">
        <v>49055.41</v>
      </c>
      <c r="E51" s="13">
        <v>0</v>
      </c>
      <c r="F51" s="13">
        <v>0</v>
      </c>
      <c r="G51" s="13">
        <v>52805.41</v>
      </c>
      <c r="H51" s="13">
        <v>15</v>
      </c>
      <c r="I51" s="13">
        <v>397.24</v>
      </c>
      <c r="J51" s="13">
        <v>0</v>
      </c>
      <c r="K51" s="13">
        <v>0</v>
      </c>
      <c r="L51" s="13">
        <v>14158.45</v>
      </c>
      <c r="M51" s="13">
        <v>0</v>
      </c>
      <c r="N51" s="13">
        <v>709.01</v>
      </c>
      <c r="O51" s="13">
        <v>0</v>
      </c>
      <c r="P51" s="13">
        <v>0.11</v>
      </c>
      <c r="Q51" s="13">
        <v>0</v>
      </c>
      <c r="R51" s="13">
        <v>15279.81</v>
      </c>
      <c r="S51" s="13">
        <v>37525.599999999999</v>
      </c>
    </row>
    <row r="52" spans="1:19" x14ac:dyDescent="0.2">
      <c r="A52" s="2" t="s">
        <v>109</v>
      </c>
      <c r="B52" s="1" t="s">
        <v>110</v>
      </c>
      <c r="C52" s="13">
        <v>2000.1</v>
      </c>
      <c r="D52" s="13">
        <v>1705</v>
      </c>
      <c r="E52" s="13">
        <v>0</v>
      </c>
      <c r="F52" s="13">
        <v>0</v>
      </c>
      <c r="G52" s="13">
        <v>3705.1</v>
      </c>
      <c r="H52" s="13">
        <v>0</v>
      </c>
      <c r="I52" s="13">
        <v>0</v>
      </c>
      <c r="J52" s="13">
        <v>0</v>
      </c>
      <c r="K52" s="13">
        <v>0</v>
      </c>
      <c r="L52" s="13">
        <v>281.77999999999997</v>
      </c>
      <c r="M52" s="13">
        <v>0</v>
      </c>
      <c r="N52" s="13">
        <v>132.19999999999999</v>
      </c>
      <c r="O52" s="13">
        <v>0</v>
      </c>
      <c r="P52" s="14">
        <v>-0.08</v>
      </c>
      <c r="Q52" s="13">
        <v>500</v>
      </c>
      <c r="R52" s="13">
        <v>913.9</v>
      </c>
      <c r="S52" s="13">
        <v>2791.2</v>
      </c>
    </row>
    <row r="53" spans="1:19" x14ac:dyDescent="0.2">
      <c r="A53" s="2" t="s">
        <v>111</v>
      </c>
      <c r="B53" s="1" t="s">
        <v>112</v>
      </c>
      <c r="C53" s="13">
        <v>7000.05</v>
      </c>
      <c r="D53" s="13">
        <v>0</v>
      </c>
      <c r="E53" s="13">
        <v>0</v>
      </c>
      <c r="F53" s="13">
        <v>0</v>
      </c>
      <c r="G53" s="13">
        <v>7000.05</v>
      </c>
      <c r="H53" s="13">
        <v>0</v>
      </c>
      <c r="I53" s="13">
        <v>0</v>
      </c>
      <c r="J53" s="13">
        <v>0</v>
      </c>
      <c r="K53" s="13">
        <v>0</v>
      </c>
      <c r="L53" s="13">
        <v>856.99</v>
      </c>
      <c r="M53" s="13">
        <v>0</v>
      </c>
      <c r="N53" s="13">
        <v>189.98</v>
      </c>
      <c r="O53" s="13">
        <v>0</v>
      </c>
      <c r="P53" s="13">
        <v>0.08</v>
      </c>
      <c r="Q53" s="13">
        <v>0</v>
      </c>
      <c r="R53" s="13">
        <v>1047.05</v>
      </c>
      <c r="S53" s="13">
        <v>5953</v>
      </c>
    </row>
    <row r="54" spans="1:19" x14ac:dyDescent="0.2">
      <c r="A54" s="2" t="s">
        <v>113</v>
      </c>
      <c r="B54" s="1" t="s">
        <v>114</v>
      </c>
      <c r="C54" s="13">
        <v>1325.4</v>
      </c>
      <c r="D54" s="13">
        <v>865</v>
      </c>
      <c r="E54" s="13">
        <v>2500</v>
      </c>
      <c r="F54" s="13">
        <v>0</v>
      </c>
      <c r="G54" s="13">
        <v>4690.3999999999996</v>
      </c>
      <c r="H54" s="13">
        <v>0</v>
      </c>
      <c r="I54" s="13">
        <v>0</v>
      </c>
      <c r="J54" s="13">
        <v>0</v>
      </c>
      <c r="K54" s="13">
        <v>0</v>
      </c>
      <c r="L54" s="13">
        <v>411.14</v>
      </c>
      <c r="M54" s="14">
        <v>-411.14</v>
      </c>
      <c r="N54" s="13">
        <v>83.74</v>
      </c>
      <c r="O54" s="13">
        <v>0</v>
      </c>
      <c r="P54" s="13">
        <v>0.06</v>
      </c>
      <c r="Q54" s="13">
        <v>0</v>
      </c>
      <c r="R54" s="13">
        <v>83.8</v>
      </c>
      <c r="S54" s="13">
        <v>4606.6000000000004</v>
      </c>
    </row>
    <row r="55" spans="1:19" x14ac:dyDescent="0.2">
      <c r="A55" s="2" t="s">
        <v>115</v>
      </c>
      <c r="B55" s="1" t="s">
        <v>116</v>
      </c>
      <c r="C55" s="13">
        <v>3466.58</v>
      </c>
      <c r="D55" s="13">
        <v>0</v>
      </c>
      <c r="E55" s="13">
        <v>0</v>
      </c>
      <c r="F55" s="13">
        <v>0</v>
      </c>
      <c r="G55" s="13">
        <v>3466.58</v>
      </c>
      <c r="H55" s="13">
        <v>0</v>
      </c>
      <c r="I55" s="13">
        <v>0</v>
      </c>
      <c r="J55" s="13">
        <v>0</v>
      </c>
      <c r="K55" s="13">
        <v>0</v>
      </c>
      <c r="L55" s="13">
        <v>130.72999999999999</v>
      </c>
      <c r="M55" s="13">
        <v>0</v>
      </c>
      <c r="N55" s="13">
        <v>92.67</v>
      </c>
      <c r="O55" s="13">
        <v>0</v>
      </c>
      <c r="P55" s="14">
        <v>-0.02</v>
      </c>
      <c r="Q55" s="13">
        <v>0</v>
      </c>
      <c r="R55" s="13">
        <v>223.38</v>
      </c>
      <c r="S55" s="13">
        <v>3243.2</v>
      </c>
    </row>
    <row r="56" spans="1:19" x14ac:dyDescent="0.2">
      <c r="A56" s="2" t="s">
        <v>117</v>
      </c>
      <c r="B56" s="1" t="s">
        <v>118</v>
      </c>
      <c r="C56" s="13">
        <v>2799.9</v>
      </c>
      <c r="D56" s="13">
        <v>0</v>
      </c>
      <c r="E56" s="13">
        <v>500</v>
      </c>
      <c r="F56" s="13">
        <v>0</v>
      </c>
      <c r="G56" s="13">
        <v>3299.9</v>
      </c>
      <c r="H56" s="13">
        <v>15</v>
      </c>
      <c r="I56" s="13">
        <v>0</v>
      </c>
      <c r="J56" s="13">
        <v>0</v>
      </c>
      <c r="K56" s="13">
        <v>0</v>
      </c>
      <c r="L56" s="13">
        <v>112.6</v>
      </c>
      <c r="M56" s="13">
        <v>0</v>
      </c>
      <c r="N56" s="13">
        <v>69.5</v>
      </c>
      <c r="O56" s="13">
        <v>675.15</v>
      </c>
      <c r="P56" s="13">
        <v>0.05</v>
      </c>
      <c r="Q56" s="13">
        <v>0</v>
      </c>
      <c r="R56" s="13">
        <v>872.3</v>
      </c>
      <c r="S56" s="13">
        <v>2427.6</v>
      </c>
    </row>
    <row r="57" spans="1:19" x14ac:dyDescent="0.2">
      <c r="A57" s="2" t="s">
        <v>119</v>
      </c>
      <c r="B57" s="1" t="s">
        <v>120</v>
      </c>
      <c r="C57" s="13">
        <v>20000.099999999999</v>
      </c>
      <c r="D57" s="13">
        <v>211766.46</v>
      </c>
      <c r="E57" s="13">
        <v>0</v>
      </c>
      <c r="F57" s="13">
        <v>0</v>
      </c>
      <c r="G57" s="13">
        <v>231766.56</v>
      </c>
      <c r="H57" s="13">
        <v>0</v>
      </c>
      <c r="I57" s="13">
        <v>0</v>
      </c>
      <c r="J57" s="13">
        <v>0</v>
      </c>
      <c r="K57" s="13">
        <v>0</v>
      </c>
      <c r="L57" s="13">
        <v>75884.34</v>
      </c>
      <c r="M57" s="13">
        <v>0</v>
      </c>
      <c r="N57" s="13">
        <v>771.98</v>
      </c>
      <c r="O57" s="13">
        <v>0</v>
      </c>
      <c r="P57" s="13">
        <v>0.04</v>
      </c>
      <c r="Q57" s="13">
        <v>0</v>
      </c>
      <c r="R57" s="13">
        <v>76656.36</v>
      </c>
      <c r="S57" s="13">
        <v>155110.20000000001</v>
      </c>
    </row>
    <row r="58" spans="1:19" x14ac:dyDescent="0.2">
      <c r="A58" s="2" t="s">
        <v>121</v>
      </c>
      <c r="B58" s="1" t="s">
        <v>122</v>
      </c>
      <c r="C58" s="13">
        <v>1325.4</v>
      </c>
      <c r="D58" s="13">
        <v>1747.58</v>
      </c>
      <c r="E58" s="13">
        <v>1000</v>
      </c>
      <c r="F58" s="13">
        <v>0</v>
      </c>
      <c r="G58" s="13">
        <v>4072.98</v>
      </c>
      <c r="H58" s="13">
        <v>0</v>
      </c>
      <c r="I58" s="13">
        <v>0</v>
      </c>
      <c r="J58" s="13">
        <v>0</v>
      </c>
      <c r="K58" s="13">
        <v>0</v>
      </c>
      <c r="L58" s="13">
        <v>321.81</v>
      </c>
      <c r="M58" s="13">
        <v>0</v>
      </c>
      <c r="N58" s="13">
        <v>55.31</v>
      </c>
      <c r="O58" s="13">
        <v>0</v>
      </c>
      <c r="P58" s="13">
        <v>0.06</v>
      </c>
      <c r="Q58" s="13">
        <v>0</v>
      </c>
      <c r="R58" s="13">
        <v>377.18</v>
      </c>
      <c r="S58" s="13">
        <v>3695.8</v>
      </c>
    </row>
    <row r="59" spans="1:19" x14ac:dyDescent="0.2">
      <c r="A59" s="2" t="s">
        <v>123</v>
      </c>
      <c r="B59" s="1" t="s">
        <v>124</v>
      </c>
      <c r="C59" s="13">
        <v>2239.92</v>
      </c>
      <c r="D59" s="13">
        <v>0</v>
      </c>
      <c r="E59" s="13">
        <v>0</v>
      </c>
      <c r="F59" s="13">
        <v>0</v>
      </c>
      <c r="G59" s="13">
        <v>2239.92</v>
      </c>
      <c r="H59" s="13">
        <v>0</v>
      </c>
      <c r="I59" s="13">
        <v>0</v>
      </c>
      <c r="J59" s="13">
        <v>0</v>
      </c>
      <c r="K59" s="14">
        <v>-44.22</v>
      </c>
      <c r="L59" s="13">
        <v>0</v>
      </c>
      <c r="M59" s="13">
        <v>0</v>
      </c>
      <c r="N59" s="13">
        <v>58.04</v>
      </c>
      <c r="O59" s="13">
        <v>0</v>
      </c>
      <c r="P59" s="14">
        <v>-0.1</v>
      </c>
      <c r="Q59" s="13">
        <v>0</v>
      </c>
      <c r="R59" s="13">
        <v>13.72</v>
      </c>
      <c r="S59" s="13">
        <v>2226.1999999999998</v>
      </c>
    </row>
    <row r="60" spans="1:19" x14ac:dyDescent="0.2">
      <c r="A60" s="2" t="s">
        <v>125</v>
      </c>
      <c r="B60" s="1" t="s">
        <v>126</v>
      </c>
      <c r="C60" s="13">
        <v>7500</v>
      </c>
      <c r="D60" s="13">
        <v>19551.21</v>
      </c>
      <c r="E60" s="13">
        <v>0</v>
      </c>
      <c r="F60" s="13">
        <v>0</v>
      </c>
      <c r="G60" s="13">
        <v>27051.21</v>
      </c>
      <c r="H60" s="13">
        <v>15</v>
      </c>
      <c r="I60" s="13">
        <v>1002.83</v>
      </c>
      <c r="J60" s="13">
        <v>0</v>
      </c>
      <c r="K60" s="13">
        <v>0</v>
      </c>
      <c r="L60" s="13">
        <v>5998.31</v>
      </c>
      <c r="M60" s="13">
        <v>0</v>
      </c>
      <c r="N60" s="13">
        <v>771.98</v>
      </c>
      <c r="O60" s="13">
        <v>0</v>
      </c>
      <c r="P60" s="14">
        <v>-0.11</v>
      </c>
      <c r="Q60" s="13">
        <v>0</v>
      </c>
      <c r="R60" s="13">
        <v>7788.01</v>
      </c>
      <c r="S60" s="13">
        <v>19263.2</v>
      </c>
    </row>
    <row r="61" spans="1:19" x14ac:dyDescent="0.2">
      <c r="A61" s="2" t="s">
        <v>127</v>
      </c>
      <c r="B61" s="1" t="s">
        <v>128</v>
      </c>
      <c r="C61" s="13">
        <v>2500.0500000000002</v>
      </c>
      <c r="D61" s="13">
        <v>3748</v>
      </c>
      <c r="E61" s="13">
        <v>0</v>
      </c>
      <c r="F61" s="13">
        <v>0</v>
      </c>
      <c r="G61" s="13">
        <v>6248.05</v>
      </c>
      <c r="H61" s="13">
        <v>0</v>
      </c>
      <c r="I61" s="13">
        <v>0</v>
      </c>
      <c r="J61" s="13">
        <v>0</v>
      </c>
      <c r="K61" s="13">
        <v>0</v>
      </c>
      <c r="L61" s="13">
        <v>696.37</v>
      </c>
      <c r="M61" s="13">
        <v>0</v>
      </c>
      <c r="N61" s="13">
        <v>130.96</v>
      </c>
      <c r="O61" s="13">
        <v>0</v>
      </c>
      <c r="P61" s="14">
        <v>-0.08</v>
      </c>
      <c r="Q61" s="13">
        <v>0</v>
      </c>
      <c r="R61" s="13">
        <v>827.25</v>
      </c>
      <c r="S61" s="13">
        <v>5420.8</v>
      </c>
    </row>
    <row r="62" spans="1:19" x14ac:dyDescent="0.2">
      <c r="A62" s="2" t="s">
        <v>129</v>
      </c>
      <c r="B62" s="1" t="s">
        <v>130</v>
      </c>
      <c r="C62" s="13">
        <v>2250</v>
      </c>
      <c r="D62" s="13">
        <v>20200</v>
      </c>
      <c r="E62" s="13">
        <v>0</v>
      </c>
      <c r="F62" s="13">
        <v>0</v>
      </c>
      <c r="G62" s="13">
        <v>22450</v>
      </c>
      <c r="H62" s="13">
        <v>0</v>
      </c>
      <c r="I62" s="13">
        <v>0</v>
      </c>
      <c r="J62" s="13">
        <v>0</v>
      </c>
      <c r="K62" s="13">
        <v>0</v>
      </c>
      <c r="L62" s="13">
        <v>4617.9399999999996</v>
      </c>
      <c r="M62" s="14">
        <v>-4617.9399999999996</v>
      </c>
      <c r="N62" s="13">
        <v>344.94</v>
      </c>
      <c r="O62" s="13">
        <v>0</v>
      </c>
      <c r="P62" s="13">
        <v>0.06</v>
      </c>
      <c r="Q62" s="13">
        <v>0</v>
      </c>
      <c r="R62" s="13">
        <v>345</v>
      </c>
      <c r="S62" s="13">
        <v>22105</v>
      </c>
    </row>
    <row r="63" spans="1:19" x14ac:dyDescent="0.2">
      <c r="A63" s="2" t="s">
        <v>131</v>
      </c>
      <c r="B63" s="1" t="s">
        <v>132</v>
      </c>
      <c r="C63" s="13">
        <v>1750.05</v>
      </c>
      <c r="D63" s="13">
        <v>9359.6</v>
      </c>
      <c r="E63" s="13">
        <v>0</v>
      </c>
      <c r="F63" s="13">
        <v>0</v>
      </c>
      <c r="G63" s="13">
        <v>11109.65</v>
      </c>
      <c r="H63" s="13">
        <v>15</v>
      </c>
      <c r="I63" s="13">
        <v>2121.17</v>
      </c>
      <c r="J63" s="13">
        <v>0</v>
      </c>
      <c r="K63" s="13">
        <v>0</v>
      </c>
      <c r="L63" s="13">
        <v>1734.8</v>
      </c>
      <c r="M63" s="14">
        <v>-1734.8</v>
      </c>
      <c r="N63" s="13">
        <v>293.58</v>
      </c>
      <c r="O63" s="13">
        <v>0</v>
      </c>
      <c r="P63" s="14">
        <v>-0.1</v>
      </c>
      <c r="Q63" s="13">
        <v>0</v>
      </c>
      <c r="R63" s="13">
        <v>2429.65</v>
      </c>
      <c r="S63" s="13">
        <v>8680</v>
      </c>
    </row>
    <row r="64" spans="1:19" x14ac:dyDescent="0.2">
      <c r="A64" s="2" t="s">
        <v>133</v>
      </c>
      <c r="B64" s="1" t="s">
        <v>134</v>
      </c>
      <c r="C64" s="13">
        <v>2500.0500000000002</v>
      </c>
      <c r="D64" s="13">
        <v>3748</v>
      </c>
      <c r="E64" s="13">
        <v>0</v>
      </c>
      <c r="F64" s="13">
        <v>0</v>
      </c>
      <c r="G64" s="13">
        <v>6248.05</v>
      </c>
      <c r="H64" s="13">
        <v>0</v>
      </c>
      <c r="I64" s="13">
        <v>0</v>
      </c>
      <c r="J64" s="13">
        <v>0</v>
      </c>
      <c r="K64" s="13">
        <v>0</v>
      </c>
      <c r="L64" s="13">
        <v>696.37</v>
      </c>
      <c r="M64" s="13">
        <v>0</v>
      </c>
      <c r="N64" s="13">
        <v>126.89</v>
      </c>
      <c r="O64" s="13">
        <v>0</v>
      </c>
      <c r="P64" s="14">
        <v>-0.01</v>
      </c>
      <c r="Q64" s="13">
        <v>0</v>
      </c>
      <c r="R64" s="13">
        <v>823.25</v>
      </c>
      <c r="S64" s="13">
        <v>5424.8</v>
      </c>
    </row>
    <row r="65" spans="1:19" x14ac:dyDescent="0.2">
      <c r="A65" s="2" t="s">
        <v>135</v>
      </c>
      <c r="B65" s="1" t="s">
        <v>136</v>
      </c>
      <c r="C65" s="13">
        <v>1325.4</v>
      </c>
      <c r="D65" s="13">
        <v>2880</v>
      </c>
      <c r="E65" s="13">
        <v>0</v>
      </c>
      <c r="F65" s="13">
        <v>0</v>
      </c>
      <c r="G65" s="13">
        <v>4205.3999999999996</v>
      </c>
      <c r="H65" s="13">
        <v>0</v>
      </c>
      <c r="I65" s="13">
        <v>0</v>
      </c>
      <c r="J65" s="13">
        <v>0</v>
      </c>
      <c r="K65" s="13">
        <v>0</v>
      </c>
      <c r="L65" s="13">
        <v>336.22</v>
      </c>
      <c r="M65" s="13">
        <v>0</v>
      </c>
      <c r="N65" s="13">
        <v>117.64</v>
      </c>
      <c r="O65" s="13">
        <v>0</v>
      </c>
      <c r="P65" s="13">
        <v>0.14000000000000001</v>
      </c>
      <c r="Q65" s="13">
        <v>0</v>
      </c>
      <c r="R65" s="13">
        <v>454</v>
      </c>
      <c r="S65" s="13">
        <v>3751.4</v>
      </c>
    </row>
    <row r="66" spans="1:19" x14ac:dyDescent="0.2">
      <c r="A66" s="2" t="s">
        <v>137</v>
      </c>
      <c r="B66" s="1" t="s">
        <v>138</v>
      </c>
      <c r="C66" s="13">
        <v>3000</v>
      </c>
      <c r="D66" s="13">
        <v>0</v>
      </c>
      <c r="E66" s="13">
        <v>1500</v>
      </c>
      <c r="F66" s="13">
        <v>0</v>
      </c>
      <c r="G66" s="13">
        <v>4500</v>
      </c>
      <c r="H66" s="13">
        <v>0</v>
      </c>
      <c r="I66" s="13">
        <v>0</v>
      </c>
      <c r="J66" s="13">
        <v>0</v>
      </c>
      <c r="K66" s="13">
        <v>0</v>
      </c>
      <c r="L66" s="13">
        <v>380.67</v>
      </c>
      <c r="M66" s="13">
        <v>0</v>
      </c>
      <c r="N66" s="13">
        <v>74.48</v>
      </c>
      <c r="O66" s="13">
        <v>0</v>
      </c>
      <c r="P66" s="13">
        <v>0.05</v>
      </c>
      <c r="Q66" s="13">
        <v>0</v>
      </c>
      <c r="R66" s="13">
        <v>455.2</v>
      </c>
      <c r="S66" s="13">
        <v>4044.8</v>
      </c>
    </row>
    <row r="67" spans="1:19" x14ac:dyDescent="0.2">
      <c r="A67" s="2" t="s">
        <v>139</v>
      </c>
      <c r="B67" s="1" t="s">
        <v>140</v>
      </c>
      <c r="C67" s="13">
        <v>3499.95</v>
      </c>
      <c r="D67" s="13">
        <v>4200</v>
      </c>
      <c r="E67" s="13">
        <v>0</v>
      </c>
      <c r="F67" s="13">
        <v>0</v>
      </c>
      <c r="G67" s="13">
        <v>7699.95</v>
      </c>
      <c r="H67" s="13">
        <v>0</v>
      </c>
      <c r="I67" s="13">
        <v>0</v>
      </c>
      <c r="J67" s="13">
        <v>0</v>
      </c>
      <c r="K67" s="13">
        <v>0</v>
      </c>
      <c r="L67" s="13">
        <v>1006.49</v>
      </c>
      <c r="M67" s="13">
        <v>0</v>
      </c>
      <c r="N67" s="13">
        <v>87.92</v>
      </c>
      <c r="O67" s="13">
        <v>0</v>
      </c>
      <c r="P67" s="14">
        <v>-0.06</v>
      </c>
      <c r="Q67" s="13">
        <v>0</v>
      </c>
      <c r="R67" s="13">
        <v>1094.3499999999999</v>
      </c>
      <c r="S67" s="13">
        <v>6605.6</v>
      </c>
    </row>
    <row r="68" spans="1:19" x14ac:dyDescent="0.2">
      <c r="A68" s="2" t="s">
        <v>141</v>
      </c>
      <c r="B68" s="1" t="s">
        <v>142</v>
      </c>
      <c r="C68" s="13">
        <v>1325.4</v>
      </c>
      <c r="D68" s="13">
        <v>2128</v>
      </c>
      <c r="E68" s="13">
        <v>0</v>
      </c>
      <c r="F68" s="13">
        <v>0</v>
      </c>
      <c r="G68" s="13">
        <v>3453.4</v>
      </c>
      <c r="H68" s="13">
        <v>0</v>
      </c>
      <c r="I68" s="13">
        <v>0</v>
      </c>
      <c r="J68" s="13">
        <v>0</v>
      </c>
      <c r="K68" s="13">
        <v>0</v>
      </c>
      <c r="L68" s="13">
        <v>129.30000000000001</v>
      </c>
      <c r="M68" s="13">
        <v>0</v>
      </c>
      <c r="N68" s="13">
        <v>96.33</v>
      </c>
      <c r="O68" s="13">
        <v>0</v>
      </c>
      <c r="P68" s="14">
        <v>-0.03</v>
      </c>
      <c r="Q68" s="13">
        <v>0</v>
      </c>
      <c r="R68" s="13">
        <v>225.6</v>
      </c>
      <c r="S68" s="13">
        <v>3227.8</v>
      </c>
    </row>
    <row r="69" spans="1:19" x14ac:dyDescent="0.2">
      <c r="A69" s="2" t="s">
        <v>143</v>
      </c>
      <c r="B69" s="1" t="s">
        <v>144</v>
      </c>
      <c r="C69" s="13">
        <v>1999.95</v>
      </c>
      <c r="D69" s="13">
        <v>7577.31</v>
      </c>
      <c r="E69" s="13">
        <v>0</v>
      </c>
      <c r="F69" s="13">
        <v>0</v>
      </c>
      <c r="G69" s="13">
        <v>9577.26</v>
      </c>
      <c r="H69" s="13">
        <v>0</v>
      </c>
      <c r="I69" s="13">
        <v>0</v>
      </c>
      <c r="J69" s="13">
        <v>0</v>
      </c>
      <c r="K69" s="13">
        <v>0</v>
      </c>
      <c r="L69" s="13">
        <v>1407.48</v>
      </c>
      <c r="M69" s="13">
        <v>0</v>
      </c>
      <c r="N69" s="13">
        <v>290.87</v>
      </c>
      <c r="O69" s="13">
        <v>0</v>
      </c>
      <c r="P69" s="13">
        <v>0.11</v>
      </c>
      <c r="Q69" s="13">
        <v>0</v>
      </c>
      <c r="R69" s="13">
        <v>1698.46</v>
      </c>
      <c r="S69" s="13">
        <v>7878.8</v>
      </c>
    </row>
    <row r="70" spans="1:19" x14ac:dyDescent="0.2">
      <c r="A70" s="2" t="s">
        <v>145</v>
      </c>
      <c r="B70" s="1" t="s">
        <v>146</v>
      </c>
      <c r="C70" s="13">
        <v>1325.4</v>
      </c>
      <c r="D70" s="13">
        <v>3900</v>
      </c>
      <c r="E70" s="13">
        <v>500</v>
      </c>
      <c r="F70" s="13">
        <v>0</v>
      </c>
      <c r="G70" s="13">
        <v>5725.4</v>
      </c>
      <c r="H70" s="13">
        <v>0</v>
      </c>
      <c r="I70" s="13">
        <v>0</v>
      </c>
      <c r="J70" s="13">
        <v>0</v>
      </c>
      <c r="K70" s="13">
        <v>0</v>
      </c>
      <c r="L70" s="13">
        <v>591.63</v>
      </c>
      <c r="M70" s="14">
        <v>-159.94999999999999</v>
      </c>
      <c r="N70" s="13">
        <v>190.68</v>
      </c>
      <c r="O70" s="13">
        <v>0</v>
      </c>
      <c r="P70" s="13">
        <v>0.04</v>
      </c>
      <c r="Q70" s="13">
        <v>0</v>
      </c>
      <c r="R70" s="13">
        <v>622.4</v>
      </c>
      <c r="S70" s="13">
        <v>5103</v>
      </c>
    </row>
    <row r="71" spans="1:19" x14ac:dyDescent="0.2">
      <c r="A71" s="2" t="s">
        <v>147</v>
      </c>
      <c r="B71" s="1" t="s">
        <v>148</v>
      </c>
      <c r="C71" s="13">
        <v>3000</v>
      </c>
      <c r="D71" s="13">
        <v>4200</v>
      </c>
      <c r="E71" s="13">
        <v>0</v>
      </c>
      <c r="F71" s="13">
        <v>0</v>
      </c>
      <c r="G71" s="13">
        <v>7200</v>
      </c>
      <c r="H71" s="13">
        <v>0</v>
      </c>
      <c r="I71" s="13">
        <v>0</v>
      </c>
      <c r="J71" s="13">
        <v>0</v>
      </c>
      <c r="K71" s="13">
        <v>0</v>
      </c>
      <c r="L71" s="13">
        <v>899.7</v>
      </c>
      <c r="M71" s="14">
        <v>-899.7</v>
      </c>
      <c r="N71" s="13">
        <v>117.02</v>
      </c>
      <c r="O71" s="13">
        <v>0</v>
      </c>
      <c r="P71" s="14">
        <v>-0.02</v>
      </c>
      <c r="Q71" s="13">
        <v>0</v>
      </c>
      <c r="R71" s="13">
        <v>117</v>
      </c>
      <c r="S71" s="13">
        <v>7083</v>
      </c>
    </row>
    <row r="72" spans="1:19" x14ac:dyDescent="0.2">
      <c r="A72" s="2" t="s">
        <v>149</v>
      </c>
      <c r="B72" s="1" t="s">
        <v>150</v>
      </c>
      <c r="C72" s="13">
        <v>7000.05</v>
      </c>
      <c r="D72" s="13">
        <v>20685.169999999998</v>
      </c>
      <c r="E72" s="13">
        <v>0</v>
      </c>
      <c r="F72" s="13">
        <v>0</v>
      </c>
      <c r="G72" s="13">
        <v>27685.22</v>
      </c>
      <c r="H72" s="13">
        <v>0</v>
      </c>
      <c r="I72" s="13">
        <v>0</v>
      </c>
      <c r="J72" s="13">
        <v>0</v>
      </c>
      <c r="K72" s="13">
        <v>0</v>
      </c>
      <c r="L72" s="13">
        <v>6188.51</v>
      </c>
      <c r="M72" s="13">
        <v>0</v>
      </c>
      <c r="N72" s="13">
        <v>669.26</v>
      </c>
      <c r="O72" s="13">
        <v>0</v>
      </c>
      <c r="P72" s="13">
        <v>0.05</v>
      </c>
      <c r="Q72" s="13">
        <v>0</v>
      </c>
      <c r="R72" s="13">
        <v>6857.82</v>
      </c>
      <c r="S72" s="13">
        <v>20827.400000000001</v>
      </c>
    </row>
    <row r="73" spans="1:19" x14ac:dyDescent="0.2">
      <c r="A73" s="2" t="s">
        <v>151</v>
      </c>
      <c r="B73" s="1" t="s">
        <v>152</v>
      </c>
      <c r="C73" s="13">
        <v>13800</v>
      </c>
      <c r="D73" s="13">
        <v>0</v>
      </c>
      <c r="E73" s="13">
        <v>0</v>
      </c>
      <c r="F73" s="13">
        <v>0</v>
      </c>
      <c r="G73" s="13">
        <v>13800</v>
      </c>
      <c r="H73" s="13">
        <v>0</v>
      </c>
      <c r="I73" s="13">
        <v>0</v>
      </c>
      <c r="J73" s="13">
        <v>0</v>
      </c>
      <c r="K73" s="13">
        <v>0</v>
      </c>
      <c r="L73" s="13">
        <v>2349.39</v>
      </c>
      <c r="M73" s="13">
        <v>0</v>
      </c>
      <c r="N73" s="13">
        <v>388.24</v>
      </c>
      <c r="O73" s="13">
        <v>0</v>
      </c>
      <c r="P73" s="14">
        <v>-0.03</v>
      </c>
      <c r="Q73" s="13">
        <v>0</v>
      </c>
      <c r="R73" s="13">
        <v>2737.6</v>
      </c>
      <c r="S73" s="13">
        <v>11062.4</v>
      </c>
    </row>
    <row r="74" spans="1:19" x14ac:dyDescent="0.2">
      <c r="A74" s="2" t="s">
        <v>153</v>
      </c>
      <c r="B74" s="1" t="s">
        <v>154</v>
      </c>
      <c r="C74" s="13">
        <v>1325.4</v>
      </c>
      <c r="D74" s="13">
        <v>1063.75</v>
      </c>
      <c r="E74" s="13">
        <v>500</v>
      </c>
      <c r="F74" s="13">
        <v>265.08</v>
      </c>
      <c r="G74" s="13">
        <v>3154.23</v>
      </c>
      <c r="H74" s="13">
        <v>0</v>
      </c>
      <c r="I74" s="13">
        <v>0</v>
      </c>
      <c r="J74" s="13">
        <v>0</v>
      </c>
      <c r="K74" s="13">
        <v>0</v>
      </c>
      <c r="L74" s="13">
        <v>96.75</v>
      </c>
      <c r="M74" s="13">
        <v>0</v>
      </c>
      <c r="N74" s="13">
        <v>0</v>
      </c>
      <c r="O74" s="13">
        <v>0</v>
      </c>
      <c r="P74" s="13">
        <v>0.08</v>
      </c>
      <c r="Q74" s="13">
        <v>0</v>
      </c>
      <c r="R74" s="13">
        <v>96.83</v>
      </c>
      <c r="S74" s="13">
        <v>3057.4</v>
      </c>
    </row>
    <row r="75" spans="1:19" x14ac:dyDescent="0.2">
      <c r="A75" s="2" t="s">
        <v>155</v>
      </c>
      <c r="B75" s="1" t="s">
        <v>156</v>
      </c>
      <c r="C75" s="13">
        <v>3750</v>
      </c>
      <c r="D75" s="13">
        <v>16903.43</v>
      </c>
      <c r="E75" s="13">
        <v>0</v>
      </c>
      <c r="F75" s="13">
        <v>0</v>
      </c>
      <c r="G75" s="13">
        <v>20653.43</v>
      </c>
      <c r="H75" s="13">
        <v>15</v>
      </c>
      <c r="I75" s="13">
        <v>813.9</v>
      </c>
      <c r="J75" s="13">
        <v>0</v>
      </c>
      <c r="K75" s="13">
        <v>0</v>
      </c>
      <c r="L75" s="13">
        <v>4078.97</v>
      </c>
      <c r="M75" s="14">
        <v>-4078.97</v>
      </c>
      <c r="N75" s="13">
        <v>419.15</v>
      </c>
      <c r="O75" s="13">
        <v>0</v>
      </c>
      <c r="P75" s="14">
        <v>-0.02</v>
      </c>
      <c r="Q75" s="13">
        <v>0</v>
      </c>
      <c r="R75" s="13">
        <v>1248.03</v>
      </c>
      <c r="S75" s="13">
        <v>19405.400000000001</v>
      </c>
    </row>
    <row r="76" spans="1:19" x14ac:dyDescent="0.2">
      <c r="A76" s="2" t="s">
        <v>157</v>
      </c>
      <c r="B76" s="1" t="s">
        <v>158</v>
      </c>
      <c r="C76" s="13">
        <v>3300</v>
      </c>
      <c r="D76" s="13">
        <v>0</v>
      </c>
      <c r="E76" s="13">
        <v>0</v>
      </c>
      <c r="F76" s="13">
        <v>0</v>
      </c>
      <c r="G76" s="13">
        <v>3300</v>
      </c>
      <c r="H76" s="13">
        <v>0</v>
      </c>
      <c r="I76" s="13">
        <v>0</v>
      </c>
      <c r="J76" s="13">
        <v>0</v>
      </c>
      <c r="K76" s="13">
        <v>0</v>
      </c>
      <c r="L76" s="13">
        <v>112.61</v>
      </c>
      <c r="M76" s="13">
        <v>0</v>
      </c>
      <c r="N76" s="13">
        <v>101.04</v>
      </c>
      <c r="O76" s="13">
        <v>0</v>
      </c>
      <c r="P76" s="14">
        <v>-0.05</v>
      </c>
      <c r="Q76" s="13">
        <v>0</v>
      </c>
      <c r="R76" s="13">
        <v>213.6</v>
      </c>
      <c r="S76" s="13">
        <v>3086.4</v>
      </c>
    </row>
    <row r="77" spans="1:19" x14ac:dyDescent="0.2">
      <c r="A77" s="2" t="s">
        <v>159</v>
      </c>
      <c r="B77" s="1" t="s">
        <v>160</v>
      </c>
      <c r="C77" s="13">
        <v>3750</v>
      </c>
      <c r="D77" s="13">
        <v>18194.37</v>
      </c>
      <c r="E77" s="13">
        <v>0</v>
      </c>
      <c r="F77" s="13">
        <v>0</v>
      </c>
      <c r="G77" s="13">
        <v>21944.37</v>
      </c>
      <c r="H77" s="13">
        <v>15</v>
      </c>
      <c r="I77" s="13">
        <v>378.26</v>
      </c>
      <c r="J77" s="13">
        <v>0</v>
      </c>
      <c r="K77" s="13">
        <v>0</v>
      </c>
      <c r="L77" s="13">
        <v>4466.25</v>
      </c>
      <c r="M77" s="14">
        <v>-4466.25</v>
      </c>
      <c r="N77" s="13">
        <v>413.19</v>
      </c>
      <c r="O77" s="13">
        <v>0</v>
      </c>
      <c r="P77" s="14">
        <v>-0.08</v>
      </c>
      <c r="Q77" s="13">
        <v>0</v>
      </c>
      <c r="R77" s="13">
        <v>806.37</v>
      </c>
      <c r="S77" s="13">
        <v>21138</v>
      </c>
    </row>
    <row r="78" spans="1:19" x14ac:dyDescent="0.2">
      <c r="A78" s="2" t="s">
        <v>161</v>
      </c>
      <c r="B78" s="1" t="s">
        <v>162</v>
      </c>
      <c r="C78" s="13">
        <v>3499.95</v>
      </c>
      <c r="D78" s="13">
        <v>9000</v>
      </c>
      <c r="E78" s="13">
        <v>0</v>
      </c>
      <c r="F78" s="13">
        <v>0</v>
      </c>
      <c r="G78" s="13">
        <v>12499.95</v>
      </c>
      <c r="H78" s="13">
        <v>0</v>
      </c>
      <c r="I78" s="13">
        <v>0</v>
      </c>
      <c r="J78" s="13">
        <v>0</v>
      </c>
      <c r="K78" s="13">
        <v>0</v>
      </c>
      <c r="L78" s="13">
        <v>2043.62</v>
      </c>
      <c r="M78" s="14">
        <v>-365.31</v>
      </c>
      <c r="N78" s="13">
        <v>210.76</v>
      </c>
      <c r="O78" s="13">
        <v>0</v>
      </c>
      <c r="P78" s="14">
        <v>-0.12</v>
      </c>
      <c r="Q78" s="13">
        <v>0</v>
      </c>
      <c r="R78" s="13">
        <v>1888.95</v>
      </c>
      <c r="S78" s="13">
        <v>10611</v>
      </c>
    </row>
    <row r="79" spans="1:19" x14ac:dyDescent="0.2">
      <c r="A79" s="2" t="s">
        <v>163</v>
      </c>
      <c r="B79" s="1" t="s">
        <v>164</v>
      </c>
      <c r="C79" s="13">
        <v>3250.05</v>
      </c>
      <c r="D79" s="13">
        <v>3655</v>
      </c>
      <c r="E79" s="13">
        <v>0</v>
      </c>
      <c r="F79" s="13">
        <v>0</v>
      </c>
      <c r="G79" s="13">
        <v>6905.05</v>
      </c>
      <c r="H79" s="13">
        <v>0</v>
      </c>
      <c r="I79" s="13">
        <v>0</v>
      </c>
      <c r="J79" s="13">
        <v>0</v>
      </c>
      <c r="K79" s="13">
        <v>0</v>
      </c>
      <c r="L79" s="13">
        <v>836.7</v>
      </c>
      <c r="M79" s="14">
        <v>-748.88</v>
      </c>
      <c r="N79" s="13">
        <v>133.46</v>
      </c>
      <c r="O79" s="13">
        <v>0</v>
      </c>
      <c r="P79" s="14">
        <v>-0.03</v>
      </c>
      <c r="Q79" s="13">
        <v>0</v>
      </c>
      <c r="R79" s="13">
        <v>221.25</v>
      </c>
      <c r="S79" s="13">
        <v>6683.8</v>
      </c>
    </row>
    <row r="81" spans="1:19" s="7" customFormat="1" x14ac:dyDescent="0.2">
      <c r="A81" s="15"/>
      <c r="C81" s="7" t="s">
        <v>165</v>
      </c>
      <c r="D81" s="7" t="s">
        <v>165</v>
      </c>
      <c r="E81" s="7" t="s">
        <v>165</v>
      </c>
      <c r="F81" s="7" t="s">
        <v>165</v>
      </c>
      <c r="G81" s="7" t="s">
        <v>165</v>
      </c>
      <c r="H81" s="7" t="s">
        <v>165</v>
      </c>
      <c r="I81" s="7" t="s">
        <v>165</v>
      </c>
      <c r="J81" s="7" t="s">
        <v>165</v>
      </c>
      <c r="K81" s="7" t="s">
        <v>165</v>
      </c>
      <c r="L81" s="7" t="s">
        <v>165</v>
      </c>
      <c r="M81" s="7" t="s">
        <v>165</v>
      </c>
      <c r="N81" s="7" t="s">
        <v>165</v>
      </c>
      <c r="O81" s="7" t="s">
        <v>165</v>
      </c>
      <c r="P81" s="7" t="s">
        <v>165</v>
      </c>
      <c r="Q81" s="7" t="s">
        <v>165</v>
      </c>
      <c r="R81" s="7" t="s">
        <v>165</v>
      </c>
      <c r="S81" s="7" t="s">
        <v>165</v>
      </c>
    </row>
    <row r="82" spans="1:19" x14ac:dyDescent="0.2">
      <c r="A82" s="18" t="s">
        <v>166</v>
      </c>
      <c r="B82" s="1" t="s">
        <v>167</v>
      </c>
      <c r="C82" s="17">
        <v>279367.38</v>
      </c>
      <c r="D82" s="17">
        <v>628930.27</v>
      </c>
      <c r="E82" s="17">
        <v>13800</v>
      </c>
      <c r="F82" s="17">
        <v>265.08</v>
      </c>
      <c r="G82" s="17">
        <v>922362.73</v>
      </c>
      <c r="H82" s="17">
        <v>285</v>
      </c>
      <c r="I82" s="17">
        <v>15955.67</v>
      </c>
      <c r="J82" s="17">
        <v>3856.82</v>
      </c>
      <c r="K82" s="19">
        <v>-44.22</v>
      </c>
      <c r="L82" s="17">
        <v>193628.97</v>
      </c>
      <c r="M82" s="19">
        <v>-33612.120000000003</v>
      </c>
      <c r="N82" s="17">
        <v>15550.72</v>
      </c>
      <c r="O82" s="17">
        <v>675.15</v>
      </c>
      <c r="P82" s="17">
        <v>0.06</v>
      </c>
      <c r="Q82" s="17">
        <v>1324.88</v>
      </c>
      <c r="R82" s="17">
        <v>197620.93</v>
      </c>
      <c r="S82" s="17">
        <v>724741.8</v>
      </c>
    </row>
    <row r="84" spans="1:19" x14ac:dyDescent="0.2">
      <c r="C84" s="1" t="s">
        <v>167</v>
      </c>
      <c r="D84" s="1" t="s">
        <v>167</v>
      </c>
      <c r="E84" s="1" t="s">
        <v>167</v>
      </c>
      <c r="F84" s="1" t="s">
        <v>167</v>
      </c>
      <c r="G84" s="1" t="s">
        <v>167</v>
      </c>
      <c r="H84" s="1" t="s">
        <v>167</v>
      </c>
      <c r="I84" s="1" t="s">
        <v>167</v>
      </c>
      <c r="J84" s="1" t="s">
        <v>167</v>
      </c>
      <c r="K84" s="1" t="s">
        <v>167</v>
      </c>
      <c r="L84" s="1" t="s">
        <v>167</v>
      </c>
      <c r="M84" s="1" t="s">
        <v>167</v>
      </c>
      <c r="N84" s="1" t="s">
        <v>167</v>
      </c>
      <c r="O84" s="1" t="s">
        <v>167</v>
      </c>
      <c r="P84" s="1" t="s">
        <v>167</v>
      </c>
      <c r="Q84" s="1" t="s">
        <v>167</v>
      </c>
      <c r="R84" s="1" t="s">
        <v>167</v>
      </c>
      <c r="S84" s="1" t="s">
        <v>167</v>
      </c>
    </row>
    <row r="85" spans="1:19" x14ac:dyDescent="0.2">
      <c r="A85" s="2" t="s">
        <v>167</v>
      </c>
      <c r="B85" s="1" t="s">
        <v>167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70" workbookViewId="0">
      <selection activeCell="D84" sqref="D84"/>
    </sheetView>
  </sheetViews>
  <sheetFormatPr baseColWidth="10" defaultRowHeight="15" x14ac:dyDescent="0.25"/>
  <cols>
    <col min="2" max="2" width="14.7109375" customWidth="1"/>
    <col min="3" max="3" width="19.42578125" customWidth="1"/>
    <col min="4" max="4" width="12.5703125" bestFit="1" customWidth="1"/>
    <col min="5" max="5" width="34.7109375" bestFit="1" customWidth="1"/>
  </cols>
  <sheetData>
    <row r="1" spans="1:10" x14ac:dyDescent="0.2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 x14ac:dyDescent="0.3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 x14ac:dyDescent="0.25">
      <c r="A4" s="26" t="s">
        <v>168</v>
      </c>
      <c r="B4" s="26"/>
      <c r="C4" s="26"/>
      <c r="D4" s="26"/>
      <c r="E4" s="26"/>
      <c r="F4" s="26"/>
      <c r="G4" s="26"/>
      <c r="H4" s="26"/>
      <c r="I4" s="26"/>
      <c r="J4" s="26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 x14ac:dyDescent="0.25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 x14ac:dyDescent="0.25">
      <c r="A8" s="33" t="s">
        <v>169</v>
      </c>
      <c r="B8" s="33" t="s">
        <v>170</v>
      </c>
      <c r="C8" s="33" t="s">
        <v>171</v>
      </c>
      <c r="D8" s="34" t="s">
        <v>172</v>
      </c>
      <c r="E8" s="33" t="s">
        <v>173</v>
      </c>
      <c r="F8" s="32"/>
      <c r="G8" s="32"/>
      <c r="H8" s="32"/>
      <c r="I8" s="32"/>
      <c r="J8" s="32"/>
    </row>
    <row r="9" spans="1:10" x14ac:dyDescent="0.25">
      <c r="A9" s="26">
        <v>3</v>
      </c>
      <c r="B9" s="26">
        <v>56708880343</v>
      </c>
      <c r="C9" s="26" t="s">
        <v>174</v>
      </c>
      <c r="D9" s="26">
        <v>27616.800000000003</v>
      </c>
      <c r="E9" s="26" t="s">
        <v>76</v>
      </c>
      <c r="F9" s="26" t="s">
        <v>180</v>
      </c>
      <c r="G9" s="26"/>
      <c r="H9" s="26"/>
      <c r="I9" s="26"/>
      <c r="J9" s="26"/>
    </row>
    <row r="10" spans="1:10" x14ac:dyDescent="0.25">
      <c r="A10" s="26">
        <v>8</v>
      </c>
      <c r="B10" s="26">
        <v>56708880482</v>
      </c>
      <c r="C10" s="26" t="s">
        <v>174</v>
      </c>
      <c r="D10" s="26">
        <v>20827.400000000001</v>
      </c>
      <c r="E10" s="26" t="s">
        <v>150</v>
      </c>
      <c r="F10" s="26" t="s">
        <v>180</v>
      </c>
      <c r="G10" s="26"/>
      <c r="H10" s="26"/>
      <c r="I10" s="26"/>
      <c r="J10" s="26"/>
    </row>
    <row r="11" spans="1:10" x14ac:dyDescent="0.25">
      <c r="A11" s="26" t="s">
        <v>151</v>
      </c>
      <c r="B11" s="26">
        <v>56708843907</v>
      </c>
      <c r="C11" s="26" t="s">
        <v>174</v>
      </c>
      <c r="D11" s="26">
        <v>11062.400000000001</v>
      </c>
      <c r="E11" s="26" t="s">
        <v>152</v>
      </c>
      <c r="F11" s="26" t="s">
        <v>180</v>
      </c>
      <c r="G11" s="26"/>
      <c r="H11" s="26"/>
      <c r="I11" s="26"/>
      <c r="J11" s="26"/>
    </row>
    <row r="12" spans="1:10" x14ac:dyDescent="0.25">
      <c r="A12" s="26" t="s">
        <v>37</v>
      </c>
      <c r="B12" s="26">
        <v>56708883890</v>
      </c>
      <c r="C12" s="26" t="s">
        <v>174</v>
      </c>
      <c r="D12" s="26">
        <v>4586</v>
      </c>
      <c r="E12" s="26" t="s">
        <v>38</v>
      </c>
      <c r="F12" s="25" t="s">
        <v>180</v>
      </c>
      <c r="G12" s="26"/>
      <c r="H12" s="26"/>
      <c r="I12" s="26"/>
      <c r="J12" s="26"/>
    </row>
    <row r="13" spans="1:10" x14ac:dyDescent="0.25">
      <c r="A13" s="26" t="s">
        <v>119</v>
      </c>
      <c r="B13" s="26">
        <v>56710784562</v>
      </c>
      <c r="C13" s="26" t="s">
        <v>174</v>
      </c>
      <c r="D13" s="26">
        <v>155110.20000000001</v>
      </c>
      <c r="E13" s="26" t="s">
        <v>120</v>
      </c>
      <c r="F13" s="25" t="s">
        <v>180</v>
      </c>
      <c r="G13" s="26"/>
      <c r="H13" s="26"/>
      <c r="I13" s="26"/>
      <c r="J13" s="26"/>
    </row>
    <row r="14" spans="1:10" x14ac:dyDescent="0.25">
      <c r="A14" s="26"/>
      <c r="B14" s="26" t="s">
        <v>175</v>
      </c>
      <c r="C14" s="26"/>
      <c r="D14" s="35">
        <v>219202.80000000002</v>
      </c>
      <c r="E14" s="26" t="s">
        <v>176</v>
      </c>
      <c r="F14" s="26"/>
      <c r="G14" s="26"/>
      <c r="H14" s="26"/>
      <c r="I14" s="26"/>
      <c r="J14" s="26"/>
    </row>
    <row r="16" spans="1:10" x14ac:dyDescent="0.25">
      <c r="A16" s="26" t="s">
        <v>97</v>
      </c>
      <c r="B16" s="26">
        <v>56708880391</v>
      </c>
      <c r="C16" s="26" t="s">
        <v>177</v>
      </c>
      <c r="D16" s="26">
        <v>5398.6</v>
      </c>
      <c r="E16" s="26" t="s">
        <v>98</v>
      </c>
      <c r="F16" s="26"/>
      <c r="G16" s="26"/>
      <c r="H16" s="26"/>
      <c r="I16" s="26"/>
      <c r="J16" s="26"/>
    </row>
    <row r="17" spans="1:5" x14ac:dyDescent="0.25">
      <c r="A17" s="26">
        <v>56</v>
      </c>
      <c r="B17" s="26">
        <v>56708843816</v>
      </c>
      <c r="C17" s="26" t="s">
        <v>177</v>
      </c>
      <c r="D17" s="26">
        <v>10105.6</v>
      </c>
      <c r="E17" s="26" t="s">
        <v>104</v>
      </c>
    </row>
    <row r="18" spans="1:5" x14ac:dyDescent="0.25">
      <c r="A18" s="26">
        <v>12</v>
      </c>
      <c r="B18" s="26">
        <v>56708843833</v>
      </c>
      <c r="C18" s="26" t="s">
        <v>177</v>
      </c>
      <c r="D18" s="26">
        <v>37525.599999999999</v>
      </c>
      <c r="E18" s="26" t="s">
        <v>108</v>
      </c>
    </row>
    <row r="19" spans="1:5" x14ac:dyDescent="0.25">
      <c r="A19" s="26">
        <v>23</v>
      </c>
      <c r="B19" s="26">
        <v>56710784363</v>
      </c>
      <c r="C19" s="26" t="s">
        <v>177</v>
      </c>
      <c r="D19" s="26">
        <v>2791.2000000000003</v>
      </c>
      <c r="E19" s="26" t="s">
        <v>110</v>
      </c>
    </row>
    <row r="20" spans="1:5" x14ac:dyDescent="0.25">
      <c r="A20" s="26" t="s">
        <v>113</v>
      </c>
      <c r="B20" s="26">
        <v>56708843847</v>
      </c>
      <c r="C20" s="26" t="s">
        <v>177</v>
      </c>
      <c r="D20" s="26">
        <v>4606.6000000000004</v>
      </c>
      <c r="E20" s="26" t="s">
        <v>114</v>
      </c>
    </row>
    <row r="21" spans="1:5" x14ac:dyDescent="0.25">
      <c r="A21" s="26">
        <v>18</v>
      </c>
      <c r="B21" s="26">
        <v>56708843910</v>
      </c>
      <c r="C21" s="26" t="s">
        <v>177</v>
      </c>
      <c r="D21" s="26">
        <v>19405.400000000001</v>
      </c>
      <c r="E21" s="26" t="s">
        <v>156</v>
      </c>
    </row>
    <row r="22" spans="1:5" x14ac:dyDescent="0.25">
      <c r="A22" s="26" t="s">
        <v>159</v>
      </c>
      <c r="B22" s="26">
        <v>56708880539</v>
      </c>
      <c r="C22" s="26" t="s">
        <v>177</v>
      </c>
      <c r="D22" s="26">
        <v>21138</v>
      </c>
      <c r="E22" s="26" t="s">
        <v>160</v>
      </c>
    </row>
    <row r="23" spans="1:5" x14ac:dyDescent="0.25">
      <c r="A23" s="26" t="s">
        <v>147</v>
      </c>
      <c r="B23" s="26">
        <v>56708843881</v>
      </c>
      <c r="C23" s="26" t="s">
        <v>177</v>
      </c>
      <c r="D23" s="26">
        <v>7083</v>
      </c>
      <c r="E23" s="26" t="s">
        <v>148</v>
      </c>
    </row>
    <row r="24" spans="1:5" x14ac:dyDescent="0.25">
      <c r="A24" s="26" t="s">
        <v>105</v>
      </c>
      <c r="B24" s="26">
        <v>56708880434</v>
      </c>
      <c r="C24" s="26" t="s">
        <v>177</v>
      </c>
      <c r="D24" s="26">
        <v>9755.6</v>
      </c>
      <c r="E24" s="26" t="s">
        <v>106</v>
      </c>
    </row>
    <row r="25" spans="1:5" x14ac:dyDescent="0.25">
      <c r="A25" s="26" t="s">
        <v>65</v>
      </c>
      <c r="B25" s="26">
        <v>56708843696</v>
      </c>
      <c r="C25" s="26" t="s">
        <v>177</v>
      </c>
      <c r="D25" s="26">
        <v>15535.800000000001</v>
      </c>
      <c r="E25" s="26" t="s">
        <v>66</v>
      </c>
    </row>
    <row r="26" spans="1:5" x14ac:dyDescent="0.25">
      <c r="A26" s="26" t="s">
        <v>95</v>
      </c>
      <c r="B26" s="26">
        <v>56708843773</v>
      </c>
      <c r="C26" s="26" t="s">
        <v>177</v>
      </c>
      <c r="D26" s="26">
        <v>5012.4000000000005</v>
      </c>
      <c r="E26" s="26" t="s">
        <v>96</v>
      </c>
    </row>
    <row r="27" spans="1:5" x14ac:dyDescent="0.25">
      <c r="A27" s="26" t="s">
        <v>73</v>
      </c>
      <c r="B27" s="26">
        <v>56708843711</v>
      </c>
      <c r="C27" s="26" t="s">
        <v>177</v>
      </c>
      <c r="D27" s="26">
        <v>10621.2</v>
      </c>
      <c r="E27" s="26" t="s">
        <v>74</v>
      </c>
    </row>
    <row r="28" spans="1:5" x14ac:dyDescent="0.25">
      <c r="A28" s="26" t="s">
        <v>111</v>
      </c>
      <c r="B28" s="26">
        <v>56708880448</v>
      </c>
      <c r="C28" s="26" t="s">
        <v>177</v>
      </c>
      <c r="D28" s="26">
        <v>5953</v>
      </c>
      <c r="E28" s="26" t="s">
        <v>112</v>
      </c>
    </row>
    <row r="29" spans="1:5" x14ac:dyDescent="0.25">
      <c r="A29" s="26" t="s">
        <v>41</v>
      </c>
      <c r="B29" s="26">
        <v>56708848813</v>
      </c>
      <c r="C29" s="26" t="s">
        <v>177</v>
      </c>
      <c r="D29" s="26">
        <v>9975.4000000000015</v>
      </c>
      <c r="E29" s="26" t="s">
        <v>42</v>
      </c>
    </row>
    <row r="30" spans="1:5" x14ac:dyDescent="0.25">
      <c r="A30" s="26" t="s">
        <v>47</v>
      </c>
      <c r="B30" s="26">
        <v>56708848827</v>
      </c>
      <c r="C30" s="26" t="s">
        <v>177</v>
      </c>
      <c r="D30" s="26">
        <v>6314.4000000000005</v>
      </c>
      <c r="E30" s="26" t="s">
        <v>48</v>
      </c>
    </row>
    <row r="31" spans="1:5" x14ac:dyDescent="0.25">
      <c r="A31" s="26" t="s">
        <v>45</v>
      </c>
      <c r="B31" s="26">
        <v>56708883902</v>
      </c>
      <c r="C31" s="26" t="s">
        <v>177</v>
      </c>
      <c r="D31" s="26">
        <v>9906.8000000000011</v>
      </c>
      <c r="E31" s="26" t="s">
        <v>46</v>
      </c>
    </row>
    <row r="32" spans="1:5" x14ac:dyDescent="0.25">
      <c r="A32" s="26" t="s">
        <v>67</v>
      </c>
      <c r="B32" s="26">
        <v>56708843739</v>
      </c>
      <c r="C32" s="26" t="s">
        <v>177</v>
      </c>
      <c r="D32" s="26">
        <v>2479.6000000000004</v>
      </c>
      <c r="E32" s="26" t="s">
        <v>68</v>
      </c>
    </row>
    <row r="33" spans="1:5" x14ac:dyDescent="0.25">
      <c r="A33" s="26" t="s">
        <v>145</v>
      </c>
      <c r="B33" s="26">
        <v>56708880465</v>
      </c>
      <c r="C33" s="26" t="s">
        <v>177</v>
      </c>
      <c r="D33" s="26">
        <v>5103</v>
      </c>
      <c r="E33" s="26" t="s">
        <v>146</v>
      </c>
    </row>
    <row r="34" spans="1:5" x14ac:dyDescent="0.25">
      <c r="A34" s="26">
        <v>9</v>
      </c>
      <c r="B34" s="26">
        <v>56708880451</v>
      </c>
      <c r="C34" s="26" t="s">
        <v>177</v>
      </c>
      <c r="D34" s="26">
        <v>19263.2</v>
      </c>
      <c r="E34" s="26" t="s">
        <v>126</v>
      </c>
    </row>
    <row r="35" spans="1:5" x14ac:dyDescent="0.25">
      <c r="A35" s="26" t="s">
        <v>99</v>
      </c>
      <c r="B35" s="26">
        <v>56708843790</v>
      </c>
      <c r="C35" s="26" t="s">
        <v>177</v>
      </c>
      <c r="D35" s="26">
        <v>4491.8</v>
      </c>
      <c r="E35" s="26" t="s">
        <v>100</v>
      </c>
    </row>
    <row r="36" spans="1:5" x14ac:dyDescent="0.25">
      <c r="A36" s="26" t="s">
        <v>163</v>
      </c>
      <c r="B36" s="26">
        <v>56708880542</v>
      </c>
      <c r="C36" s="26" t="s">
        <v>177</v>
      </c>
      <c r="D36" s="26">
        <v>6683.8</v>
      </c>
      <c r="E36" s="26" t="s">
        <v>164</v>
      </c>
    </row>
    <row r="37" spans="1:5" x14ac:dyDescent="0.25">
      <c r="A37" s="26" t="s">
        <v>131</v>
      </c>
      <c r="B37" s="26">
        <v>60590029027</v>
      </c>
      <c r="C37" s="26" t="s">
        <v>177</v>
      </c>
      <c r="D37" s="26">
        <v>8680</v>
      </c>
      <c r="E37" s="26" t="s">
        <v>132</v>
      </c>
    </row>
    <row r="38" spans="1:5" x14ac:dyDescent="0.25">
      <c r="A38" s="26" t="s">
        <v>31</v>
      </c>
      <c r="B38" s="26">
        <v>56708883873</v>
      </c>
      <c r="C38" s="26" t="s">
        <v>177</v>
      </c>
      <c r="D38" s="26">
        <v>14400.400000000001</v>
      </c>
      <c r="E38" s="26" t="s">
        <v>32</v>
      </c>
    </row>
    <row r="39" spans="1:5" x14ac:dyDescent="0.25">
      <c r="A39" s="26" t="s">
        <v>161</v>
      </c>
      <c r="B39" s="26">
        <v>56708883839</v>
      </c>
      <c r="C39" s="26" t="s">
        <v>177</v>
      </c>
      <c r="D39" s="26">
        <v>10611</v>
      </c>
      <c r="E39" s="26" t="s">
        <v>162</v>
      </c>
    </row>
    <row r="40" spans="1:5" x14ac:dyDescent="0.25">
      <c r="A40" s="26" t="s">
        <v>39</v>
      </c>
      <c r="B40" s="26">
        <v>56708881869</v>
      </c>
      <c r="C40" s="26" t="s">
        <v>177</v>
      </c>
      <c r="D40" s="26">
        <v>15263.6</v>
      </c>
      <c r="E40" s="26" t="s">
        <v>40</v>
      </c>
    </row>
    <row r="41" spans="1:5" x14ac:dyDescent="0.25">
      <c r="A41" s="26" t="s">
        <v>123</v>
      </c>
      <c r="B41" s="26">
        <v>60590081785</v>
      </c>
      <c r="C41" s="26" t="s">
        <v>177</v>
      </c>
      <c r="D41" s="26">
        <v>2226.2000000000003</v>
      </c>
      <c r="E41" s="26" t="s">
        <v>124</v>
      </c>
    </row>
    <row r="42" spans="1:5" x14ac:dyDescent="0.25">
      <c r="A42" s="26" t="s">
        <v>143</v>
      </c>
      <c r="B42" s="26">
        <v>60590127128</v>
      </c>
      <c r="C42" s="26" t="s">
        <v>177</v>
      </c>
      <c r="D42" s="26">
        <v>7878.8</v>
      </c>
      <c r="E42" s="26" t="s">
        <v>144</v>
      </c>
    </row>
    <row r="43" spans="1:5" x14ac:dyDescent="0.25">
      <c r="A43" s="26" t="s">
        <v>139</v>
      </c>
      <c r="B43" s="26">
        <v>60591453247</v>
      </c>
      <c r="C43" s="26" t="s">
        <v>177</v>
      </c>
      <c r="D43" s="26">
        <v>6605.6</v>
      </c>
      <c r="E43" s="26" t="s">
        <v>140</v>
      </c>
    </row>
    <row r="44" spans="1:5" x14ac:dyDescent="0.25">
      <c r="A44" s="26" t="s">
        <v>57</v>
      </c>
      <c r="B44" s="26">
        <v>60589870076</v>
      </c>
      <c r="C44" s="26" t="s">
        <v>177</v>
      </c>
      <c r="D44" s="26">
        <v>4376</v>
      </c>
      <c r="E44" s="26" t="s">
        <v>58</v>
      </c>
    </row>
    <row r="45" spans="1:5" x14ac:dyDescent="0.25">
      <c r="A45" s="26" t="s">
        <v>117</v>
      </c>
      <c r="B45" s="26">
        <v>60590139386</v>
      </c>
      <c r="C45" s="26" t="s">
        <v>177</v>
      </c>
      <c r="D45" s="26">
        <v>2427.6</v>
      </c>
      <c r="E45" s="26" t="s">
        <v>118</v>
      </c>
    </row>
    <row r="46" spans="1:5" x14ac:dyDescent="0.25">
      <c r="A46" s="26" t="s">
        <v>61</v>
      </c>
      <c r="B46" s="26">
        <v>60590223734</v>
      </c>
      <c r="C46" s="26" t="s">
        <v>177</v>
      </c>
      <c r="D46" s="26">
        <v>5556</v>
      </c>
      <c r="E46" s="26" t="s">
        <v>62</v>
      </c>
    </row>
    <row r="47" spans="1:5" x14ac:dyDescent="0.25">
      <c r="A47" s="26" t="s">
        <v>129</v>
      </c>
      <c r="B47" s="26">
        <v>56708843938</v>
      </c>
      <c r="C47" s="26" t="s">
        <v>177</v>
      </c>
      <c r="D47" s="26">
        <v>22105</v>
      </c>
      <c r="E47" s="26" t="s">
        <v>130</v>
      </c>
    </row>
    <row r="48" spans="1:5" x14ac:dyDescent="0.25">
      <c r="A48" s="26" t="s">
        <v>127</v>
      </c>
      <c r="B48" s="26">
        <v>56710541492</v>
      </c>
      <c r="C48" s="26" t="s">
        <v>177</v>
      </c>
      <c r="D48" s="26">
        <v>5420.8</v>
      </c>
      <c r="E48" s="26" t="s">
        <v>128</v>
      </c>
    </row>
    <row r="49" spans="1:5" x14ac:dyDescent="0.25">
      <c r="A49" s="26" t="s">
        <v>85</v>
      </c>
      <c r="B49" s="26">
        <v>56702290580</v>
      </c>
      <c r="C49" s="26" t="s">
        <v>177</v>
      </c>
      <c r="D49" s="26">
        <v>2336.4</v>
      </c>
      <c r="E49" s="26" t="s">
        <v>86</v>
      </c>
    </row>
    <row r="50" spans="1:5" x14ac:dyDescent="0.25">
      <c r="A50" s="26" t="s">
        <v>33</v>
      </c>
      <c r="B50" s="26">
        <v>60575841258</v>
      </c>
      <c r="C50" s="26" t="s">
        <v>177</v>
      </c>
      <c r="D50" s="26">
        <v>16521.400000000001</v>
      </c>
      <c r="E50" s="26" t="s">
        <v>34</v>
      </c>
    </row>
    <row r="51" spans="1:5" x14ac:dyDescent="0.25">
      <c r="A51" s="26" t="s">
        <v>63</v>
      </c>
      <c r="B51" s="26">
        <v>60591678286</v>
      </c>
      <c r="C51" s="26" t="s">
        <v>177</v>
      </c>
      <c r="D51" s="26">
        <v>3964.2000000000003</v>
      </c>
      <c r="E51" s="26" t="s">
        <v>64</v>
      </c>
    </row>
    <row r="52" spans="1:5" x14ac:dyDescent="0.25">
      <c r="A52" s="26" t="s">
        <v>55</v>
      </c>
      <c r="B52" s="26">
        <v>60591853519</v>
      </c>
      <c r="C52" s="26" t="s">
        <v>177</v>
      </c>
      <c r="D52" s="26">
        <v>6051.4000000000005</v>
      </c>
      <c r="E52" s="26" t="s">
        <v>56</v>
      </c>
    </row>
    <row r="53" spans="1:5" x14ac:dyDescent="0.25">
      <c r="A53" s="26" t="s">
        <v>135</v>
      </c>
      <c r="B53" s="26">
        <v>60592075907</v>
      </c>
      <c r="C53" s="26" t="s">
        <v>177</v>
      </c>
      <c r="D53" s="26">
        <v>3751.4</v>
      </c>
      <c r="E53" s="26" t="s">
        <v>136</v>
      </c>
    </row>
    <row r="54" spans="1:5" x14ac:dyDescent="0.25">
      <c r="A54" s="26" t="s">
        <v>89</v>
      </c>
      <c r="B54" s="26">
        <v>60592612312</v>
      </c>
      <c r="C54" s="26" t="s">
        <v>177</v>
      </c>
      <c r="D54" s="26">
        <v>3584.6000000000004</v>
      </c>
      <c r="E54" s="26" t="s">
        <v>90</v>
      </c>
    </row>
    <row r="55" spans="1:5" x14ac:dyDescent="0.25">
      <c r="A55" s="26" t="s">
        <v>69</v>
      </c>
      <c r="B55" s="26">
        <v>60593016552</v>
      </c>
      <c r="C55" s="26" t="s">
        <v>177</v>
      </c>
      <c r="D55" s="26">
        <v>4299.2</v>
      </c>
      <c r="E55" s="26" t="s">
        <v>70</v>
      </c>
    </row>
    <row r="56" spans="1:5" x14ac:dyDescent="0.25">
      <c r="A56" s="26" t="s">
        <v>79</v>
      </c>
      <c r="B56" s="26">
        <v>60547411926</v>
      </c>
      <c r="C56" s="26" t="s">
        <v>177</v>
      </c>
      <c r="D56" s="26">
        <v>2865.8</v>
      </c>
      <c r="E56" s="26" t="s">
        <v>80</v>
      </c>
    </row>
    <row r="57" spans="1:5" x14ac:dyDescent="0.25">
      <c r="A57" s="26" t="s">
        <v>137</v>
      </c>
      <c r="B57" s="26">
        <v>60593356654</v>
      </c>
      <c r="C57" s="26" t="s">
        <v>177</v>
      </c>
      <c r="D57" s="26">
        <v>4044.8</v>
      </c>
      <c r="E57" s="26" t="s">
        <v>138</v>
      </c>
    </row>
    <row r="58" spans="1:5" x14ac:dyDescent="0.25">
      <c r="A58" s="26" t="s">
        <v>59</v>
      </c>
      <c r="B58" s="26">
        <v>60566927891</v>
      </c>
      <c r="C58" s="26" t="s">
        <v>177</v>
      </c>
      <c r="D58" s="26">
        <v>4163</v>
      </c>
      <c r="E58" s="26" t="s">
        <v>60</v>
      </c>
    </row>
    <row r="59" spans="1:5" x14ac:dyDescent="0.25">
      <c r="A59" s="26" t="s">
        <v>93</v>
      </c>
      <c r="B59" s="26">
        <v>60594391894</v>
      </c>
      <c r="C59" s="26" t="s">
        <v>177</v>
      </c>
      <c r="D59" s="26">
        <v>3222.8</v>
      </c>
      <c r="E59" s="26" t="s">
        <v>94</v>
      </c>
    </row>
    <row r="60" spans="1:5" x14ac:dyDescent="0.25">
      <c r="A60" s="26" t="s">
        <v>87</v>
      </c>
      <c r="B60" s="26">
        <v>56708880360</v>
      </c>
      <c r="C60" s="26" t="s">
        <v>177</v>
      </c>
      <c r="D60" s="26">
        <v>3107.6000000000004</v>
      </c>
      <c r="E60" s="26" t="s">
        <v>88</v>
      </c>
    </row>
    <row r="61" spans="1:5" x14ac:dyDescent="0.25">
      <c r="A61" s="26" t="s">
        <v>35</v>
      </c>
      <c r="B61" s="26">
        <v>56685689408</v>
      </c>
      <c r="C61" s="26" t="s">
        <v>177</v>
      </c>
      <c r="D61" s="26">
        <v>26732.600000000002</v>
      </c>
      <c r="E61" s="26" t="s">
        <v>36</v>
      </c>
    </row>
    <row r="62" spans="1:5" x14ac:dyDescent="0.25">
      <c r="A62" s="26" t="s">
        <v>141</v>
      </c>
      <c r="B62" s="26">
        <v>60593753427</v>
      </c>
      <c r="C62" s="26" t="s">
        <v>177</v>
      </c>
      <c r="D62" s="26">
        <v>3227.8</v>
      </c>
      <c r="E62" s="26" t="s">
        <v>142</v>
      </c>
    </row>
    <row r="63" spans="1:5" x14ac:dyDescent="0.25">
      <c r="A63" s="26" t="s">
        <v>83</v>
      </c>
      <c r="B63" s="26">
        <v>60576975879</v>
      </c>
      <c r="C63" s="26" t="s">
        <v>177</v>
      </c>
      <c r="D63" s="26">
        <v>1579.6000000000001</v>
      </c>
      <c r="E63" s="26" t="s">
        <v>84</v>
      </c>
    </row>
    <row r="64" spans="1:5" x14ac:dyDescent="0.25">
      <c r="A64" s="26" t="s">
        <v>133</v>
      </c>
      <c r="B64" s="26">
        <v>60595157591</v>
      </c>
      <c r="C64" s="26" t="s">
        <v>177</v>
      </c>
      <c r="D64" s="26">
        <v>5424.8</v>
      </c>
      <c r="E64" s="26" t="s">
        <v>134</v>
      </c>
    </row>
    <row r="65" spans="1:5" x14ac:dyDescent="0.25">
      <c r="A65" s="26" t="s">
        <v>27</v>
      </c>
      <c r="B65" s="26">
        <v>60594871944</v>
      </c>
      <c r="C65" s="26" t="s">
        <v>177</v>
      </c>
      <c r="D65" s="26">
        <v>3269.2000000000003</v>
      </c>
      <c r="E65" s="26" t="s">
        <v>28</v>
      </c>
    </row>
    <row r="66" spans="1:5" x14ac:dyDescent="0.25">
      <c r="A66" s="26" t="s">
        <v>77</v>
      </c>
      <c r="B66" s="26">
        <v>60595150744</v>
      </c>
      <c r="C66" s="26" t="s">
        <v>177</v>
      </c>
      <c r="D66" s="26">
        <v>8045.8</v>
      </c>
      <c r="E66" s="26" t="s">
        <v>78</v>
      </c>
    </row>
    <row r="67" spans="1:5" x14ac:dyDescent="0.25">
      <c r="A67" s="26" t="s">
        <v>101</v>
      </c>
      <c r="B67" s="26">
        <v>60594999337</v>
      </c>
      <c r="C67" s="26" t="s">
        <v>177</v>
      </c>
      <c r="D67" s="26">
        <v>3117.8</v>
      </c>
      <c r="E67" s="26" t="s">
        <v>102</v>
      </c>
    </row>
    <row r="68" spans="1:5" x14ac:dyDescent="0.25">
      <c r="A68" s="26" t="s">
        <v>157</v>
      </c>
      <c r="B68" s="26">
        <v>60595108868</v>
      </c>
      <c r="C68" s="26" t="s">
        <v>177</v>
      </c>
      <c r="D68" s="26">
        <v>3086.4</v>
      </c>
      <c r="E68" s="26" t="s">
        <v>158</v>
      </c>
    </row>
    <row r="69" spans="1:5" x14ac:dyDescent="0.25">
      <c r="A69" s="26" t="s">
        <v>81</v>
      </c>
      <c r="B69" s="26">
        <v>60595021987</v>
      </c>
      <c r="C69" s="26" t="s">
        <v>177</v>
      </c>
      <c r="D69" s="26">
        <v>4709.4000000000005</v>
      </c>
      <c r="E69" s="26" t="s">
        <v>82</v>
      </c>
    </row>
    <row r="70" spans="1:5" x14ac:dyDescent="0.25">
      <c r="A70" s="26" t="s">
        <v>29</v>
      </c>
      <c r="B70" s="26">
        <v>60596705482</v>
      </c>
      <c r="C70" s="26" t="s">
        <v>177</v>
      </c>
      <c r="D70" s="26">
        <v>5426</v>
      </c>
      <c r="E70" s="26" t="s">
        <v>30</v>
      </c>
    </row>
    <row r="71" spans="1:5" x14ac:dyDescent="0.25">
      <c r="A71" s="26" t="s">
        <v>43</v>
      </c>
      <c r="B71" s="26">
        <v>60596095566</v>
      </c>
      <c r="C71" s="26" t="s">
        <v>177</v>
      </c>
      <c r="D71" s="26">
        <v>2865.8</v>
      </c>
      <c r="E71" s="26" t="s">
        <v>44</v>
      </c>
    </row>
    <row r="72" spans="1:5" x14ac:dyDescent="0.25">
      <c r="A72" s="26" t="s">
        <v>91</v>
      </c>
      <c r="B72" s="26">
        <v>60577252235</v>
      </c>
      <c r="C72" s="26" t="s">
        <v>177</v>
      </c>
      <c r="D72" s="26">
        <v>17788.400000000001</v>
      </c>
      <c r="E72" s="26" t="s">
        <v>92</v>
      </c>
    </row>
    <row r="73" spans="1:5" x14ac:dyDescent="0.25">
      <c r="A73" s="26" t="s">
        <v>51</v>
      </c>
      <c r="B73" s="26">
        <v>60587012836</v>
      </c>
      <c r="C73" s="26" t="s">
        <v>177</v>
      </c>
      <c r="D73" s="26">
        <v>5425.8</v>
      </c>
      <c r="E73" s="26" t="s">
        <v>52</v>
      </c>
    </row>
    <row r="74" spans="1:5" x14ac:dyDescent="0.25">
      <c r="A74" s="26" t="s">
        <v>53</v>
      </c>
      <c r="B74" s="26">
        <v>60591044065</v>
      </c>
      <c r="C74" s="26" t="s">
        <v>177</v>
      </c>
      <c r="D74" s="26">
        <v>15983.400000000001</v>
      </c>
      <c r="E74" s="26" t="s">
        <v>54</v>
      </c>
    </row>
    <row r="75" spans="1:5" x14ac:dyDescent="0.25">
      <c r="A75" s="26" t="s">
        <v>71</v>
      </c>
      <c r="B75" s="26">
        <v>60597261719</v>
      </c>
      <c r="C75" s="26" t="s">
        <v>177</v>
      </c>
      <c r="D75" s="26">
        <v>3030.6000000000004</v>
      </c>
      <c r="E75" s="26" t="s">
        <v>72</v>
      </c>
    </row>
    <row r="76" spans="1:5" x14ac:dyDescent="0.25">
      <c r="A76" s="26" t="s">
        <v>121</v>
      </c>
      <c r="B76" s="26">
        <v>60597222108</v>
      </c>
      <c r="C76" s="26" t="s">
        <v>177</v>
      </c>
      <c r="D76" s="26">
        <v>3695.8</v>
      </c>
      <c r="E76" s="26" t="s">
        <v>122</v>
      </c>
    </row>
    <row r="77" spans="1:5" x14ac:dyDescent="0.25">
      <c r="A77" s="26" t="s">
        <v>49</v>
      </c>
      <c r="B77" s="26">
        <v>60597464831</v>
      </c>
      <c r="C77" s="26" t="s">
        <v>177</v>
      </c>
      <c r="D77" s="26">
        <v>3215.6000000000004</v>
      </c>
      <c r="E77" s="26" t="s">
        <v>50</v>
      </c>
    </row>
    <row r="78" spans="1:5" x14ac:dyDescent="0.25">
      <c r="A78" s="26" t="s">
        <v>115</v>
      </c>
      <c r="B78" s="26">
        <v>60598057705</v>
      </c>
      <c r="C78" s="26" t="s">
        <v>177</v>
      </c>
      <c r="D78" s="26">
        <v>3243.2000000000003</v>
      </c>
      <c r="E78" s="26" t="s">
        <v>116</v>
      </c>
    </row>
    <row r="79" spans="1:5" x14ac:dyDescent="0.25">
      <c r="A79" s="26" t="s">
        <v>153</v>
      </c>
      <c r="B79" s="26">
        <v>60598131158</v>
      </c>
      <c r="C79" s="26" t="s">
        <v>177</v>
      </c>
      <c r="D79" s="26">
        <v>3057.4</v>
      </c>
      <c r="E79" s="26" t="s">
        <v>154</v>
      </c>
    </row>
    <row r="80" spans="1:5" x14ac:dyDescent="0.25">
      <c r="A80" s="26"/>
      <c r="B80" s="26" t="s">
        <v>178</v>
      </c>
      <c r="C80" s="26"/>
      <c r="D80" s="35">
        <v>505539</v>
      </c>
      <c r="E80" s="26" t="s">
        <v>179</v>
      </c>
    </row>
    <row r="82" spans="2:5" x14ac:dyDescent="0.25">
      <c r="B82" s="36" t="s">
        <v>175</v>
      </c>
      <c r="C82" s="36"/>
      <c r="D82" s="37">
        <v>219202.80000000002</v>
      </c>
      <c r="E82" s="36" t="s">
        <v>176</v>
      </c>
    </row>
    <row r="83" spans="2:5" x14ac:dyDescent="0.25">
      <c r="B83" s="36" t="s">
        <v>178</v>
      </c>
      <c r="C83" s="36"/>
      <c r="D83" s="37">
        <v>505539</v>
      </c>
      <c r="E83" s="36" t="s">
        <v>179</v>
      </c>
    </row>
    <row r="84" spans="2:5" x14ac:dyDescent="0.25">
      <c r="B84" s="36"/>
      <c r="C84" s="36"/>
      <c r="D84" s="37">
        <v>724741.8</v>
      </c>
      <c r="E84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/>
  </sheetViews>
  <sheetFormatPr baseColWidth="10" defaultRowHeight="15" x14ac:dyDescent="0.25"/>
  <cols>
    <col min="1" max="1" width="24.5703125" style="26" bestFit="1" customWidth="1"/>
    <col min="2" max="2" width="13.140625" style="26" bestFit="1" customWidth="1"/>
    <col min="3" max="16384" width="11.42578125" style="26"/>
  </cols>
  <sheetData>
    <row r="1" spans="1:5" x14ac:dyDescent="0.25">
      <c r="A1" s="46" t="s">
        <v>187</v>
      </c>
      <c r="B1" s="46"/>
      <c r="C1" s="47"/>
      <c r="D1" s="48"/>
      <c r="E1" s="48"/>
    </row>
    <row r="2" spans="1:5" x14ac:dyDescent="0.25">
      <c r="A2" s="46" t="s">
        <v>188</v>
      </c>
      <c r="B2" s="46" t="s">
        <v>200</v>
      </c>
      <c r="C2" s="47"/>
      <c r="D2" s="48"/>
      <c r="E2" s="48"/>
    </row>
    <row r="3" spans="1:5" x14ac:dyDescent="0.25">
      <c r="A3" s="46" t="s">
        <v>199</v>
      </c>
      <c r="B3" s="49" t="s">
        <v>201</v>
      </c>
      <c r="C3" s="47"/>
      <c r="D3" s="48"/>
      <c r="E3" s="48"/>
    </row>
    <row r="4" spans="1:5" x14ac:dyDescent="0.25">
      <c r="A4" s="47"/>
      <c r="B4" s="47"/>
      <c r="C4" s="47"/>
      <c r="D4" s="48"/>
      <c r="E4" s="48"/>
    </row>
    <row r="5" spans="1:5" x14ac:dyDescent="0.25">
      <c r="A5" s="47" t="s">
        <v>189</v>
      </c>
      <c r="B5" s="47" t="s">
        <v>190</v>
      </c>
      <c r="C5" s="47"/>
      <c r="D5" s="48"/>
      <c r="E5" s="48"/>
    </row>
    <row r="6" spans="1:5" x14ac:dyDescent="0.25">
      <c r="A6" s="48" t="s">
        <v>191</v>
      </c>
      <c r="B6" s="50">
        <v>451844.48</v>
      </c>
      <c r="C6" s="48"/>
      <c r="D6" s="48"/>
      <c r="E6" s="48"/>
    </row>
    <row r="7" spans="1:5" x14ac:dyDescent="0.25">
      <c r="A7" s="48" t="s">
        <v>192</v>
      </c>
      <c r="B7" s="50">
        <v>29692.799999999999</v>
      </c>
      <c r="C7" s="48"/>
      <c r="D7" s="48"/>
      <c r="E7" s="48"/>
    </row>
    <row r="8" spans="1:5" x14ac:dyDescent="0.25">
      <c r="A8" s="48" t="s">
        <v>193</v>
      </c>
      <c r="B8" s="50">
        <v>64326.52</v>
      </c>
      <c r="C8" s="48"/>
      <c r="D8" s="48"/>
      <c r="E8" s="48"/>
    </row>
    <row r="9" spans="1:5" x14ac:dyDescent="0.25">
      <c r="A9" s="48" t="s">
        <v>194</v>
      </c>
      <c r="B9" s="50">
        <v>199816.16</v>
      </c>
      <c r="C9" s="48"/>
      <c r="D9" s="48"/>
      <c r="E9" s="48"/>
    </row>
    <row r="10" spans="1:5" x14ac:dyDescent="0.25">
      <c r="A10" s="48" t="s">
        <v>195</v>
      </c>
      <c r="B10" s="50">
        <v>40802.42</v>
      </c>
      <c r="C10" s="48"/>
      <c r="D10" s="51"/>
      <c r="E10" s="48"/>
    </row>
    <row r="11" spans="1:5" x14ac:dyDescent="0.25">
      <c r="A11" s="48" t="s">
        <v>196</v>
      </c>
      <c r="B11" s="50">
        <v>94001.27</v>
      </c>
      <c r="C11" s="48"/>
      <c r="D11" s="48"/>
      <c r="E11" s="48"/>
    </row>
    <row r="12" spans="1:5" x14ac:dyDescent="0.25">
      <c r="A12" s="48" t="s">
        <v>197</v>
      </c>
      <c r="B12" s="52">
        <v>0</v>
      </c>
      <c r="C12" s="48"/>
      <c r="D12" s="48"/>
      <c r="E12" s="48"/>
    </row>
    <row r="13" spans="1:5" ht="15.75" thickBot="1" x14ac:dyDescent="0.3">
      <c r="A13" s="48" t="s">
        <v>198</v>
      </c>
      <c r="B13" s="53">
        <v>129503.55</v>
      </c>
      <c r="C13" s="48"/>
      <c r="D13" s="48"/>
      <c r="E13" s="48"/>
    </row>
    <row r="14" spans="1:5" x14ac:dyDescent="0.25">
      <c r="A14" s="48"/>
      <c r="B14" s="54">
        <f>SUM(B6:B13)</f>
        <v>1009987.2000000001</v>
      </c>
      <c r="C14" s="48"/>
      <c r="D14" s="48"/>
      <c r="E14" s="48"/>
    </row>
    <row r="15" spans="1:5" ht="15.75" thickBot="1" x14ac:dyDescent="0.3">
      <c r="A15" s="48"/>
      <c r="B15" s="55">
        <f>B14*0.16</f>
        <v>161597.95200000002</v>
      </c>
      <c r="C15" s="48"/>
      <c r="D15" s="48"/>
      <c r="E15" s="48"/>
    </row>
    <row r="16" spans="1:5" ht="15.75" thickTop="1" x14ac:dyDescent="0.25">
      <c r="A16" s="48"/>
      <c r="B16" s="56">
        <f>+B14+B15</f>
        <v>1171585.152</v>
      </c>
      <c r="C16" s="48"/>
      <c r="D16" s="48"/>
      <c r="E16" s="48"/>
    </row>
    <row r="17" spans="1:5" x14ac:dyDescent="0.25">
      <c r="A17" s="48"/>
      <c r="B17" s="50">
        <f>+FACTURACION!J82</f>
        <v>1171585.1396459998</v>
      </c>
      <c r="C17" s="48"/>
      <c r="D17" s="48"/>
      <c r="E17" s="48"/>
    </row>
    <row r="18" spans="1:5" x14ac:dyDescent="0.25">
      <c r="A18" s="48"/>
      <c r="B18" s="50">
        <f>B16-B17</f>
        <v>1.2354000238701701E-2</v>
      </c>
      <c r="C18" s="48"/>
      <c r="D18" s="48"/>
      <c r="E18" s="48"/>
    </row>
    <row r="19" spans="1:5" x14ac:dyDescent="0.25">
      <c r="A19" s="48"/>
      <c r="B19" s="50"/>
      <c r="C19" s="48"/>
      <c r="D19" s="48"/>
      <c r="E19" s="48"/>
    </row>
    <row r="20" spans="1:5" x14ac:dyDescent="0.25">
      <c r="A20" s="48"/>
      <c r="B20" s="48"/>
      <c r="C20" s="48"/>
      <c r="D20" s="48"/>
      <c r="E2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2018-01-12T18:59:58Z</dcterms:created>
  <dcterms:modified xsi:type="dcterms:W3CDTF">2018-01-16T17:57:55Z</dcterms:modified>
</cp:coreProperties>
</file>