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FACTURACION!$A$10:$O$42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l="1"/>
  <c r="B17" s="1"/>
  <c r="F12" i="3" l="1"/>
  <c r="H12" s="1"/>
  <c r="F13"/>
  <c r="H13" s="1"/>
  <c r="F14"/>
  <c r="H14" s="1"/>
  <c r="F15"/>
  <c r="H15" s="1"/>
  <c r="F16"/>
  <c r="H16" s="1"/>
  <c r="F17"/>
  <c r="G17" s="1"/>
  <c r="F18"/>
  <c r="H18" s="1"/>
  <c r="F19"/>
  <c r="G19" s="1"/>
  <c r="F20"/>
  <c r="H20" s="1"/>
  <c r="F21"/>
  <c r="G21" s="1"/>
  <c r="F22"/>
  <c r="H22" s="1"/>
  <c r="F23"/>
  <c r="H23" s="1"/>
  <c r="F24"/>
  <c r="H24" s="1"/>
  <c r="G24"/>
  <c r="F25"/>
  <c r="G25" s="1"/>
  <c r="F26"/>
  <c r="H26" s="1"/>
  <c r="F27"/>
  <c r="G27" s="1"/>
  <c r="H27"/>
  <c r="F28"/>
  <c r="H28" s="1"/>
  <c r="F29"/>
  <c r="G29" s="1"/>
  <c r="F30"/>
  <c r="H30" s="1"/>
  <c r="F31"/>
  <c r="H31" s="1"/>
  <c r="F32"/>
  <c r="H32" s="1"/>
  <c r="F33"/>
  <c r="G33" s="1"/>
  <c r="F34"/>
  <c r="H34" s="1"/>
  <c r="F35"/>
  <c r="G35" s="1"/>
  <c r="F36"/>
  <c r="H36" s="1"/>
  <c r="F37"/>
  <c r="G37" s="1"/>
  <c r="F38"/>
  <c r="H38" s="1"/>
  <c r="F39"/>
  <c r="H39" s="1"/>
  <c r="F40"/>
  <c r="H40" s="1"/>
  <c r="F41"/>
  <c r="G41" s="1"/>
  <c r="F42"/>
  <c r="H42" s="1"/>
  <c r="F11"/>
  <c r="G11" s="1"/>
  <c r="I27" l="1"/>
  <c r="G16"/>
  <c r="I16" s="1"/>
  <c r="J16" s="1"/>
  <c r="K16" s="1"/>
  <c r="H11"/>
  <c r="I11" s="1"/>
  <c r="H19"/>
  <c r="G14"/>
  <c r="I14" s="1"/>
  <c r="J14" s="1"/>
  <c r="K14" s="1"/>
  <c r="G13"/>
  <c r="I13" s="1"/>
  <c r="G40"/>
  <c r="I40" s="1"/>
  <c r="J40" s="1"/>
  <c r="K40" s="1"/>
  <c r="H37"/>
  <c r="I37" s="1"/>
  <c r="J37" s="1"/>
  <c r="K37" s="1"/>
  <c r="H35"/>
  <c r="I35" s="1"/>
  <c r="J35" s="1"/>
  <c r="K35" s="1"/>
  <c r="G32"/>
  <c r="I32" s="1"/>
  <c r="J32" s="1"/>
  <c r="K32" s="1"/>
  <c r="H29"/>
  <c r="I29" s="1"/>
  <c r="J29" s="1"/>
  <c r="K29" s="1"/>
  <c r="H21"/>
  <c r="I21" s="1"/>
  <c r="I19"/>
  <c r="J19" s="1"/>
  <c r="K19" s="1"/>
  <c r="F46"/>
  <c r="G39"/>
  <c r="I39" s="1"/>
  <c r="J39" s="1"/>
  <c r="K39" s="1"/>
  <c r="G34"/>
  <c r="I34" s="1"/>
  <c r="J34" s="1"/>
  <c r="K34" s="1"/>
  <c r="G23"/>
  <c r="I23" s="1"/>
  <c r="J23" s="1"/>
  <c r="G18"/>
  <c r="I18" s="1"/>
  <c r="J18" s="1"/>
  <c r="K18" s="1"/>
  <c r="H41"/>
  <c r="I41" s="1"/>
  <c r="J41" s="1"/>
  <c r="K41" s="1"/>
  <c r="G38"/>
  <c r="I38" s="1"/>
  <c r="J38" s="1"/>
  <c r="K38" s="1"/>
  <c r="H33"/>
  <c r="I33" s="1"/>
  <c r="G30"/>
  <c r="H25"/>
  <c r="I25" s="1"/>
  <c r="I24"/>
  <c r="G22"/>
  <c r="I22" s="1"/>
  <c r="J22" s="1"/>
  <c r="K22" s="1"/>
  <c r="H17"/>
  <c r="I17" s="1"/>
  <c r="G42"/>
  <c r="I42" s="1"/>
  <c r="J42" s="1"/>
  <c r="K42" s="1"/>
  <c r="G31"/>
  <c r="I31" s="1"/>
  <c r="J31" s="1"/>
  <c r="K31" s="1"/>
  <c r="G26"/>
  <c r="I26" s="1"/>
  <c r="J26" s="1"/>
  <c r="K26" s="1"/>
  <c r="G15"/>
  <c r="I15" s="1"/>
  <c r="G36"/>
  <c r="I36" s="1"/>
  <c r="J36" s="1"/>
  <c r="K36" s="1"/>
  <c r="I30"/>
  <c r="J30" s="1"/>
  <c r="K30" s="1"/>
  <c r="G28"/>
  <c r="I28" s="1"/>
  <c r="J28" s="1"/>
  <c r="K28" s="1"/>
  <c r="G20"/>
  <c r="I20" s="1"/>
  <c r="J20" s="1"/>
  <c r="K20" s="1"/>
  <c r="G12"/>
  <c r="J15"/>
  <c r="J27"/>
  <c r="K27" s="1"/>
  <c r="J24"/>
  <c r="K24" s="1"/>
  <c r="G46" l="1"/>
  <c r="J13"/>
  <c r="K13" s="1"/>
  <c r="J21"/>
  <c r="K21" s="1"/>
  <c r="K23"/>
  <c r="K15"/>
  <c r="I12"/>
  <c r="J12" s="1"/>
  <c r="K12" s="1"/>
  <c r="J25"/>
  <c r="K25" s="1"/>
  <c r="J33"/>
  <c r="K33" s="1"/>
  <c r="J17"/>
  <c r="K17" s="1"/>
  <c r="K11"/>
  <c r="J11"/>
  <c r="H46"/>
  <c r="I46" l="1"/>
  <c r="K46"/>
  <c r="J46"/>
</calcChain>
</file>

<file path=xl/sharedStrings.xml><?xml version="1.0" encoding="utf-8"?>
<sst xmlns="http://schemas.openxmlformats.org/spreadsheetml/2006/main" count="404" uniqueCount="158">
  <si>
    <t>CONTPAQ i</t>
  </si>
  <si>
    <t xml:space="preserve">      NÓMINAS</t>
  </si>
  <si>
    <t>05 INGENIERIA FISCAL LABORAL SC</t>
  </si>
  <si>
    <t>Lista de Raya (forma tabular)</t>
  </si>
  <si>
    <t>Periodo 9 al 9 Semanal del 22/02/2017 al 28/02/2017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</si>
  <si>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</si>
  <si>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</si>
  <si>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</si>
  <si>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</si>
  <si>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</si>
  <si>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</si>
  <si>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</si>
  <si>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</si>
  <si>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</si>
  <si>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</si>
  <si>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</si>
  <si>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</si>
  <si>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</si>
  <si>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</si>
  <si>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</si>
  <si>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</si>
  <si>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</si>
  <si>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</si>
  <si>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</si>
  <si>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</si>
  <si>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</si>
  <si>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</si>
  <si>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</si>
  <si>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</si>
  <si>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</si>
  <si>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</si>
  <si>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</si>
  <si>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</si>
  <si>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</si>
  <si>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</si>
  <si>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</si>
  <si>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</si>
  <si>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</si>
  <si>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</si>
  <si>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</si>
  <si>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</si>
  <si>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</si>
  <si>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</si>
  <si>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</si>
  <si>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</si>
  <si>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</si>
  <si>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</si>
  <si>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</si>
  <si>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</si>
  <si>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</si>
  <si>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</si>
  <si>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</si>
  <si>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</si>
  <si>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</si>
  <si>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</si>
  <si>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</si>
  <si>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</si>
  <si>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</si>
  <si>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</si>
  <si>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</si>
  <si>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</si>
  <si>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</si>
  <si>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</si>
  <si>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</si>
  <si>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</si>
  <si>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</si>
  <si>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</si>
  <si>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</si>
  <si>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PSG01</t>
  </si>
  <si>
    <t>Plata Sanchez Gerardo Israel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</si>
  <si>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</si>
  <si>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</si>
  <si>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</si>
  <si>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</si>
  <si>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</si>
  <si>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</si>
  <si>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</si>
  <si>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</si>
  <si>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SSG17</t>
  </si>
  <si>
    <t>Salmoran Salgado Guillermo Manuel</t>
  </si>
  <si>
    <t>0TE10</t>
  </si>
  <si>
    <t>Tierrafria Escaramusa Israel</t>
  </si>
  <si>
    <t>VDO03</t>
  </si>
  <si>
    <t>Vega Duran Oscar Ivan</t>
  </si>
  <si>
    <t>0ZM30</t>
  </si>
  <si>
    <t>Zarate Martinez Ricardo</t>
  </si>
  <si>
    <t xml:space="preserve">  =============</t>
  </si>
  <si>
    <t>Total Gral.</t>
  </si>
  <si>
    <t xml:space="preserve"> </t>
  </si>
  <si>
    <t>Periodo Semanal-9 del 2017-02-22 al 2017-02-28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</si>
  <si>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</si>
  <si>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</si>
  <si>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</si>
  <si>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</si>
  <si>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</si>
  <si>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</si>
  <si>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</si>
  <si>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29</t>
  </si>
  <si>
    <t>03 Transferencia electrónica de fondos</t>
  </si>
  <si>
    <t>Total Transferencia electrónica de fondos</t>
  </si>
  <si>
    <t>Total de movimientos 3</t>
  </si>
  <si>
    <t>Total de movimientos 32</t>
  </si>
  <si>
    <t>BANORTE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</si>
  <si>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</si>
  <si>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</si>
  <si>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</si>
  <si>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</si>
  <si>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</si>
  <si>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</si>
  <si>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</si>
  <si>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</si>
  <si>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</si>
  <si>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</si>
  <si>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</si>
  <si>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</si>
  <si>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</si>
  <si>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</si>
  <si>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</si>
  <si>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</si>
  <si>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</si>
  <si>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9</t>
  </si>
  <si>
    <t>22/02/2017 al 28/02/2017</t>
  </si>
  <si>
    <t>VENTAS</t>
  </si>
  <si>
    <t>ALFARO QUEZADA PABLO FRANCISCO</t>
  </si>
  <si>
    <t>ANDRADE RODRIGUEZ MIGUEL ANGEL</t>
  </si>
  <si>
    <t>ARELLANO ALVAREZ JAVIER</t>
  </si>
  <si>
    <t>CORPORATIVO</t>
  </si>
  <si>
    <t>BECERRA JIMENEZ ALEJANDRO</t>
  </si>
  <si>
    <t>SEMINUEVOS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</si>
  <si>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</si>
  <si>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</si>
  <si>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</si>
  <si>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</si>
  <si>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</si>
  <si>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</si>
  <si>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</si>
  <si>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</si>
  <si>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</si>
  <si>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</si>
  <si>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</si>
  <si>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</si>
  <si>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</si>
  <si>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</si>
  <si>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</si>
  <si>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MARTINEZ GOMEZ KENT MARTIN</t>
  </si>
  <si>
    <t>MONZON MARROQUIN JUAN ARCADIO</t>
  </si>
  <si>
    <t>ORTEGA SOSA GUILLERMO</t>
  </si>
  <si>
    <t>ORTIZ RODRIGUEZ LUIS JAVIER</t>
  </si>
  <si>
    <t>PICAZO BASTIDA GUSTAVO</t>
  </si>
  <si>
    <t>PLATA SANCHEZ GERARDO ISRAEL</t>
  </si>
  <si>
    <t>RAMIREZ LATOUR VICTOR</t>
  </si>
  <si>
    <t>RAMIREZ MONDRAGON RICARDO</t>
  </si>
  <si>
    <t>RODRIGUEZ MEDINA CESAR</t>
  </si>
  <si>
    <t>ROJAS FLORES JOSE ARMANDO</t>
  </si>
  <si>
    <t>SALMORAN SALGADO GUILLERMO MANUEL</t>
  </si>
  <si>
    <t>TIERRAFRIA ESCARAMUZA ISRAEL</t>
  </si>
  <si>
    <t>VEGA DURAN OSCAR IVAN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</si>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</sst>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43" fontId="27" fillId="0" borderId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2" fillId="0" borderId="0" xfId="0" applyFont="1"/>
    <xf numFmtId="165" fontId="22" fillId="0" borderId="0" xfId="0" applyNumberFormat="1" applyFont="1"/>
    <xf numFmtId="0" fontId="10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25" fillId="0" borderId="5" xfId="0" applyNumberFormat="1" applyFont="1" applyBorder="1"/>
    <xf numFmtId="0" fontId="2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/>
    <xf numFmtId="0" fontId="26" fillId="0" borderId="6" xfId="0" applyFont="1" applyBorder="1"/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14" fontId="26" fillId="0" borderId="6" xfId="0" applyNumberFormat="1" applyFont="1" applyBorder="1"/>
    <xf numFmtId="43" fontId="23" fillId="0" borderId="6" xfId="2" applyFont="1" applyBorder="1"/>
    <xf numFmtId="43" fontId="23" fillId="0" borderId="7" xfId="2" applyFont="1" applyBorder="1"/>
    <xf numFmtId="43" fontId="23" fillId="0" borderId="8" xfId="2" applyFont="1" applyBorder="1"/>
    <xf numFmtId="43" fontId="23" fillId="0" borderId="9" xfId="2" applyFont="1" applyBorder="1"/>
    <xf numFmtId="43" fontId="1" fillId="0" borderId="8" xfId="2" applyFont="1" applyBorder="1"/>
    <xf numFmtId="0" fontId="28" fillId="0" borderId="3" xfId="0" applyFont="1" applyBorder="1"/>
    <xf numFmtId="0" fontId="28" fillId="0" borderId="3" xfId="0" applyFont="1" applyFill="1" applyBorder="1"/>
    <xf numFmtId="0" fontId="28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pane xSplit="2" ySplit="10" topLeftCell="E11" activePane="bottomRight" state="frozen"/>
      <selection pane="topRight" activeCell="C1" sqref="C1"/>
      <selection pane="bottomLeft" activeCell="A13" sqref="A13"/>
      <selection pane="bottomRight" activeCell="I19" sqref="I19:I38"/>
    </sheetView>
  </sheetViews>
  <sheetFormatPr baseColWidth="10" defaultRowHeight="11.25"/>
  <cols>
    <col min="1" max="1" width="10" style="2" customWidth="1"/>
    <col min="2" max="2" width="29" style="1" customWidth="1"/>
    <col min="3" max="3" width="13.5703125" style="1" bestFit="1" customWidth="1"/>
    <col min="4" max="5" width="11.42578125" style="1"/>
    <col min="6" max="6" width="14.140625" style="1" customWidth="1"/>
    <col min="7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5" ht="18" customHeight="1">
      <c r="A1" s="3" t="s">
        <v>0</v>
      </c>
      <c r="B1" s="6" t="s">
        <v>88</v>
      </c>
    </row>
    <row r="2" spans="1:15" ht="24.95" customHeight="1">
      <c r="A2" s="4" t="s">
        <v>1</v>
      </c>
      <c r="B2" s="21" t="s">
        <v>2</v>
      </c>
    </row>
    <row r="3" spans="1:15" ht="15">
      <c r="B3" s="22" t="s">
        <v>3</v>
      </c>
    </row>
    <row r="4" spans="1:15" ht="12.75">
      <c r="B4" s="23" t="s">
        <v>4</v>
      </c>
    </row>
    <row r="5" spans="1:15">
      <c r="B5" s="7" t="s">
        <v>5</v>
      </c>
    </row>
    <row r="6" spans="1:15">
      <c r="B6" s="7" t="s">
        <v>6</v>
      </c>
    </row>
    <row r="7" spans="1:15" ht="15.75">
      <c r="F7" s="47" t="s">
        <v>103</v>
      </c>
      <c r="G7" s="47"/>
      <c r="H7" s="47"/>
      <c r="I7" s="47"/>
      <c r="J7" s="47"/>
      <c r="K7" s="47"/>
    </row>
    <row r="8" spans="1:15" s="44" customFormat="1" ht="23.25" thickBot="1">
      <c r="A8" s="41" t="s">
        <v>7</v>
      </c>
      <c r="B8" s="42" t="s">
        <v>8</v>
      </c>
      <c r="C8" s="43" t="s">
        <v>12</v>
      </c>
      <c r="F8" s="40" t="s">
        <v>12</v>
      </c>
      <c r="G8" s="40" t="s">
        <v>104</v>
      </c>
      <c r="H8" s="40" t="s">
        <v>105</v>
      </c>
      <c r="I8" s="40" t="s">
        <v>106</v>
      </c>
      <c r="J8" s="40" t="s">
        <v>107</v>
      </c>
      <c r="K8" s="40" t="s">
        <v>108</v>
      </c>
    </row>
    <row r="9" spans="1:15" ht="12" thickTop="1">
      <c r="A9" s="13" t="s">
        <v>21</v>
      </c>
    </row>
    <row r="11" spans="1:15" ht="14.25">
      <c r="A11" s="2" t="s">
        <v>22</v>
      </c>
      <c r="B11" s="1" t="s">
        <v>23</v>
      </c>
      <c r="C11" s="14">
        <v>23659.59</v>
      </c>
      <c r="F11" s="45">
        <f>+C11</f>
        <v>23659.59</v>
      </c>
      <c r="G11" s="45">
        <f>+F11*2%</f>
        <v>473.1918</v>
      </c>
      <c r="H11" s="45">
        <f>+F11*7.5%</f>
        <v>1774.4692499999999</v>
      </c>
      <c r="I11" s="45">
        <f>SUM(F11:H11)</f>
        <v>25907.251049999999</v>
      </c>
      <c r="J11" s="45">
        <f>+I11*16%</f>
        <v>4145.1601680000003</v>
      </c>
      <c r="K11" s="45">
        <f>+I11+J11</f>
        <v>30052.411218000001</v>
      </c>
      <c r="N11" s="65" t="s">
        <v>122</v>
      </c>
      <c r="O11" s="66" t="s">
        <v>123</v>
      </c>
    </row>
    <row r="12" spans="1:15" ht="14.25">
      <c r="A12" s="2" t="s">
        <v>24</v>
      </c>
      <c r="B12" s="1" t="s">
        <v>25</v>
      </c>
      <c r="C12" s="14">
        <v>11177.99</v>
      </c>
      <c r="F12" s="45">
        <f t="shared" ref="F12:F42" si="0">+C12</f>
        <v>11177.99</v>
      </c>
      <c r="G12" s="45">
        <f t="shared" ref="G12:G42" si="1">+F12*2%</f>
        <v>223.5598</v>
      </c>
      <c r="H12" s="45">
        <f t="shared" ref="H12:H42" si="2">+F12*7.5%</f>
        <v>838.34924999999998</v>
      </c>
      <c r="I12" s="45">
        <f t="shared" ref="I12:I42" si="3">SUM(F12:H12)</f>
        <v>12239.89905</v>
      </c>
      <c r="J12" s="45">
        <f t="shared" ref="J12:J42" si="4">+I12*16%</f>
        <v>1958.3838479999999</v>
      </c>
      <c r="K12" s="45">
        <f t="shared" ref="K12:K42" si="5">+I12+J12</f>
        <v>14198.282897999999</v>
      </c>
      <c r="N12" s="65" t="s">
        <v>122</v>
      </c>
      <c r="O12" s="66" t="s">
        <v>124</v>
      </c>
    </row>
    <row r="13" spans="1:15" ht="14.25">
      <c r="A13" s="2" t="s">
        <v>26</v>
      </c>
      <c r="B13" s="1" t="s">
        <v>27</v>
      </c>
      <c r="C13" s="14">
        <v>9991.25</v>
      </c>
      <c r="F13" s="45">
        <f t="shared" si="0"/>
        <v>9991.25</v>
      </c>
      <c r="G13" s="45">
        <f t="shared" si="1"/>
        <v>199.82500000000002</v>
      </c>
      <c r="H13" s="45">
        <f t="shared" si="2"/>
        <v>749.34375</v>
      </c>
      <c r="I13" s="45">
        <f t="shared" si="3"/>
        <v>10940.418750000001</v>
      </c>
      <c r="J13" s="45">
        <f t="shared" si="4"/>
        <v>1750.4670000000001</v>
      </c>
      <c r="K13" s="45">
        <f t="shared" si="5"/>
        <v>12690.885750000001</v>
      </c>
      <c r="N13" s="65" t="s">
        <v>122</v>
      </c>
      <c r="O13" s="66" t="s">
        <v>125</v>
      </c>
    </row>
    <row r="14" spans="1:15" ht="14.25">
      <c r="A14" s="2" t="s">
        <v>28</v>
      </c>
      <c r="B14" s="1" t="s">
        <v>29</v>
      </c>
      <c r="C14" s="14">
        <v>1750</v>
      </c>
      <c r="F14" s="45">
        <f t="shared" si="0"/>
        <v>1750</v>
      </c>
      <c r="G14" s="45">
        <f t="shared" si="1"/>
        <v>35</v>
      </c>
      <c r="H14" s="45">
        <f t="shared" si="2"/>
        <v>131.25</v>
      </c>
      <c r="I14" s="45">
        <f t="shared" si="3"/>
        <v>1916.25</v>
      </c>
      <c r="J14" s="45">
        <f t="shared" si="4"/>
        <v>306.60000000000002</v>
      </c>
      <c r="K14" s="45">
        <f t="shared" si="5"/>
        <v>2222.85</v>
      </c>
      <c r="N14" s="65" t="s">
        <v>126</v>
      </c>
      <c r="O14" s="66" t="s">
        <v>127</v>
      </c>
    </row>
    <row r="15" spans="1:15" ht="14.25">
      <c r="A15" s="2" t="s">
        <v>30</v>
      </c>
      <c r="B15" s="1" t="s">
        <v>31</v>
      </c>
      <c r="C15" s="14">
        <v>2831.76</v>
      </c>
      <c r="F15" s="45">
        <f t="shared" si="0"/>
        <v>2831.76</v>
      </c>
      <c r="G15" s="45">
        <f t="shared" si="1"/>
        <v>56.635200000000005</v>
      </c>
      <c r="H15" s="45">
        <f t="shared" si="2"/>
        <v>212.38200000000001</v>
      </c>
      <c r="I15" s="45">
        <f t="shared" si="3"/>
        <v>3100.7772000000004</v>
      </c>
      <c r="J15" s="45">
        <f t="shared" si="4"/>
        <v>496.1243520000001</v>
      </c>
      <c r="K15" s="45">
        <f t="shared" si="5"/>
        <v>3596.9015520000007</v>
      </c>
      <c r="N15" s="65" t="s">
        <v>128</v>
      </c>
      <c r="O15" s="66" t="s">
        <v>129</v>
      </c>
    </row>
    <row r="16" spans="1:15" ht="14.25">
      <c r="A16" s="2" t="s">
        <v>32</v>
      </c>
      <c r="B16" s="1" t="s">
        <v>33</v>
      </c>
      <c r="C16" s="14">
        <v>1768.79</v>
      </c>
      <c r="F16" s="45">
        <f t="shared" si="0"/>
        <v>1768.79</v>
      </c>
      <c r="G16" s="45">
        <f t="shared" si="1"/>
        <v>35.375799999999998</v>
      </c>
      <c r="H16" s="45">
        <f t="shared" si="2"/>
        <v>132.65924999999999</v>
      </c>
      <c r="I16" s="45">
        <f t="shared" si="3"/>
        <v>1936.8250499999999</v>
      </c>
      <c r="J16" s="45">
        <f t="shared" si="4"/>
        <v>309.89200799999998</v>
      </c>
      <c r="K16" s="45">
        <f t="shared" si="5"/>
        <v>2246.7170579999997</v>
      </c>
      <c r="N16" s="65" t="s">
        <v>128</v>
      </c>
      <c r="O16" s="66" t="s">
        <v>130</v>
      </c>
    </row>
    <row r="17" spans="1:15" ht="14.25">
      <c r="A17" s="2" t="s">
        <v>34</v>
      </c>
      <c r="B17" s="1" t="s">
        <v>35</v>
      </c>
      <c r="C17" s="14">
        <v>42079.43</v>
      </c>
      <c r="F17" s="45">
        <f t="shared" si="0"/>
        <v>42079.43</v>
      </c>
      <c r="G17" s="45">
        <f t="shared" si="1"/>
        <v>841.58860000000004</v>
      </c>
      <c r="H17" s="45">
        <f t="shared" si="2"/>
        <v>3155.9572499999999</v>
      </c>
      <c r="I17" s="45">
        <f t="shared" si="3"/>
        <v>46076.975850000003</v>
      </c>
      <c r="J17" s="45">
        <f t="shared" si="4"/>
        <v>7372.3161360000004</v>
      </c>
      <c r="K17" s="45">
        <f t="shared" si="5"/>
        <v>53449.291986000004</v>
      </c>
      <c r="N17" s="65" t="s">
        <v>122</v>
      </c>
      <c r="O17" s="66" t="s">
        <v>131</v>
      </c>
    </row>
    <row r="18" spans="1:15" ht="14.25">
      <c r="A18" s="2" t="s">
        <v>36</v>
      </c>
      <c r="B18" s="1" t="s">
        <v>37</v>
      </c>
      <c r="C18" s="14">
        <v>11981.03</v>
      </c>
      <c r="F18" s="45">
        <f t="shared" si="0"/>
        <v>11981.03</v>
      </c>
      <c r="G18" s="45">
        <f t="shared" si="1"/>
        <v>239.62060000000002</v>
      </c>
      <c r="H18" s="45">
        <f t="shared" si="2"/>
        <v>898.57725000000005</v>
      </c>
      <c r="I18" s="45">
        <f t="shared" si="3"/>
        <v>13119.227850000001</v>
      </c>
      <c r="J18" s="45">
        <f t="shared" si="4"/>
        <v>2099.0764560000002</v>
      </c>
      <c r="K18" s="45">
        <f t="shared" si="5"/>
        <v>15218.304306000002</v>
      </c>
      <c r="N18" s="65" t="s">
        <v>122</v>
      </c>
      <c r="O18" s="66" t="s">
        <v>132</v>
      </c>
    </row>
    <row r="19" spans="1:15" ht="14.25">
      <c r="A19" s="2" t="s">
        <v>38</v>
      </c>
      <c r="B19" s="1" t="s">
        <v>39</v>
      </c>
      <c r="C19" s="14">
        <v>14065.23</v>
      </c>
      <c r="F19" s="45">
        <f t="shared" si="0"/>
        <v>14065.23</v>
      </c>
      <c r="G19" s="45">
        <f t="shared" si="1"/>
        <v>281.30459999999999</v>
      </c>
      <c r="H19" s="45">
        <f t="shared" si="2"/>
        <v>1054.8922499999999</v>
      </c>
      <c r="I19" s="45">
        <f t="shared" si="3"/>
        <v>15401.42685</v>
      </c>
      <c r="J19" s="45">
        <f t="shared" si="4"/>
        <v>2464.2282960000002</v>
      </c>
      <c r="K19" s="45">
        <f t="shared" si="5"/>
        <v>17865.655146000001</v>
      </c>
      <c r="N19" s="65" t="s">
        <v>133</v>
      </c>
      <c r="O19" s="66" t="s">
        <v>134</v>
      </c>
    </row>
    <row r="20" spans="1:15" ht="14.25">
      <c r="A20" s="2" t="s">
        <v>40</v>
      </c>
      <c r="B20" s="1" t="s">
        <v>41</v>
      </c>
      <c r="C20" s="14">
        <v>52438.39</v>
      </c>
      <c r="F20" s="45">
        <f t="shared" si="0"/>
        <v>52438.39</v>
      </c>
      <c r="G20" s="45">
        <f t="shared" si="1"/>
        <v>1048.7678000000001</v>
      </c>
      <c r="H20" s="45">
        <f t="shared" si="2"/>
        <v>3932.87925</v>
      </c>
      <c r="I20" s="45">
        <f t="shared" si="3"/>
        <v>57420.037049999999</v>
      </c>
      <c r="J20" s="45">
        <f t="shared" si="4"/>
        <v>9187.2059279999994</v>
      </c>
      <c r="K20" s="45">
        <f t="shared" si="5"/>
        <v>66607.242977999995</v>
      </c>
      <c r="N20" s="65" t="s">
        <v>122</v>
      </c>
      <c r="O20" s="66" t="s">
        <v>135</v>
      </c>
    </row>
    <row r="21" spans="1:15" ht="14.25">
      <c r="A21" s="2" t="s">
        <v>42</v>
      </c>
      <c r="B21" s="1" t="s">
        <v>43</v>
      </c>
      <c r="C21" s="14">
        <v>9482.76</v>
      </c>
      <c r="F21" s="45">
        <f t="shared" si="0"/>
        <v>9482.76</v>
      </c>
      <c r="G21" s="45">
        <f t="shared" si="1"/>
        <v>189.65520000000001</v>
      </c>
      <c r="H21" s="45">
        <f t="shared" si="2"/>
        <v>711.20699999999999</v>
      </c>
      <c r="I21" s="45">
        <f t="shared" si="3"/>
        <v>10383.6222</v>
      </c>
      <c r="J21" s="45">
        <f t="shared" si="4"/>
        <v>1661.3795520000001</v>
      </c>
      <c r="K21" s="45">
        <f t="shared" si="5"/>
        <v>12045.001752</v>
      </c>
      <c r="N21" s="65" t="s">
        <v>122</v>
      </c>
      <c r="O21" s="66" t="s">
        <v>136</v>
      </c>
    </row>
    <row r="22" spans="1:15" ht="14.25">
      <c r="A22" s="2" t="s">
        <v>44</v>
      </c>
      <c r="B22" s="1" t="s">
        <v>45</v>
      </c>
      <c r="C22" s="14">
        <v>1026.76</v>
      </c>
      <c r="F22" s="45">
        <f t="shared" si="0"/>
        <v>1026.76</v>
      </c>
      <c r="G22" s="45">
        <f t="shared" si="1"/>
        <v>20.5352</v>
      </c>
      <c r="H22" s="45">
        <f t="shared" si="2"/>
        <v>77.006999999999991</v>
      </c>
      <c r="I22" s="45">
        <f t="shared" si="3"/>
        <v>1124.3022000000001</v>
      </c>
      <c r="J22" s="45">
        <f t="shared" si="4"/>
        <v>179.88835200000003</v>
      </c>
      <c r="K22" s="45">
        <f t="shared" si="5"/>
        <v>1304.190552</v>
      </c>
      <c r="N22" s="65" t="s">
        <v>122</v>
      </c>
      <c r="O22" s="66" t="s">
        <v>137</v>
      </c>
    </row>
    <row r="23" spans="1:15" ht="14.25">
      <c r="A23" s="2" t="s">
        <v>46</v>
      </c>
      <c r="B23" s="1" t="s">
        <v>47</v>
      </c>
      <c r="C23" s="14">
        <v>20457.060000000001</v>
      </c>
      <c r="F23" s="45">
        <f t="shared" si="0"/>
        <v>20457.060000000001</v>
      </c>
      <c r="G23" s="45">
        <f t="shared" si="1"/>
        <v>409.14120000000003</v>
      </c>
      <c r="H23" s="45">
        <f t="shared" si="2"/>
        <v>1534.2795000000001</v>
      </c>
      <c r="I23" s="45">
        <f t="shared" si="3"/>
        <v>22400.480700000004</v>
      </c>
      <c r="J23" s="45">
        <f t="shared" si="4"/>
        <v>3584.0769120000004</v>
      </c>
      <c r="K23" s="45">
        <f t="shared" si="5"/>
        <v>25984.557612000004</v>
      </c>
      <c r="N23" s="66" t="s">
        <v>122</v>
      </c>
      <c r="O23" s="66" t="s">
        <v>138</v>
      </c>
    </row>
    <row r="24" spans="1:15" ht="14.25">
      <c r="A24" s="2" t="s">
        <v>48</v>
      </c>
      <c r="B24" s="1" t="s">
        <v>49</v>
      </c>
      <c r="C24" s="14">
        <v>61465.37</v>
      </c>
      <c r="F24" s="45">
        <f t="shared" si="0"/>
        <v>61465.37</v>
      </c>
      <c r="G24" s="45">
        <f t="shared" si="1"/>
        <v>1229.3074000000001</v>
      </c>
      <c r="H24" s="45">
        <f t="shared" si="2"/>
        <v>4609.9027500000002</v>
      </c>
      <c r="I24" s="45">
        <f t="shared" si="3"/>
        <v>67304.580149999994</v>
      </c>
      <c r="J24" s="45">
        <f t="shared" si="4"/>
        <v>10768.732823999999</v>
      </c>
      <c r="K24" s="45">
        <f t="shared" si="5"/>
        <v>78073.312974</v>
      </c>
      <c r="N24" s="66" t="s">
        <v>122</v>
      </c>
      <c r="O24" s="66" t="s">
        <v>139</v>
      </c>
    </row>
    <row r="25" spans="1:15" ht="14.25">
      <c r="A25" s="2" t="s">
        <v>50</v>
      </c>
      <c r="B25" s="1" t="s">
        <v>51</v>
      </c>
      <c r="C25" s="14">
        <v>1591.01</v>
      </c>
      <c r="F25" s="45">
        <f t="shared" si="0"/>
        <v>1591.01</v>
      </c>
      <c r="G25" s="45">
        <f t="shared" si="1"/>
        <v>31.8202</v>
      </c>
      <c r="H25" s="45">
        <f t="shared" si="2"/>
        <v>119.32575</v>
      </c>
      <c r="I25" s="45">
        <f t="shared" si="3"/>
        <v>1742.1559499999998</v>
      </c>
      <c r="J25" s="45">
        <f t="shared" si="4"/>
        <v>278.74495199999996</v>
      </c>
      <c r="K25" s="45">
        <f t="shared" si="5"/>
        <v>2020.9009019999999</v>
      </c>
      <c r="N25" s="65" t="s">
        <v>122</v>
      </c>
      <c r="O25" s="66" t="s">
        <v>140</v>
      </c>
    </row>
    <row r="26" spans="1:15" ht="14.25">
      <c r="A26" s="2" t="s">
        <v>52</v>
      </c>
      <c r="B26" s="1" t="s">
        <v>53</v>
      </c>
      <c r="C26" s="14">
        <v>16980.28</v>
      </c>
      <c r="F26" s="45">
        <f t="shared" si="0"/>
        <v>16980.28</v>
      </c>
      <c r="G26" s="45">
        <f t="shared" si="1"/>
        <v>339.60559999999998</v>
      </c>
      <c r="H26" s="45">
        <f t="shared" si="2"/>
        <v>1273.521</v>
      </c>
      <c r="I26" s="45">
        <f t="shared" si="3"/>
        <v>18593.406599999998</v>
      </c>
      <c r="J26" s="45">
        <f t="shared" si="4"/>
        <v>2974.945056</v>
      </c>
      <c r="K26" s="45">
        <f t="shared" si="5"/>
        <v>21568.351655999999</v>
      </c>
      <c r="N26" s="66" t="s">
        <v>122</v>
      </c>
      <c r="O26" s="66" t="s">
        <v>141</v>
      </c>
    </row>
    <row r="27" spans="1:15" ht="14.25">
      <c r="A27" s="2" t="s">
        <v>54</v>
      </c>
      <c r="B27" s="1" t="s">
        <v>55</v>
      </c>
      <c r="C27" s="14">
        <v>2377.96</v>
      </c>
      <c r="F27" s="45">
        <f t="shared" si="0"/>
        <v>2377.96</v>
      </c>
      <c r="G27" s="45">
        <f t="shared" si="1"/>
        <v>47.559200000000004</v>
      </c>
      <c r="H27" s="45">
        <f t="shared" si="2"/>
        <v>178.34700000000001</v>
      </c>
      <c r="I27" s="45">
        <f t="shared" si="3"/>
        <v>2603.8662000000004</v>
      </c>
      <c r="J27" s="45">
        <f t="shared" si="4"/>
        <v>416.61859200000009</v>
      </c>
      <c r="K27" s="45">
        <f t="shared" si="5"/>
        <v>3020.4847920000007</v>
      </c>
      <c r="N27" s="66" t="s">
        <v>122</v>
      </c>
      <c r="O27" s="66" t="s">
        <v>142</v>
      </c>
    </row>
    <row r="28" spans="1:15" ht="14.25">
      <c r="A28" s="2" t="s">
        <v>56</v>
      </c>
      <c r="B28" s="1" t="s">
        <v>57</v>
      </c>
      <c r="C28" s="14">
        <v>8469.66</v>
      </c>
      <c r="F28" s="45">
        <f t="shared" si="0"/>
        <v>8469.66</v>
      </c>
      <c r="G28" s="45">
        <f t="shared" si="1"/>
        <v>169.39320000000001</v>
      </c>
      <c r="H28" s="45">
        <f t="shared" si="2"/>
        <v>635.22449999999992</v>
      </c>
      <c r="I28" s="45">
        <f t="shared" si="3"/>
        <v>9274.2777000000006</v>
      </c>
      <c r="J28" s="45">
        <f t="shared" si="4"/>
        <v>1483.8844320000001</v>
      </c>
      <c r="K28" s="45">
        <f t="shared" si="5"/>
        <v>10758.162132000001</v>
      </c>
      <c r="N28" s="65" t="s">
        <v>133</v>
      </c>
      <c r="O28" s="66" t="s">
        <v>143</v>
      </c>
    </row>
    <row r="29" spans="1:15" ht="14.25">
      <c r="A29" s="2" t="s">
        <v>58</v>
      </c>
      <c r="B29" s="1" t="s">
        <v>59</v>
      </c>
      <c r="C29" s="14">
        <v>9712.98</v>
      </c>
      <c r="F29" s="45">
        <f t="shared" si="0"/>
        <v>9712.98</v>
      </c>
      <c r="G29" s="45">
        <f t="shared" si="1"/>
        <v>194.25960000000001</v>
      </c>
      <c r="H29" s="45">
        <f t="shared" si="2"/>
        <v>728.47349999999994</v>
      </c>
      <c r="I29" s="45">
        <f t="shared" si="3"/>
        <v>10635.713099999999</v>
      </c>
      <c r="J29" s="45">
        <f t="shared" si="4"/>
        <v>1701.7140959999999</v>
      </c>
      <c r="K29" s="45">
        <f t="shared" si="5"/>
        <v>12337.427195999999</v>
      </c>
      <c r="N29" s="66" t="s">
        <v>122</v>
      </c>
      <c r="O29" s="66" t="s">
        <v>144</v>
      </c>
    </row>
    <row r="30" spans="1:15" ht="14.25">
      <c r="A30" s="2" t="s">
        <v>60</v>
      </c>
      <c r="B30" s="1" t="s">
        <v>61</v>
      </c>
      <c r="C30" s="14">
        <v>27045.65</v>
      </c>
      <c r="F30" s="45">
        <f t="shared" si="0"/>
        <v>27045.65</v>
      </c>
      <c r="G30" s="45">
        <f t="shared" si="1"/>
        <v>540.91300000000001</v>
      </c>
      <c r="H30" s="45">
        <f t="shared" si="2"/>
        <v>2028.4237499999999</v>
      </c>
      <c r="I30" s="45">
        <f t="shared" si="3"/>
        <v>29614.986750000004</v>
      </c>
      <c r="J30" s="45">
        <f t="shared" si="4"/>
        <v>4738.3978800000004</v>
      </c>
      <c r="K30" s="45">
        <f t="shared" si="5"/>
        <v>34353.38463</v>
      </c>
      <c r="N30" s="66" t="s">
        <v>128</v>
      </c>
      <c r="O30" s="66" t="s">
        <v>145</v>
      </c>
    </row>
    <row r="31" spans="1:15" ht="14.25">
      <c r="A31" s="2" t="s">
        <v>62</v>
      </c>
      <c r="B31" s="1" t="s">
        <v>63</v>
      </c>
      <c r="C31" s="14">
        <v>1026.76</v>
      </c>
      <c r="F31" s="45">
        <f t="shared" si="0"/>
        <v>1026.76</v>
      </c>
      <c r="G31" s="45">
        <f t="shared" si="1"/>
        <v>20.5352</v>
      </c>
      <c r="H31" s="45">
        <f t="shared" si="2"/>
        <v>77.006999999999991</v>
      </c>
      <c r="I31" s="45">
        <f t="shared" si="3"/>
        <v>1124.3022000000001</v>
      </c>
      <c r="J31" s="45">
        <f t="shared" si="4"/>
        <v>179.88835200000003</v>
      </c>
      <c r="K31" s="45">
        <f t="shared" si="5"/>
        <v>1304.190552</v>
      </c>
      <c r="N31" s="66" t="s">
        <v>122</v>
      </c>
      <c r="O31" s="66" t="s">
        <v>146</v>
      </c>
    </row>
    <row r="32" spans="1:15" ht="14.25">
      <c r="A32" s="2" t="s">
        <v>64</v>
      </c>
      <c r="B32" s="1" t="s">
        <v>65</v>
      </c>
      <c r="C32" s="14">
        <v>8226.61</v>
      </c>
      <c r="F32" s="45">
        <f t="shared" si="0"/>
        <v>8226.61</v>
      </c>
      <c r="G32" s="45">
        <f t="shared" si="1"/>
        <v>164.53220000000002</v>
      </c>
      <c r="H32" s="45">
        <f t="shared" si="2"/>
        <v>616.99575000000004</v>
      </c>
      <c r="I32" s="45">
        <f t="shared" si="3"/>
        <v>9008.1379500000003</v>
      </c>
      <c r="J32" s="45">
        <f t="shared" si="4"/>
        <v>1441.3020720000002</v>
      </c>
      <c r="K32" s="45">
        <f t="shared" si="5"/>
        <v>10449.440022000001</v>
      </c>
      <c r="N32" s="66" t="s">
        <v>122</v>
      </c>
      <c r="O32" s="66" t="s">
        <v>147</v>
      </c>
    </row>
    <row r="33" spans="1:15" ht="14.25">
      <c r="A33" s="2" t="s">
        <v>66</v>
      </c>
      <c r="B33" s="1" t="s">
        <v>67</v>
      </c>
      <c r="C33" s="14">
        <v>12278.74</v>
      </c>
      <c r="F33" s="45">
        <f t="shared" si="0"/>
        <v>12278.74</v>
      </c>
      <c r="G33" s="45">
        <f t="shared" si="1"/>
        <v>245.57480000000001</v>
      </c>
      <c r="H33" s="45">
        <f t="shared" si="2"/>
        <v>920.90549999999996</v>
      </c>
      <c r="I33" s="45">
        <f t="shared" si="3"/>
        <v>13445.220300000001</v>
      </c>
      <c r="J33" s="45">
        <f t="shared" si="4"/>
        <v>2151.235248</v>
      </c>
      <c r="K33" s="45">
        <f t="shared" si="5"/>
        <v>15596.455548000002</v>
      </c>
      <c r="N33" s="66" t="s">
        <v>128</v>
      </c>
      <c r="O33" s="66" t="s">
        <v>148</v>
      </c>
    </row>
    <row r="34" spans="1:15" ht="14.25">
      <c r="A34" s="2" t="s">
        <v>68</v>
      </c>
      <c r="B34" s="1" t="s">
        <v>69</v>
      </c>
      <c r="C34" s="14">
        <v>10249.93</v>
      </c>
      <c r="F34" s="45">
        <f t="shared" si="0"/>
        <v>10249.93</v>
      </c>
      <c r="G34" s="45">
        <f t="shared" si="1"/>
        <v>204.99860000000001</v>
      </c>
      <c r="H34" s="45">
        <f t="shared" si="2"/>
        <v>768.74474999999995</v>
      </c>
      <c r="I34" s="45">
        <f t="shared" si="3"/>
        <v>11223.673350000001</v>
      </c>
      <c r="J34" s="45">
        <f t="shared" si="4"/>
        <v>1795.7877360000002</v>
      </c>
      <c r="K34" s="45">
        <f t="shared" si="5"/>
        <v>13019.461086000001</v>
      </c>
      <c r="N34" s="66" t="s">
        <v>122</v>
      </c>
      <c r="O34" s="66" t="s">
        <v>149</v>
      </c>
    </row>
    <row r="35" spans="1:15" ht="14.25">
      <c r="A35" s="2" t="s">
        <v>70</v>
      </c>
      <c r="B35" s="1" t="s">
        <v>71</v>
      </c>
      <c r="C35" s="14">
        <v>6813.42</v>
      </c>
      <c r="F35" s="45">
        <f t="shared" si="0"/>
        <v>6813.42</v>
      </c>
      <c r="G35" s="45">
        <f t="shared" si="1"/>
        <v>136.26840000000001</v>
      </c>
      <c r="H35" s="45">
        <f t="shared" si="2"/>
        <v>511.00649999999996</v>
      </c>
      <c r="I35" s="45">
        <f t="shared" si="3"/>
        <v>7460.6949000000004</v>
      </c>
      <c r="J35" s="45">
        <f t="shared" si="4"/>
        <v>1193.711184</v>
      </c>
      <c r="K35" s="45">
        <f t="shared" si="5"/>
        <v>8654.4060840000002</v>
      </c>
      <c r="N35" s="65" t="s">
        <v>122</v>
      </c>
      <c r="O35" s="66" t="s">
        <v>150</v>
      </c>
    </row>
    <row r="36" spans="1:15" ht="14.25">
      <c r="A36" s="2" t="s">
        <v>72</v>
      </c>
      <c r="B36" s="1" t="s">
        <v>73</v>
      </c>
      <c r="C36" s="14">
        <v>5624.24</v>
      </c>
      <c r="F36" s="45">
        <f t="shared" si="0"/>
        <v>5624.24</v>
      </c>
      <c r="G36" s="45">
        <f t="shared" si="1"/>
        <v>112.48479999999999</v>
      </c>
      <c r="H36" s="45">
        <f t="shared" si="2"/>
        <v>421.81799999999998</v>
      </c>
      <c r="I36" s="45">
        <f t="shared" si="3"/>
        <v>6158.5428000000002</v>
      </c>
      <c r="J36" s="45">
        <f t="shared" si="4"/>
        <v>985.366848</v>
      </c>
      <c r="K36" s="45">
        <f t="shared" si="5"/>
        <v>7143.9096479999998</v>
      </c>
      <c r="N36" s="65" t="s">
        <v>128</v>
      </c>
      <c r="O36" s="66" t="s">
        <v>151</v>
      </c>
    </row>
    <row r="37" spans="1:15" ht="14.25">
      <c r="A37" s="2" t="s">
        <v>74</v>
      </c>
      <c r="B37" s="1" t="s">
        <v>75</v>
      </c>
      <c r="C37" s="14">
        <v>1499.96</v>
      </c>
      <c r="F37" s="45">
        <f t="shared" si="0"/>
        <v>1499.96</v>
      </c>
      <c r="G37" s="45">
        <f t="shared" si="1"/>
        <v>29.999200000000002</v>
      </c>
      <c r="H37" s="45">
        <f t="shared" si="2"/>
        <v>112.497</v>
      </c>
      <c r="I37" s="45">
        <f t="shared" si="3"/>
        <v>1642.4562000000001</v>
      </c>
      <c r="J37" s="45">
        <f t="shared" si="4"/>
        <v>262.79299200000003</v>
      </c>
      <c r="K37" s="45">
        <f t="shared" si="5"/>
        <v>1905.2491920000002</v>
      </c>
      <c r="N37" s="65" t="s">
        <v>122</v>
      </c>
      <c r="O37" s="66" t="s">
        <v>152</v>
      </c>
    </row>
    <row r="38" spans="1:15" ht="14.25">
      <c r="A38" s="2" t="s">
        <v>76</v>
      </c>
      <c r="B38" s="1" t="s">
        <v>77</v>
      </c>
      <c r="C38" s="14">
        <v>4692.1899999999996</v>
      </c>
      <c r="F38" s="45">
        <f t="shared" si="0"/>
        <v>4692.1899999999996</v>
      </c>
      <c r="G38" s="45">
        <f t="shared" si="1"/>
        <v>93.843799999999987</v>
      </c>
      <c r="H38" s="45">
        <f t="shared" si="2"/>
        <v>351.91424999999998</v>
      </c>
      <c r="I38" s="45">
        <f t="shared" si="3"/>
        <v>5137.9480499999991</v>
      </c>
      <c r="J38" s="45">
        <f t="shared" si="4"/>
        <v>822.07168799999988</v>
      </c>
      <c r="K38" s="45">
        <f t="shared" si="5"/>
        <v>5960.0197379999991</v>
      </c>
      <c r="N38" s="65" t="s">
        <v>133</v>
      </c>
      <c r="O38" s="66" t="s">
        <v>153</v>
      </c>
    </row>
    <row r="39" spans="1:15" ht="14.25">
      <c r="A39" s="2" t="s">
        <v>78</v>
      </c>
      <c r="B39" s="1" t="s">
        <v>79</v>
      </c>
      <c r="C39" s="14">
        <v>1026.76</v>
      </c>
      <c r="F39" s="45">
        <f t="shared" si="0"/>
        <v>1026.76</v>
      </c>
      <c r="G39" s="45">
        <f t="shared" si="1"/>
        <v>20.5352</v>
      </c>
      <c r="H39" s="45">
        <f t="shared" si="2"/>
        <v>77.006999999999991</v>
      </c>
      <c r="I39" s="45">
        <f t="shared" si="3"/>
        <v>1124.3022000000001</v>
      </c>
      <c r="J39" s="45">
        <f t="shared" si="4"/>
        <v>179.88835200000003</v>
      </c>
      <c r="K39" s="45">
        <f t="shared" si="5"/>
        <v>1304.190552</v>
      </c>
      <c r="N39" s="65" t="s">
        <v>122</v>
      </c>
      <c r="O39" s="66" t="s">
        <v>154</v>
      </c>
    </row>
    <row r="40" spans="1:15" ht="14.25">
      <c r="A40" s="2" t="s">
        <v>80</v>
      </c>
      <c r="B40" s="1" t="s">
        <v>81</v>
      </c>
      <c r="C40" s="14">
        <v>6826.23</v>
      </c>
      <c r="F40" s="45">
        <f t="shared" si="0"/>
        <v>6826.23</v>
      </c>
      <c r="G40" s="45">
        <f t="shared" si="1"/>
        <v>136.52459999999999</v>
      </c>
      <c r="H40" s="45">
        <f t="shared" si="2"/>
        <v>511.96724999999992</v>
      </c>
      <c r="I40" s="45">
        <f t="shared" si="3"/>
        <v>7474.721849999999</v>
      </c>
      <c r="J40" s="45">
        <f t="shared" si="4"/>
        <v>1195.9554959999998</v>
      </c>
      <c r="K40" s="45">
        <f t="shared" si="5"/>
        <v>8670.6773459999986</v>
      </c>
      <c r="N40" s="65" t="s">
        <v>128</v>
      </c>
      <c r="O40" s="66" t="s">
        <v>155</v>
      </c>
    </row>
    <row r="41" spans="1:15" ht="14.25">
      <c r="A41" s="2" t="s">
        <v>82</v>
      </c>
      <c r="B41" s="1" t="s">
        <v>83</v>
      </c>
      <c r="C41" s="14">
        <v>8378.11</v>
      </c>
      <c r="F41" s="45">
        <f t="shared" si="0"/>
        <v>8378.11</v>
      </c>
      <c r="G41" s="45">
        <f t="shared" si="1"/>
        <v>167.56220000000002</v>
      </c>
      <c r="H41" s="45">
        <f t="shared" si="2"/>
        <v>628.35825</v>
      </c>
      <c r="I41" s="45">
        <f t="shared" si="3"/>
        <v>9174.0304500000002</v>
      </c>
      <c r="J41" s="45">
        <f t="shared" si="4"/>
        <v>1467.8448720000001</v>
      </c>
      <c r="K41" s="45">
        <f t="shared" si="5"/>
        <v>10641.875322</v>
      </c>
      <c r="N41" s="67" t="s">
        <v>122</v>
      </c>
      <c r="O41" s="67" t="s">
        <v>156</v>
      </c>
    </row>
    <row r="42" spans="1:15" ht="14.25">
      <c r="A42" s="2" t="s">
        <v>84</v>
      </c>
      <c r="B42" s="1" t="s">
        <v>85</v>
      </c>
      <c r="C42" s="14">
        <v>2069.7600000000002</v>
      </c>
      <c r="F42" s="45">
        <f t="shared" si="0"/>
        <v>2069.7600000000002</v>
      </c>
      <c r="G42" s="45">
        <f t="shared" si="1"/>
        <v>41.395200000000003</v>
      </c>
      <c r="H42" s="45">
        <f t="shared" si="2"/>
        <v>155.232</v>
      </c>
      <c r="I42" s="45">
        <f t="shared" si="3"/>
        <v>2266.3872000000001</v>
      </c>
      <c r="J42" s="45">
        <f t="shared" si="4"/>
        <v>362.62195200000002</v>
      </c>
      <c r="K42" s="45">
        <f t="shared" si="5"/>
        <v>2629.0091520000001</v>
      </c>
      <c r="N42" s="65" t="s">
        <v>122</v>
      </c>
      <c r="O42" s="66" t="s">
        <v>157</v>
      </c>
    </row>
    <row r="45" spans="1:15" s="8" customFormat="1">
      <c r="A45" s="16"/>
      <c r="C45" s="8" t="s">
        <v>86</v>
      </c>
      <c r="F45" s="8" t="s">
        <v>86</v>
      </c>
      <c r="G45" s="8" t="s">
        <v>86</v>
      </c>
      <c r="H45" s="8" t="s">
        <v>86</v>
      </c>
      <c r="I45" s="8" t="s">
        <v>86</v>
      </c>
      <c r="J45" s="8" t="s">
        <v>86</v>
      </c>
      <c r="K45" s="8" t="s">
        <v>86</v>
      </c>
    </row>
    <row r="46" spans="1:15" ht="13.5" thickBot="1">
      <c r="A46" s="19" t="s">
        <v>87</v>
      </c>
      <c r="B46" s="1" t="s">
        <v>88</v>
      </c>
      <c r="C46" s="18">
        <v>399065.66</v>
      </c>
      <c r="F46" s="46">
        <f>SUM(F11:F42)</f>
        <v>399065.66000000003</v>
      </c>
      <c r="G46" s="46">
        <f t="shared" ref="G46:K46" si="6">SUM(G11:G42)</f>
        <v>7981.3132000000014</v>
      </c>
      <c r="H46" s="46">
        <f t="shared" si="6"/>
        <v>29929.924500000008</v>
      </c>
      <c r="I46" s="46">
        <f t="shared" si="6"/>
        <v>436976.89769999986</v>
      </c>
      <c r="J46" s="46">
        <f t="shared" si="6"/>
        <v>69916.303631999996</v>
      </c>
      <c r="K46" s="46">
        <f t="shared" si="6"/>
        <v>506893.20133200008</v>
      </c>
    </row>
    <row r="47" spans="1:15" ht="12" thickTop="1"/>
    <row r="48" spans="1:15">
      <c r="C48" s="1" t="s">
        <v>88</v>
      </c>
    </row>
    <row r="49" spans="1:3">
      <c r="A49" s="2" t="s">
        <v>88</v>
      </c>
      <c r="B49" s="1" t="s">
        <v>88</v>
      </c>
      <c r="C49" s="17"/>
    </row>
  </sheetData>
  <autoFilter ref="A10:O42"/>
  <mergeCells count="1">
    <mergeCell ref="F7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C24" sqref="C24"/>
    </sheetView>
  </sheetViews>
  <sheetFormatPr baseColWidth="10" defaultRowHeight="11.25"/>
  <cols>
    <col min="1" max="1" width="10" style="2" customWidth="1"/>
    <col min="2" max="2" width="29" style="1" customWidth="1"/>
    <col min="3" max="3" width="13" style="1" customWidth="1"/>
    <col min="4" max="4" width="12.7109375" style="1" customWidth="1"/>
    <col min="5" max="5" width="12.140625" style="1" customWidth="1"/>
    <col min="6" max="6" width="13.5703125" style="1" bestFit="1" customWidth="1"/>
    <col min="7" max="7" width="11.42578125" style="1" customWidth="1"/>
    <col min="8" max="8" width="11.7109375" style="1" customWidth="1"/>
    <col min="9" max="9" width="11.85546875" style="1" customWidth="1"/>
    <col min="10" max="10" width="12.28515625" style="1" customWidth="1"/>
    <col min="11" max="11" width="11.7109375" style="1" customWidth="1"/>
    <col min="12" max="12" width="11.28515625" style="1" customWidth="1"/>
    <col min="13" max="14" width="13" style="1" bestFit="1" customWidth="1"/>
    <col min="15" max="16384" width="11.42578125" style="1"/>
  </cols>
  <sheetData>
    <row r="1" spans="1:14" ht="18" customHeight="1">
      <c r="A1" s="3" t="s">
        <v>0</v>
      </c>
      <c r="B1" s="48" t="s">
        <v>88</v>
      </c>
      <c r="C1" s="49"/>
      <c r="D1" s="49"/>
    </row>
    <row r="2" spans="1:14" ht="24.95" customHeight="1">
      <c r="A2" s="4" t="s">
        <v>1</v>
      </c>
      <c r="B2" s="50" t="s">
        <v>2</v>
      </c>
      <c r="C2" s="51"/>
      <c r="D2" s="51"/>
    </row>
    <row r="3" spans="1:14" ht="15.75">
      <c r="B3" s="52" t="s">
        <v>3</v>
      </c>
      <c r="C3" s="53"/>
      <c r="D3" s="53"/>
      <c r="E3" s="8"/>
    </row>
    <row r="4" spans="1:14" ht="15">
      <c r="B4" s="54" t="s">
        <v>4</v>
      </c>
      <c r="C4" s="49"/>
      <c r="D4" s="49"/>
      <c r="E4" s="8"/>
    </row>
    <row r="5" spans="1:14">
      <c r="B5" s="7" t="s">
        <v>5</v>
      </c>
    </row>
    <row r="6" spans="1:14">
      <c r="B6" s="7" t="s">
        <v>6</v>
      </c>
    </row>
    <row r="8" spans="1:14" s="5" customFormat="1" ht="23.25" thickBot="1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1" t="s">
        <v>19</v>
      </c>
      <c r="N8" s="12" t="s">
        <v>20</v>
      </c>
    </row>
    <row r="9" spans="1:14" ht="12" thickTop="1">
      <c r="A9" s="13" t="s">
        <v>21</v>
      </c>
    </row>
    <row r="11" spans="1:14">
      <c r="A11" s="2" t="s">
        <v>22</v>
      </c>
      <c r="B11" s="1" t="s">
        <v>23</v>
      </c>
      <c r="C11" s="14">
        <v>880.08</v>
      </c>
      <c r="D11" s="14">
        <v>146.68</v>
      </c>
      <c r="E11" s="14">
        <v>22632.83</v>
      </c>
      <c r="F11" s="14">
        <v>23659.59</v>
      </c>
      <c r="G11" s="14">
        <v>0</v>
      </c>
      <c r="H11" s="14">
        <v>6525.5</v>
      </c>
      <c r="I11" s="14">
        <v>25.58</v>
      </c>
      <c r="J11" s="14">
        <v>0</v>
      </c>
      <c r="K11" s="14">
        <v>0</v>
      </c>
      <c r="L11" s="15">
        <v>-0.09</v>
      </c>
      <c r="M11" s="14">
        <v>6550.99</v>
      </c>
      <c r="N11" s="14">
        <v>17108.599999999999</v>
      </c>
    </row>
    <row r="12" spans="1:14">
      <c r="A12" s="2" t="s">
        <v>24</v>
      </c>
      <c r="B12" s="1" t="s">
        <v>25</v>
      </c>
      <c r="C12" s="14">
        <v>880.08</v>
      </c>
      <c r="D12" s="14">
        <v>146.68</v>
      </c>
      <c r="E12" s="14">
        <v>10151.23</v>
      </c>
      <c r="F12" s="14">
        <v>11177.99</v>
      </c>
      <c r="G12" s="14">
        <v>0</v>
      </c>
      <c r="H12" s="14">
        <v>2506.2399999999998</v>
      </c>
      <c r="I12" s="14">
        <v>25.53</v>
      </c>
      <c r="J12" s="14">
        <v>0</v>
      </c>
      <c r="K12" s="14">
        <v>0</v>
      </c>
      <c r="L12" s="14">
        <v>0.02</v>
      </c>
      <c r="M12" s="14">
        <v>2531.79</v>
      </c>
      <c r="N12" s="14">
        <v>8646.2000000000007</v>
      </c>
    </row>
    <row r="13" spans="1:14">
      <c r="A13" s="2" t="s">
        <v>26</v>
      </c>
      <c r="B13" s="1" t="s">
        <v>27</v>
      </c>
      <c r="C13" s="14">
        <v>880.08</v>
      </c>
      <c r="D13" s="14">
        <v>146.68</v>
      </c>
      <c r="E13" s="14">
        <v>8964.49</v>
      </c>
      <c r="F13" s="14">
        <v>9991.25</v>
      </c>
      <c r="G13" s="14">
        <v>0</v>
      </c>
      <c r="H13" s="14">
        <v>2150.21</v>
      </c>
      <c r="I13" s="14">
        <v>25.53</v>
      </c>
      <c r="J13" s="14">
        <v>509.2</v>
      </c>
      <c r="K13" s="14">
        <v>0</v>
      </c>
      <c r="L13" s="14">
        <v>0.11</v>
      </c>
      <c r="M13" s="14">
        <v>2685.05</v>
      </c>
      <c r="N13" s="14">
        <v>7306.2</v>
      </c>
    </row>
    <row r="14" spans="1:14">
      <c r="A14" s="2" t="s">
        <v>28</v>
      </c>
      <c r="B14" s="1" t="s">
        <v>29</v>
      </c>
      <c r="C14" s="14">
        <v>1500</v>
      </c>
      <c r="D14" s="14">
        <v>250</v>
      </c>
      <c r="E14" s="14">
        <v>0</v>
      </c>
      <c r="F14" s="14">
        <v>1750</v>
      </c>
      <c r="G14" s="14">
        <v>0</v>
      </c>
      <c r="H14" s="14">
        <v>144.21</v>
      </c>
      <c r="I14" s="14">
        <v>44.31</v>
      </c>
      <c r="J14" s="14">
        <v>0</v>
      </c>
      <c r="K14" s="14">
        <v>0</v>
      </c>
      <c r="L14" s="14">
        <v>0.08</v>
      </c>
      <c r="M14" s="14">
        <v>188.6</v>
      </c>
      <c r="N14" s="14">
        <v>1561.4</v>
      </c>
    </row>
    <row r="15" spans="1:14">
      <c r="A15" s="2" t="s">
        <v>30</v>
      </c>
      <c r="B15" s="1" t="s">
        <v>31</v>
      </c>
      <c r="C15" s="14">
        <v>880.08</v>
      </c>
      <c r="D15" s="14">
        <v>146.68</v>
      </c>
      <c r="E15" s="14">
        <v>1805</v>
      </c>
      <c r="F15" s="14">
        <v>2831.76</v>
      </c>
      <c r="G15" s="14">
        <v>0</v>
      </c>
      <c r="H15" s="14">
        <v>349.47</v>
      </c>
      <c r="I15" s="14">
        <v>25.48</v>
      </c>
      <c r="J15" s="14">
        <v>567.55999999999995</v>
      </c>
      <c r="K15" s="14">
        <v>0</v>
      </c>
      <c r="L15" s="15">
        <v>-0.15</v>
      </c>
      <c r="M15" s="14">
        <v>942.36</v>
      </c>
      <c r="N15" s="14">
        <v>1889.4</v>
      </c>
    </row>
    <row r="16" spans="1:14">
      <c r="A16" s="2" t="s">
        <v>32</v>
      </c>
      <c r="B16" s="1" t="s">
        <v>33</v>
      </c>
      <c r="C16" s="14">
        <v>880.08</v>
      </c>
      <c r="D16" s="14">
        <v>146.68</v>
      </c>
      <c r="E16" s="14">
        <v>742.03</v>
      </c>
      <c r="F16" s="14">
        <v>1768.79</v>
      </c>
      <c r="G16" s="14">
        <v>0</v>
      </c>
      <c r="H16" s="14">
        <v>147.22</v>
      </c>
      <c r="I16" s="14">
        <v>25.53</v>
      </c>
      <c r="J16" s="14">
        <v>0</v>
      </c>
      <c r="K16" s="14">
        <v>0</v>
      </c>
      <c r="L16" s="14">
        <v>0.04</v>
      </c>
      <c r="M16" s="14">
        <v>172.79</v>
      </c>
      <c r="N16" s="14">
        <v>1596</v>
      </c>
    </row>
    <row r="17" spans="1:14">
      <c r="A17" s="2" t="s">
        <v>34</v>
      </c>
      <c r="B17" s="1" t="s">
        <v>35</v>
      </c>
      <c r="C17" s="14">
        <v>4000.08</v>
      </c>
      <c r="D17" s="14">
        <v>666.68</v>
      </c>
      <c r="E17" s="14">
        <v>37412.67</v>
      </c>
      <c r="F17" s="14">
        <v>42079.43</v>
      </c>
      <c r="G17" s="14">
        <v>0</v>
      </c>
      <c r="H17" s="14">
        <v>12788.24</v>
      </c>
      <c r="I17" s="14">
        <v>129.35</v>
      </c>
      <c r="J17" s="14">
        <v>0</v>
      </c>
      <c r="K17" s="14">
        <v>0</v>
      </c>
      <c r="L17" s="14">
        <v>0.04</v>
      </c>
      <c r="M17" s="14">
        <v>12917.63</v>
      </c>
      <c r="N17" s="14">
        <v>29161.8</v>
      </c>
    </row>
    <row r="18" spans="1:14">
      <c r="A18" s="2" t="s">
        <v>36</v>
      </c>
      <c r="B18" s="1" t="s">
        <v>37</v>
      </c>
      <c r="C18" s="14">
        <v>880.08</v>
      </c>
      <c r="D18" s="14">
        <v>146.68</v>
      </c>
      <c r="E18" s="14">
        <v>10954.27</v>
      </c>
      <c r="F18" s="14">
        <v>11981.03</v>
      </c>
      <c r="G18" s="14">
        <v>0</v>
      </c>
      <c r="H18" s="14">
        <v>2747.15</v>
      </c>
      <c r="I18" s="14">
        <v>25.58</v>
      </c>
      <c r="J18" s="14">
        <v>0</v>
      </c>
      <c r="K18" s="14">
        <v>0</v>
      </c>
      <c r="L18" s="14">
        <v>0.1</v>
      </c>
      <c r="M18" s="14">
        <v>2772.83</v>
      </c>
      <c r="N18" s="14">
        <v>9208.2000000000007</v>
      </c>
    </row>
    <row r="19" spans="1:14">
      <c r="A19" s="2" t="s">
        <v>38</v>
      </c>
      <c r="B19" s="1" t="s">
        <v>39</v>
      </c>
      <c r="C19" s="14">
        <v>1000.08</v>
      </c>
      <c r="D19" s="14">
        <v>166.68</v>
      </c>
      <c r="E19" s="14">
        <v>12898.47</v>
      </c>
      <c r="F19" s="14">
        <v>14065.23</v>
      </c>
      <c r="G19" s="14">
        <v>0</v>
      </c>
      <c r="H19" s="14">
        <v>3372.41</v>
      </c>
      <c r="I19" s="14">
        <v>29.11</v>
      </c>
      <c r="J19" s="14">
        <v>578.54</v>
      </c>
      <c r="K19" s="14">
        <v>0</v>
      </c>
      <c r="L19" s="15">
        <v>-0.03</v>
      </c>
      <c r="M19" s="14">
        <v>3980.03</v>
      </c>
      <c r="N19" s="14">
        <v>10085.200000000001</v>
      </c>
    </row>
    <row r="20" spans="1:14">
      <c r="A20" s="2" t="s">
        <v>40</v>
      </c>
      <c r="B20" s="1" t="s">
        <v>41</v>
      </c>
      <c r="C20" s="14">
        <v>6000</v>
      </c>
      <c r="D20" s="14">
        <v>1000</v>
      </c>
      <c r="E20" s="14">
        <v>45438.39</v>
      </c>
      <c r="F20" s="14">
        <v>52438.39</v>
      </c>
      <c r="G20" s="14">
        <v>0</v>
      </c>
      <c r="H20" s="14">
        <v>16310.29</v>
      </c>
      <c r="I20" s="14">
        <v>197.64</v>
      </c>
      <c r="J20" s="14">
        <v>205.17</v>
      </c>
      <c r="K20" s="14">
        <v>0</v>
      </c>
      <c r="L20" s="14">
        <v>0.09</v>
      </c>
      <c r="M20" s="14">
        <v>16713.189999999999</v>
      </c>
      <c r="N20" s="14">
        <v>35725.199999999997</v>
      </c>
    </row>
    <row r="21" spans="1:14">
      <c r="A21" s="2" t="s">
        <v>42</v>
      </c>
      <c r="B21" s="1" t="s">
        <v>43</v>
      </c>
      <c r="C21" s="14">
        <v>880.08</v>
      </c>
      <c r="D21" s="14">
        <v>146.68</v>
      </c>
      <c r="E21" s="14">
        <v>8456</v>
      </c>
      <c r="F21" s="14">
        <v>9482.76</v>
      </c>
      <c r="G21" s="14">
        <v>0</v>
      </c>
      <c r="H21" s="14">
        <v>1997.67</v>
      </c>
      <c r="I21" s="14">
        <v>25.55</v>
      </c>
      <c r="J21" s="14">
        <v>0</v>
      </c>
      <c r="K21" s="14">
        <v>0</v>
      </c>
      <c r="L21" s="14">
        <v>0.14000000000000001</v>
      </c>
      <c r="M21" s="14">
        <v>2023.36</v>
      </c>
      <c r="N21" s="14">
        <v>7459.4</v>
      </c>
    </row>
    <row r="22" spans="1:14">
      <c r="A22" s="2" t="s">
        <v>44</v>
      </c>
      <c r="B22" s="1" t="s">
        <v>45</v>
      </c>
      <c r="C22" s="14">
        <v>880.08</v>
      </c>
      <c r="D22" s="14">
        <v>146.68</v>
      </c>
      <c r="E22" s="14">
        <v>0</v>
      </c>
      <c r="F22" s="14">
        <v>1026.76</v>
      </c>
      <c r="G22" s="15">
        <v>-18.41</v>
      </c>
      <c r="H22" s="14">
        <v>0</v>
      </c>
      <c r="I22" s="14">
        <v>25.55</v>
      </c>
      <c r="J22" s="14">
        <v>0</v>
      </c>
      <c r="K22" s="14">
        <v>0</v>
      </c>
      <c r="L22" s="14">
        <v>0.02</v>
      </c>
      <c r="M22" s="14">
        <v>7.16</v>
      </c>
      <c r="N22" s="14">
        <v>1019.6</v>
      </c>
    </row>
    <row r="23" spans="1:14">
      <c r="A23" s="2" t="s">
        <v>46</v>
      </c>
      <c r="B23" s="1" t="s">
        <v>47</v>
      </c>
      <c r="C23" s="14">
        <v>880.08</v>
      </c>
      <c r="D23" s="14">
        <v>146.68</v>
      </c>
      <c r="E23" s="14">
        <v>19430.3</v>
      </c>
      <c r="F23" s="14">
        <v>20457.060000000001</v>
      </c>
      <c r="G23" s="14">
        <v>0</v>
      </c>
      <c r="H23" s="14">
        <v>5436.64</v>
      </c>
      <c r="I23" s="14">
        <v>25.54</v>
      </c>
      <c r="J23" s="14">
        <v>0</v>
      </c>
      <c r="K23" s="14">
        <v>0</v>
      </c>
      <c r="L23" s="14">
        <v>0.08</v>
      </c>
      <c r="M23" s="14">
        <v>5462.26</v>
      </c>
      <c r="N23" s="14">
        <v>14994.8</v>
      </c>
    </row>
    <row r="24" spans="1:14">
      <c r="A24" s="2" t="s">
        <v>48</v>
      </c>
      <c r="B24" s="1" t="s">
        <v>49</v>
      </c>
      <c r="C24" s="14">
        <v>4000.08</v>
      </c>
      <c r="D24" s="14">
        <v>666.68</v>
      </c>
      <c r="E24" s="14">
        <v>56798.61</v>
      </c>
      <c r="F24" s="14">
        <v>61465.37</v>
      </c>
      <c r="G24" s="14">
        <v>0</v>
      </c>
      <c r="H24" s="14">
        <v>19418.46</v>
      </c>
      <c r="I24" s="14">
        <v>128.63</v>
      </c>
      <c r="J24" s="14">
        <v>416.28</v>
      </c>
      <c r="K24" s="14">
        <v>0</v>
      </c>
      <c r="L24" s="14">
        <v>0</v>
      </c>
      <c r="M24" s="14">
        <v>19963.37</v>
      </c>
      <c r="N24" s="14">
        <v>41502</v>
      </c>
    </row>
    <row r="25" spans="1:14">
      <c r="A25" s="2" t="s">
        <v>50</v>
      </c>
      <c r="B25" s="1" t="s">
        <v>51</v>
      </c>
      <c r="C25" s="14">
        <v>880.08</v>
      </c>
      <c r="D25" s="14">
        <v>146.68</v>
      </c>
      <c r="E25" s="14">
        <v>564.25</v>
      </c>
      <c r="F25" s="14">
        <v>1591.01</v>
      </c>
      <c r="G25" s="14">
        <v>0</v>
      </c>
      <c r="H25" s="14">
        <v>66.17</v>
      </c>
      <c r="I25" s="14">
        <v>25.48</v>
      </c>
      <c r="J25" s="14">
        <v>803.57</v>
      </c>
      <c r="K25" s="14">
        <v>0</v>
      </c>
      <c r="L25" s="15">
        <v>-0.01</v>
      </c>
      <c r="M25" s="14">
        <v>895.21</v>
      </c>
      <c r="N25" s="14">
        <v>695.8</v>
      </c>
    </row>
    <row r="26" spans="1:14">
      <c r="A26" s="2" t="s">
        <v>52</v>
      </c>
      <c r="B26" s="1" t="s">
        <v>53</v>
      </c>
      <c r="C26" s="14">
        <v>880.08</v>
      </c>
      <c r="D26" s="14">
        <v>146.68</v>
      </c>
      <c r="E26" s="14">
        <v>15953.52</v>
      </c>
      <c r="F26" s="14">
        <v>16980.28</v>
      </c>
      <c r="G26" s="14">
        <v>0</v>
      </c>
      <c r="H26" s="14">
        <v>4298.7</v>
      </c>
      <c r="I26" s="14">
        <v>25.55</v>
      </c>
      <c r="J26" s="14">
        <v>0</v>
      </c>
      <c r="K26" s="14">
        <v>0</v>
      </c>
      <c r="L26" s="14">
        <v>0.03</v>
      </c>
      <c r="M26" s="14">
        <v>4324.28</v>
      </c>
      <c r="N26" s="14">
        <v>12656</v>
      </c>
    </row>
    <row r="27" spans="1:14">
      <c r="A27" s="2" t="s">
        <v>54</v>
      </c>
      <c r="B27" s="1" t="s">
        <v>55</v>
      </c>
      <c r="C27" s="14">
        <v>880.08</v>
      </c>
      <c r="D27" s="14">
        <v>146.68</v>
      </c>
      <c r="E27" s="14">
        <v>1351.2</v>
      </c>
      <c r="F27" s="14">
        <v>2377.96</v>
      </c>
      <c r="G27" s="14">
        <v>0</v>
      </c>
      <c r="H27" s="14">
        <v>252.54</v>
      </c>
      <c r="I27" s="14">
        <v>25.54</v>
      </c>
      <c r="J27" s="14">
        <v>0</v>
      </c>
      <c r="K27" s="14">
        <v>0</v>
      </c>
      <c r="L27" s="14">
        <v>0.08</v>
      </c>
      <c r="M27" s="14">
        <v>278.16000000000003</v>
      </c>
      <c r="N27" s="14">
        <v>2099.8000000000002</v>
      </c>
    </row>
    <row r="28" spans="1:14">
      <c r="A28" s="2" t="s">
        <v>56</v>
      </c>
      <c r="B28" s="1" t="s">
        <v>57</v>
      </c>
      <c r="C28" s="14">
        <v>1000.08</v>
      </c>
      <c r="D28" s="14">
        <v>166.68</v>
      </c>
      <c r="E28" s="14">
        <v>7302.9</v>
      </c>
      <c r="F28" s="14">
        <v>8469.66</v>
      </c>
      <c r="G28" s="14">
        <v>0</v>
      </c>
      <c r="H28" s="14">
        <v>1693.74</v>
      </c>
      <c r="I28" s="14">
        <v>29</v>
      </c>
      <c r="J28" s="14">
        <v>0</v>
      </c>
      <c r="K28" s="14">
        <v>0</v>
      </c>
      <c r="L28" s="15">
        <v>-0.08</v>
      </c>
      <c r="M28" s="14">
        <v>1722.66</v>
      </c>
      <c r="N28" s="14">
        <v>6747</v>
      </c>
    </row>
    <row r="29" spans="1:14">
      <c r="A29" s="2" t="s">
        <v>58</v>
      </c>
      <c r="B29" s="1" t="s">
        <v>59</v>
      </c>
      <c r="C29" s="14">
        <v>880.08</v>
      </c>
      <c r="D29" s="14">
        <v>146.68</v>
      </c>
      <c r="E29" s="14">
        <v>8686.2199999999993</v>
      </c>
      <c r="F29" s="14">
        <v>9712.98</v>
      </c>
      <c r="G29" s="14">
        <v>0</v>
      </c>
      <c r="H29" s="14">
        <v>2066.73</v>
      </c>
      <c r="I29" s="14">
        <v>25.48</v>
      </c>
      <c r="J29" s="14">
        <v>0</v>
      </c>
      <c r="K29" s="14">
        <v>0</v>
      </c>
      <c r="L29" s="14">
        <v>0.17</v>
      </c>
      <c r="M29" s="14">
        <v>2092.38</v>
      </c>
      <c r="N29" s="14">
        <v>7620.6</v>
      </c>
    </row>
    <row r="30" spans="1:14">
      <c r="A30" s="2" t="s">
        <v>60</v>
      </c>
      <c r="B30" s="1" t="s">
        <v>61</v>
      </c>
      <c r="C30" s="14">
        <v>4000.08</v>
      </c>
      <c r="D30" s="14">
        <v>666.68</v>
      </c>
      <c r="E30" s="14">
        <v>22378.89</v>
      </c>
      <c r="F30" s="14">
        <v>27045.65</v>
      </c>
      <c r="G30" s="14">
        <v>0</v>
      </c>
      <c r="H30" s="14">
        <v>7676.76</v>
      </c>
      <c r="I30" s="14">
        <v>128.63</v>
      </c>
      <c r="J30" s="14">
        <v>222.69</v>
      </c>
      <c r="K30" s="14">
        <v>0</v>
      </c>
      <c r="L30" s="15">
        <v>-0.03</v>
      </c>
      <c r="M30" s="14">
        <v>8028.05</v>
      </c>
      <c r="N30" s="14">
        <v>19017.599999999999</v>
      </c>
    </row>
    <row r="31" spans="1:14">
      <c r="A31" s="2" t="s">
        <v>62</v>
      </c>
      <c r="B31" s="1" t="s">
        <v>63</v>
      </c>
      <c r="C31" s="14">
        <v>880.08</v>
      </c>
      <c r="D31" s="14">
        <v>146.68</v>
      </c>
      <c r="E31" s="14">
        <v>0</v>
      </c>
      <c r="F31" s="14">
        <v>1026.76</v>
      </c>
      <c r="G31" s="15">
        <v>-18.41</v>
      </c>
      <c r="H31" s="14">
        <v>0</v>
      </c>
      <c r="I31" s="14">
        <v>25.48</v>
      </c>
      <c r="J31" s="14">
        <v>772.71</v>
      </c>
      <c r="K31" s="14">
        <v>0</v>
      </c>
      <c r="L31" s="15">
        <v>-0.02</v>
      </c>
      <c r="M31" s="14">
        <v>779.76</v>
      </c>
      <c r="N31" s="14">
        <v>247</v>
      </c>
    </row>
    <row r="32" spans="1:14">
      <c r="A32" s="2" t="s">
        <v>64</v>
      </c>
      <c r="B32" s="1" t="s">
        <v>65</v>
      </c>
      <c r="C32" s="14">
        <v>880.08</v>
      </c>
      <c r="D32" s="14">
        <v>146.68</v>
      </c>
      <c r="E32" s="14">
        <v>7199.85</v>
      </c>
      <c r="F32" s="14">
        <v>8226.61</v>
      </c>
      <c r="G32" s="14">
        <v>0</v>
      </c>
      <c r="H32" s="14">
        <v>1620.82</v>
      </c>
      <c r="I32" s="14">
        <v>25.48</v>
      </c>
      <c r="J32" s="14">
        <v>0</v>
      </c>
      <c r="K32" s="14">
        <v>0</v>
      </c>
      <c r="L32" s="14">
        <v>0.11</v>
      </c>
      <c r="M32" s="14">
        <v>1646.41</v>
      </c>
      <c r="N32" s="14">
        <v>6580.2</v>
      </c>
    </row>
    <row r="33" spans="1:14">
      <c r="A33" s="2" t="s">
        <v>66</v>
      </c>
      <c r="B33" s="1" t="s">
        <v>67</v>
      </c>
      <c r="C33" s="14">
        <v>880.08</v>
      </c>
      <c r="D33" s="14">
        <v>146.68</v>
      </c>
      <c r="E33" s="14">
        <v>11251.98</v>
      </c>
      <c r="F33" s="14">
        <v>12278.74</v>
      </c>
      <c r="G33" s="14">
        <v>0</v>
      </c>
      <c r="H33" s="14">
        <v>2836.46</v>
      </c>
      <c r="I33" s="14">
        <v>25.48</v>
      </c>
      <c r="J33" s="14">
        <v>0</v>
      </c>
      <c r="K33" s="14">
        <v>215</v>
      </c>
      <c r="L33" s="14">
        <v>0</v>
      </c>
      <c r="M33" s="14">
        <v>3076.94</v>
      </c>
      <c r="N33" s="14">
        <v>9201.7999999999993</v>
      </c>
    </row>
    <row r="34" spans="1:14">
      <c r="A34" s="2" t="s">
        <v>68</v>
      </c>
      <c r="B34" s="1" t="s">
        <v>69</v>
      </c>
      <c r="C34" s="14">
        <v>733.4</v>
      </c>
      <c r="D34" s="14">
        <v>122.23</v>
      </c>
      <c r="E34" s="14">
        <v>9394.2999999999993</v>
      </c>
      <c r="F34" s="14">
        <v>10249.93</v>
      </c>
      <c r="G34" s="14">
        <v>0</v>
      </c>
      <c r="H34" s="14">
        <v>2227.8200000000002</v>
      </c>
      <c r="I34" s="14">
        <v>22.8</v>
      </c>
      <c r="J34" s="14">
        <v>0</v>
      </c>
      <c r="K34" s="14">
        <v>0</v>
      </c>
      <c r="L34" s="14">
        <v>0.11</v>
      </c>
      <c r="M34" s="14">
        <v>2250.73</v>
      </c>
      <c r="N34" s="14">
        <v>7999.2</v>
      </c>
    </row>
    <row r="35" spans="1:14">
      <c r="A35" s="2" t="s">
        <v>70</v>
      </c>
      <c r="B35" s="1" t="s">
        <v>71</v>
      </c>
      <c r="C35" s="14">
        <v>880.08</v>
      </c>
      <c r="D35" s="14">
        <v>146.68</v>
      </c>
      <c r="E35" s="14">
        <v>5786.66</v>
      </c>
      <c r="F35" s="14">
        <v>6813.42</v>
      </c>
      <c r="G35" s="14">
        <v>0</v>
      </c>
      <c r="H35" s="14">
        <v>1243.82</v>
      </c>
      <c r="I35" s="14">
        <v>25.53</v>
      </c>
      <c r="J35" s="14">
        <v>0</v>
      </c>
      <c r="K35" s="14">
        <v>0</v>
      </c>
      <c r="L35" s="15">
        <v>-0.13</v>
      </c>
      <c r="M35" s="14">
        <v>1269.22</v>
      </c>
      <c r="N35" s="14">
        <v>5544.2</v>
      </c>
    </row>
    <row r="36" spans="1:14">
      <c r="A36" s="2" t="s">
        <v>72</v>
      </c>
      <c r="B36" s="1" t="s">
        <v>73</v>
      </c>
      <c r="C36" s="14">
        <v>880.08</v>
      </c>
      <c r="D36" s="14">
        <v>146.68</v>
      </c>
      <c r="E36" s="14">
        <v>4597.4799999999996</v>
      </c>
      <c r="F36" s="14">
        <v>5624.24</v>
      </c>
      <c r="G36" s="14">
        <v>0</v>
      </c>
      <c r="H36" s="14">
        <v>964.13</v>
      </c>
      <c r="I36" s="14">
        <v>25.53</v>
      </c>
      <c r="J36" s="14">
        <v>0</v>
      </c>
      <c r="K36" s="14">
        <v>0</v>
      </c>
      <c r="L36" s="15">
        <v>-0.02</v>
      </c>
      <c r="M36" s="14">
        <v>989.64</v>
      </c>
      <c r="N36" s="14">
        <v>4634.6000000000004</v>
      </c>
    </row>
    <row r="37" spans="1:14">
      <c r="A37" s="2" t="s">
        <v>74</v>
      </c>
      <c r="B37" s="1" t="s">
        <v>75</v>
      </c>
      <c r="C37" s="14">
        <v>1285.68</v>
      </c>
      <c r="D37" s="14">
        <v>214.28</v>
      </c>
      <c r="E37" s="14">
        <v>0</v>
      </c>
      <c r="F37" s="14">
        <v>1499.96</v>
      </c>
      <c r="G37" s="14">
        <v>0</v>
      </c>
      <c r="H37" s="14">
        <v>56.26</v>
      </c>
      <c r="I37" s="14">
        <v>37.24</v>
      </c>
      <c r="J37" s="14">
        <v>0</v>
      </c>
      <c r="K37" s="14">
        <v>0</v>
      </c>
      <c r="L37" s="14">
        <v>0.06</v>
      </c>
      <c r="M37" s="14">
        <v>93.56</v>
      </c>
      <c r="N37" s="14">
        <v>1406.4</v>
      </c>
    </row>
    <row r="38" spans="1:14">
      <c r="A38" s="2" t="s">
        <v>76</v>
      </c>
      <c r="B38" s="1" t="s">
        <v>77</v>
      </c>
      <c r="C38" s="14">
        <v>1000.02</v>
      </c>
      <c r="D38" s="14">
        <v>166.67</v>
      </c>
      <c r="E38" s="14">
        <v>3525.5</v>
      </c>
      <c r="F38" s="14">
        <v>4692.1899999999996</v>
      </c>
      <c r="G38" s="14">
        <v>0</v>
      </c>
      <c r="H38" s="14">
        <v>746.86</v>
      </c>
      <c r="I38" s="14">
        <v>28.96</v>
      </c>
      <c r="J38" s="14">
        <v>0</v>
      </c>
      <c r="K38" s="14">
        <v>0</v>
      </c>
      <c r="L38" s="15">
        <v>-0.03</v>
      </c>
      <c r="M38" s="14">
        <v>775.79</v>
      </c>
      <c r="N38" s="14">
        <v>3916.4</v>
      </c>
    </row>
    <row r="39" spans="1:14">
      <c r="A39" s="2" t="s">
        <v>78</v>
      </c>
      <c r="B39" s="1" t="s">
        <v>79</v>
      </c>
      <c r="C39" s="14">
        <v>880.08</v>
      </c>
      <c r="D39" s="14">
        <v>146.68</v>
      </c>
      <c r="E39" s="14">
        <v>0</v>
      </c>
      <c r="F39" s="14">
        <v>1026.76</v>
      </c>
      <c r="G39" s="15">
        <v>-18.41</v>
      </c>
      <c r="H39" s="14">
        <v>0</v>
      </c>
      <c r="I39" s="14">
        <v>25.48</v>
      </c>
      <c r="J39" s="14">
        <v>0</v>
      </c>
      <c r="K39" s="14">
        <v>0</v>
      </c>
      <c r="L39" s="14">
        <v>0.09</v>
      </c>
      <c r="M39" s="14">
        <v>7.16</v>
      </c>
      <c r="N39" s="14">
        <v>1019.6</v>
      </c>
    </row>
    <row r="40" spans="1:14">
      <c r="A40" s="2" t="s">
        <v>80</v>
      </c>
      <c r="B40" s="1" t="s">
        <v>81</v>
      </c>
      <c r="C40" s="14">
        <v>880.08</v>
      </c>
      <c r="D40" s="14">
        <v>146.68</v>
      </c>
      <c r="E40" s="14">
        <v>5799.47</v>
      </c>
      <c r="F40" s="14">
        <v>6826.23</v>
      </c>
      <c r="G40" s="14">
        <v>0</v>
      </c>
      <c r="H40" s="14">
        <v>1246.8399999999999</v>
      </c>
      <c r="I40" s="14">
        <v>25.58</v>
      </c>
      <c r="J40" s="14">
        <v>731.23</v>
      </c>
      <c r="K40" s="14">
        <v>0</v>
      </c>
      <c r="L40" s="15">
        <v>-0.02</v>
      </c>
      <c r="M40" s="14">
        <v>2003.63</v>
      </c>
      <c r="N40" s="14">
        <v>4822.6000000000004</v>
      </c>
    </row>
    <row r="41" spans="1:14">
      <c r="A41" s="2" t="s">
        <v>82</v>
      </c>
      <c r="B41" s="1" t="s">
        <v>83</v>
      </c>
      <c r="C41" s="14">
        <v>880.08</v>
      </c>
      <c r="D41" s="14">
        <v>146.68</v>
      </c>
      <c r="E41" s="14">
        <v>7351.35</v>
      </c>
      <c r="F41" s="14">
        <v>8378.11</v>
      </c>
      <c r="G41" s="14">
        <v>0</v>
      </c>
      <c r="H41" s="14">
        <v>1666.27</v>
      </c>
      <c r="I41" s="14">
        <v>25.48</v>
      </c>
      <c r="J41" s="14">
        <v>0</v>
      </c>
      <c r="K41" s="14">
        <v>0</v>
      </c>
      <c r="L41" s="15">
        <v>-0.04</v>
      </c>
      <c r="M41" s="14">
        <v>1691.71</v>
      </c>
      <c r="N41" s="14">
        <v>6686.4</v>
      </c>
    </row>
    <row r="42" spans="1:14">
      <c r="A42" s="2" t="s">
        <v>84</v>
      </c>
      <c r="B42" s="1" t="s">
        <v>85</v>
      </c>
      <c r="C42" s="14">
        <v>733.4</v>
      </c>
      <c r="D42" s="14">
        <v>122.23</v>
      </c>
      <c r="E42" s="14">
        <v>1214.1300000000001</v>
      </c>
      <c r="F42" s="14">
        <v>2069.7600000000002</v>
      </c>
      <c r="G42" s="14">
        <v>0</v>
      </c>
      <c r="H42" s="14">
        <v>197.09</v>
      </c>
      <c r="I42" s="14">
        <v>22.84</v>
      </c>
      <c r="J42" s="14">
        <v>0</v>
      </c>
      <c r="K42" s="14">
        <v>0</v>
      </c>
      <c r="L42" s="14">
        <v>0.03</v>
      </c>
      <c r="M42" s="14">
        <v>219.96</v>
      </c>
      <c r="N42" s="14">
        <v>1849.8</v>
      </c>
    </row>
    <row r="45" spans="1:14" s="8" customFormat="1">
      <c r="A45" s="16"/>
      <c r="C45" s="8" t="s">
        <v>86</v>
      </c>
      <c r="D45" s="8" t="s">
        <v>86</v>
      </c>
      <c r="E45" s="8" t="s">
        <v>86</v>
      </c>
      <c r="F45" s="8" t="s">
        <v>86</v>
      </c>
      <c r="G45" s="8" t="s">
        <v>86</v>
      </c>
      <c r="H45" s="8" t="s">
        <v>86</v>
      </c>
      <c r="I45" s="8" t="s">
        <v>86</v>
      </c>
      <c r="J45" s="8" t="s">
        <v>86</v>
      </c>
      <c r="K45" s="8" t="s">
        <v>86</v>
      </c>
      <c r="L45" s="8" t="s">
        <v>86</v>
      </c>
      <c r="M45" s="8" t="s">
        <v>86</v>
      </c>
      <c r="N45" s="8" t="s">
        <v>86</v>
      </c>
    </row>
    <row r="46" spans="1:14">
      <c r="A46" s="19" t="s">
        <v>87</v>
      </c>
      <c r="B46" s="1" t="s">
        <v>88</v>
      </c>
      <c r="C46" s="18">
        <v>43734.58</v>
      </c>
      <c r="D46" s="18">
        <v>7289.09</v>
      </c>
      <c r="E46" s="18">
        <v>348041.99</v>
      </c>
      <c r="F46" s="18">
        <v>399065.66</v>
      </c>
      <c r="G46" s="20">
        <v>-55.23</v>
      </c>
      <c r="H46" s="18">
        <v>102754.72</v>
      </c>
      <c r="I46" s="18">
        <v>1334.47</v>
      </c>
      <c r="J46" s="18">
        <v>4806.95</v>
      </c>
      <c r="K46" s="18">
        <v>215</v>
      </c>
      <c r="L46" s="18">
        <v>0.75</v>
      </c>
      <c r="M46" s="18">
        <v>109056.66</v>
      </c>
      <c r="N46" s="18">
        <v>290009</v>
      </c>
    </row>
    <row r="48" spans="1:14">
      <c r="C48" s="1" t="s">
        <v>88</v>
      </c>
      <c r="D48" s="1" t="s">
        <v>88</v>
      </c>
      <c r="E48" s="1" t="s">
        <v>88</v>
      </c>
      <c r="F48" s="1" t="s">
        <v>88</v>
      </c>
      <c r="G48" s="1" t="s">
        <v>88</v>
      </c>
      <c r="H48" s="1" t="s">
        <v>88</v>
      </c>
      <c r="I48" s="1" t="s">
        <v>88</v>
      </c>
      <c r="J48" s="1" t="s">
        <v>88</v>
      </c>
      <c r="K48" s="1" t="s">
        <v>88</v>
      </c>
      <c r="L48" s="1" t="s">
        <v>88</v>
      </c>
      <c r="M48" s="1" t="s">
        <v>88</v>
      </c>
      <c r="N48" s="1" t="s">
        <v>88</v>
      </c>
    </row>
    <row r="49" spans="1:14">
      <c r="A49" s="2" t="s">
        <v>88</v>
      </c>
      <c r="B49" s="1" t="s">
        <v>88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topLeftCell="A22" workbookViewId="0">
      <selection activeCell="B43" sqref="B43"/>
    </sheetView>
  </sheetViews>
  <sheetFormatPr baseColWidth="10" defaultRowHeight="15"/>
  <cols>
    <col min="3" max="3" width="21.28515625" customWidth="1"/>
    <col min="4" max="4" width="17.42578125" bestFit="1" customWidth="1"/>
    <col min="5" max="5" width="35.28515625" bestFit="1" customWidth="1"/>
  </cols>
  <sheetData>
    <row r="1" spans="1:10">
      <c r="A1" s="25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26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3.25">
      <c r="A3" s="28" t="s">
        <v>2</v>
      </c>
      <c r="B3" s="27"/>
      <c r="C3" s="29"/>
      <c r="D3" s="27"/>
      <c r="E3" s="27"/>
      <c r="F3" s="24"/>
      <c r="G3" s="24"/>
      <c r="H3" s="24"/>
      <c r="I3" s="24"/>
      <c r="J3" s="24"/>
    </row>
    <row r="4" spans="1:10" ht="15.75">
      <c r="A4" s="30" t="s">
        <v>89</v>
      </c>
      <c r="B4" s="27"/>
      <c r="C4" s="27"/>
      <c r="D4" s="27"/>
      <c r="E4" s="27"/>
      <c r="F4" s="24"/>
      <c r="G4" s="24"/>
      <c r="H4" s="24"/>
      <c r="I4" s="24"/>
      <c r="J4" s="24"/>
    </row>
    <row r="6" spans="1:10">
      <c r="A6" s="31"/>
      <c r="B6" s="31"/>
      <c r="C6" s="31"/>
      <c r="D6" s="31"/>
      <c r="E6" s="31"/>
      <c r="F6" s="31"/>
      <c r="G6" s="31"/>
      <c r="H6" s="31"/>
      <c r="I6" s="24"/>
      <c r="J6" s="24"/>
    </row>
    <row r="7" spans="1:10">
      <c r="A7" s="32"/>
      <c r="B7" s="32"/>
      <c r="C7" s="32"/>
      <c r="D7" s="32"/>
      <c r="E7" s="32"/>
      <c r="F7" s="32"/>
      <c r="G7" s="32"/>
      <c r="H7" s="32"/>
      <c r="I7" s="24"/>
      <c r="J7" s="24"/>
    </row>
    <row r="8" spans="1:10">
      <c r="A8" s="34" t="s">
        <v>90</v>
      </c>
      <c r="B8" s="34" t="s">
        <v>91</v>
      </c>
      <c r="C8" s="34" t="s">
        <v>92</v>
      </c>
      <c r="D8" s="35" t="s">
        <v>93</v>
      </c>
      <c r="E8" s="34" t="s">
        <v>94</v>
      </c>
      <c r="F8" s="33"/>
      <c r="G8" s="33"/>
      <c r="H8" s="33"/>
      <c r="I8" s="33"/>
      <c r="J8" s="33"/>
    </row>
    <row r="9" spans="1:10">
      <c r="A9" s="36" t="s">
        <v>28</v>
      </c>
      <c r="B9" s="24">
        <v>2717430477</v>
      </c>
      <c r="C9" s="24" t="s">
        <v>95</v>
      </c>
      <c r="D9" s="24">
        <v>1561.4</v>
      </c>
      <c r="E9" s="24" t="s">
        <v>29</v>
      </c>
      <c r="F9" s="24"/>
      <c r="G9" s="24"/>
      <c r="H9" s="24"/>
      <c r="I9" s="24"/>
      <c r="J9" s="24"/>
    </row>
    <row r="10" spans="1:10">
      <c r="A10" s="36" t="s">
        <v>36</v>
      </c>
      <c r="B10" s="24">
        <v>2952119943</v>
      </c>
      <c r="C10" s="24" t="s">
        <v>95</v>
      </c>
      <c r="D10" s="24">
        <v>9208.2000000000007</v>
      </c>
      <c r="E10" s="24" t="s">
        <v>37</v>
      </c>
      <c r="F10" s="24"/>
      <c r="G10" s="24"/>
      <c r="H10" s="24"/>
      <c r="I10" s="24"/>
      <c r="J10" s="24"/>
    </row>
    <row r="11" spans="1:10">
      <c r="A11" s="36" t="s">
        <v>38</v>
      </c>
      <c r="B11" s="24">
        <v>2763908836</v>
      </c>
      <c r="C11" s="24" t="s">
        <v>95</v>
      </c>
      <c r="D11" s="24">
        <v>10085.200000000001</v>
      </c>
      <c r="E11" s="24" t="s">
        <v>39</v>
      </c>
      <c r="F11" s="24"/>
      <c r="G11" s="24"/>
      <c r="H11" s="24"/>
      <c r="I11" s="24"/>
      <c r="J11" s="24"/>
    </row>
    <row r="12" spans="1:10">
      <c r="A12" s="36" t="s">
        <v>70</v>
      </c>
      <c r="B12" s="24">
        <v>2986347665</v>
      </c>
      <c r="C12" s="24" t="s">
        <v>95</v>
      </c>
      <c r="D12" s="24">
        <v>5544.2000000000007</v>
      </c>
      <c r="E12" s="24" t="s">
        <v>71</v>
      </c>
      <c r="F12" s="24"/>
      <c r="G12" s="24"/>
      <c r="H12" s="24"/>
      <c r="I12" s="24"/>
      <c r="J12" s="24"/>
    </row>
    <row r="13" spans="1:10">
      <c r="A13" s="36" t="s">
        <v>80</v>
      </c>
      <c r="B13" s="24">
        <v>2906306063</v>
      </c>
      <c r="C13" s="24" t="s">
        <v>95</v>
      </c>
      <c r="D13" s="24">
        <v>4822.6000000000004</v>
      </c>
      <c r="E13" s="24" t="s">
        <v>81</v>
      </c>
      <c r="F13" s="24"/>
      <c r="G13" s="24"/>
      <c r="H13" s="24"/>
      <c r="I13" s="24"/>
      <c r="J13" s="24"/>
    </row>
    <row r="14" spans="1:10">
      <c r="A14" s="36" t="s">
        <v>52</v>
      </c>
      <c r="B14" s="24">
        <v>1457482116</v>
      </c>
      <c r="C14" s="24" t="s">
        <v>95</v>
      </c>
      <c r="D14" s="24">
        <v>12656</v>
      </c>
      <c r="E14" s="24" t="s">
        <v>53</v>
      </c>
      <c r="F14" s="24"/>
      <c r="G14" s="24"/>
      <c r="H14" s="24"/>
      <c r="I14" s="24"/>
      <c r="J14" s="24"/>
    </row>
    <row r="15" spans="1:10">
      <c r="A15" s="36" t="s">
        <v>44</v>
      </c>
      <c r="B15" s="24">
        <v>2845119553</v>
      </c>
      <c r="C15" s="24" t="s">
        <v>95</v>
      </c>
      <c r="D15" s="24">
        <v>1019.6</v>
      </c>
      <c r="E15" s="24" t="s">
        <v>45</v>
      </c>
      <c r="F15" s="24"/>
      <c r="G15" s="24"/>
      <c r="H15" s="24"/>
      <c r="I15" s="24"/>
      <c r="J15" s="24"/>
    </row>
    <row r="16" spans="1:10">
      <c r="A16" s="36" t="s">
        <v>42</v>
      </c>
      <c r="B16" s="24">
        <v>2863632784</v>
      </c>
      <c r="C16" s="24" t="s">
        <v>95</v>
      </c>
      <c r="D16" s="24">
        <v>7459.4000000000005</v>
      </c>
      <c r="E16" s="24" t="s">
        <v>43</v>
      </c>
      <c r="F16" s="24"/>
      <c r="G16" s="24"/>
      <c r="H16" s="24"/>
      <c r="I16" s="24"/>
      <c r="J16" s="24"/>
    </row>
    <row r="17" spans="1:5">
      <c r="A17" s="36" t="s">
        <v>54</v>
      </c>
      <c r="B17" s="24">
        <v>2872328917</v>
      </c>
      <c r="C17" s="24" t="s">
        <v>95</v>
      </c>
      <c r="D17" s="24">
        <v>2099.8000000000002</v>
      </c>
      <c r="E17" s="24" t="s">
        <v>55</v>
      </c>
    </row>
    <row r="18" spans="1:5">
      <c r="A18" s="36" t="s">
        <v>46</v>
      </c>
      <c r="B18" s="24">
        <v>2875214688</v>
      </c>
      <c r="C18" s="24" t="s">
        <v>95</v>
      </c>
      <c r="D18" s="24">
        <v>14994.800000000001</v>
      </c>
      <c r="E18" s="24" t="s">
        <v>47</v>
      </c>
    </row>
    <row r="19" spans="1:5">
      <c r="A19" s="36" t="s">
        <v>72</v>
      </c>
      <c r="B19" s="24">
        <v>2885838584</v>
      </c>
      <c r="C19" s="24" t="s">
        <v>95</v>
      </c>
      <c r="D19" s="24">
        <v>4634.6000000000004</v>
      </c>
      <c r="E19" s="24" t="s">
        <v>73</v>
      </c>
    </row>
    <row r="20" spans="1:5">
      <c r="A20" s="36" t="s">
        <v>32</v>
      </c>
      <c r="B20" s="24">
        <v>1449517286</v>
      </c>
      <c r="C20" s="24" t="s">
        <v>95</v>
      </c>
      <c r="D20" s="24">
        <v>1596</v>
      </c>
      <c r="E20" s="24" t="s">
        <v>33</v>
      </c>
    </row>
    <row r="21" spans="1:5">
      <c r="A21" s="36" t="s">
        <v>26</v>
      </c>
      <c r="B21" s="24">
        <v>1482165252</v>
      </c>
      <c r="C21" s="24" t="s">
        <v>95</v>
      </c>
      <c r="D21" s="24">
        <v>7306.2000000000007</v>
      </c>
      <c r="E21" s="24" t="s">
        <v>27</v>
      </c>
    </row>
    <row r="22" spans="1:5">
      <c r="A22" s="36" t="s">
        <v>84</v>
      </c>
      <c r="B22" s="24">
        <v>1473959848</v>
      </c>
      <c r="C22" s="24" t="s">
        <v>95</v>
      </c>
      <c r="D22" s="24">
        <v>1849.8000000000002</v>
      </c>
      <c r="E22" s="24" t="s">
        <v>85</v>
      </c>
    </row>
    <row r="23" spans="1:5">
      <c r="A23" s="36" t="s">
        <v>24</v>
      </c>
      <c r="B23" s="24">
        <v>2948214670</v>
      </c>
      <c r="C23" s="24" t="s">
        <v>95</v>
      </c>
      <c r="D23" s="24">
        <v>8646.2000000000007</v>
      </c>
      <c r="E23" s="24" t="s">
        <v>25</v>
      </c>
    </row>
    <row r="24" spans="1:5">
      <c r="A24" s="36" t="s">
        <v>34</v>
      </c>
      <c r="B24" s="24">
        <v>2730894303</v>
      </c>
      <c r="C24" s="24" t="s">
        <v>95</v>
      </c>
      <c r="D24" s="24">
        <v>29161.800000000003</v>
      </c>
      <c r="E24" s="24" t="s">
        <v>35</v>
      </c>
    </row>
    <row r="25" spans="1:5">
      <c r="A25" s="36" t="s">
        <v>60</v>
      </c>
      <c r="B25" s="24">
        <v>1112995379</v>
      </c>
      <c r="C25" s="24" t="s">
        <v>95</v>
      </c>
      <c r="D25" s="24">
        <v>19017.600000000002</v>
      </c>
      <c r="E25" s="24" t="s">
        <v>61</v>
      </c>
    </row>
    <row r="26" spans="1:5">
      <c r="A26" s="36" t="s">
        <v>56</v>
      </c>
      <c r="B26" s="24">
        <v>2735539994</v>
      </c>
      <c r="C26" s="24" t="s">
        <v>95</v>
      </c>
      <c r="D26" s="24">
        <v>6747</v>
      </c>
      <c r="E26" s="24" t="s">
        <v>57</v>
      </c>
    </row>
    <row r="27" spans="1:5">
      <c r="A27" s="36" t="s">
        <v>30</v>
      </c>
      <c r="B27" s="24">
        <v>1167172540</v>
      </c>
      <c r="C27" s="24" t="s">
        <v>95</v>
      </c>
      <c r="D27" s="24">
        <v>1889.4</v>
      </c>
      <c r="E27" s="24" t="s">
        <v>31</v>
      </c>
    </row>
    <row r="28" spans="1:5">
      <c r="A28" s="36" t="s">
        <v>62</v>
      </c>
      <c r="B28" s="24">
        <v>1156979076</v>
      </c>
      <c r="C28" s="24" t="s">
        <v>95</v>
      </c>
      <c r="D28" s="24">
        <v>247</v>
      </c>
      <c r="E28" s="24" t="s">
        <v>63</v>
      </c>
    </row>
    <row r="29" spans="1:5">
      <c r="A29" s="36" t="s">
        <v>48</v>
      </c>
      <c r="B29" s="24">
        <v>2866078516</v>
      </c>
      <c r="C29" s="24" t="s">
        <v>95</v>
      </c>
      <c r="D29" s="24">
        <v>41502</v>
      </c>
      <c r="E29" s="24" t="s">
        <v>49</v>
      </c>
    </row>
    <row r="30" spans="1:5">
      <c r="A30" s="36" t="s">
        <v>74</v>
      </c>
      <c r="B30" s="24">
        <v>1148534756</v>
      </c>
      <c r="C30" s="24" t="s">
        <v>95</v>
      </c>
      <c r="D30" s="24">
        <v>1406.4</v>
      </c>
      <c r="E30" s="24" t="s">
        <v>75</v>
      </c>
    </row>
    <row r="31" spans="1:5">
      <c r="A31" s="36" t="s">
        <v>66</v>
      </c>
      <c r="B31" s="24">
        <v>1133977021</v>
      </c>
      <c r="C31" s="24" t="s">
        <v>95</v>
      </c>
      <c r="D31" s="24">
        <v>9201.8000000000011</v>
      </c>
      <c r="E31" s="24" t="s">
        <v>67</v>
      </c>
    </row>
    <row r="32" spans="1:5">
      <c r="A32" s="36" t="s">
        <v>64</v>
      </c>
      <c r="B32" s="24">
        <v>1469380671</v>
      </c>
      <c r="C32" s="24" t="s">
        <v>95</v>
      </c>
      <c r="D32" s="24">
        <v>6580.2000000000007</v>
      </c>
      <c r="E32" s="24" t="s">
        <v>65</v>
      </c>
    </row>
    <row r="33" spans="1:5">
      <c r="A33" s="36" t="s">
        <v>82</v>
      </c>
      <c r="B33" s="24">
        <v>1117153988</v>
      </c>
      <c r="C33" s="24" t="s">
        <v>95</v>
      </c>
      <c r="D33" s="24">
        <v>6686.4000000000005</v>
      </c>
      <c r="E33" s="24" t="s">
        <v>83</v>
      </c>
    </row>
    <row r="34" spans="1:5">
      <c r="A34" s="36" t="s">
        <v>76</v>
      </c>
      <c r="B34" s="24">
        <v>2950654612</v>
      </c>
      <c r="C34" s="24" t="s">
        <v>95</v>
      </c>
      <c r="D34" s="24">
        <v>3916.4</v>
      </c>
      <c r="E34" s="24" t="s">
        <v>77</v>
      </c>
    </row>
    <row r="35" spans="1:5">
      <c r="A35" s="36" t="s">
        <v>68</v>
      </c>
      <c r="B35" s="24">
        <v>2885171660</v>
      </c>
      <c r="C35" s="24" t="s">
        <v>95</v>
      </c>
      <c r="D35" s="24">
        <v>7999.2000000000007</v>
      </c>
      <c r="E35" s="24" t="s">
        <v>69</v>
      </c>
    </row>
    <row r="36" spans="1:5">
      <c r="A36" s="36" t="s">
        <v>40</v>
      </c>
      <c r="B36" s="24">
        <v>1256980872</v>
      </c>
      <c r="C36" s="24" t="s">
        <v>95</v>
      </c>
      <c r="D36" s="24">
        <v>35725.200000000004</v>
      </c>
      <c r="E36" s="24" t="s">
        <v>41</v>
      </c>
    </row>
    <row r="37" spans="1:5">
      <c r="A37" s="36" t="s">
        <v>78</v>
      </c>
      <c r="B37" s="24">
        <v>1510560677</v>
      </c>
      <c r="C37" s="24" t="s">
        <v>95</v>
      </c>
      <c r="D37" s="24">
        <v>1019.6</v>
      </c>
      <c r="E37" s="24" t="s">
        <v>79</v>
      </c>
    </row>
    <row r="38" spans="1:5">
      <c r="A38" s="27"/>
      <c r="B38" s="27" t="s">
        <v>96</v>
      </c>
      <c r="C38" s="27"/>
      <c r="D38" s="37">
        <v>264584</v>
      </c>
      <c r="E38" s="27" t="s">
        <v>97</v>
      </c>
    </row>
    <row r="41" spans="1:5">
      <c r="A41" s="36" t="s">
        <v>22</v>
      </c>
      <c r="B41" s="24" t="s">
        <v>102</v>
      </c>
      <c r="C41" s="24" t="s">
        <v>98</v>
      </c>
      <c r="D41" s="24">
        <v>17108.600000000002</v>
      </c>
      <c r="E41" s="24" t="s">
        <v>23</v>
      </c>
    </row>
    <row r="42" spans="1:5">
      <c r="A42" s="36" t="s">
        <v>58</v>
      </c>
      <c r="B42" s="24" t="s">
        <v>102</v>
      </c>
      <c r="C42" s="24" t="s">
        <v>98</v>
      </c>
      <c r="D42" s="24">
        <v>7620.6</v>
      </c>
      <c r="E42" s="24" t="s">
        <v>59</v>
      </c>
    </row>
    <row r="43" spans="1:5">
      <c r="A43" s="36" t="s">
        <v>50</v>
      </c>
      <c r="B43" s="24" t="s">
        <v>102</v>
      </c>
      <c r="C43" s="24" t="s">
        <v>98</v>
      </c>
      <c r="D43" s="24">
        <v>695.80000000000007</v>
      </c>
      <c r="E43" s="24" t="s">
        <v>51</v>
      </c>
    </row>
    <row r="44" spans="1:5">
      <c r="A44" s="27"/>
      <c r="B44" s="27" t="s">
        <v>99</v>
      </c>
      <c r="C44" s="27"/>
      <c r="D44" s="37">
        <v>25425</v>
      </c>
      <c r="E44" s="27" t="s">
        <v>100</v>
      </c>
    </row>
    <row r="47" spans="1:5" ht="18.75">
      <c r="A47" s="38"/>
      <c r="B47" s="38" t="s">
        <v>96</v>
      </c>
      <c r="C47" s="38"/>
      <c r="D47" s="39">
        <v>264584</v>
      </c>
      <c r="E47" s="38" t="s">
        <v>97</v>
      </c>
    </row>
    <row r="48" spans="1:5" ht="18.75">
      <c r="A48" s="38"/>
      <c r="B48" s="38" t="s">
        <v>99</v>
      </c>
      <c r="C48" s="38"/>
      <c r="D48" s="39">
        <v>25425</v>
      </c>
      <c r="E48" s="38" t="s">
        <v>100</v>
      </c>
    </row>
    <row r="49" spans="1:5" ht="18.75">
      <c r="A49" s="38"/>
      <c r="B49" s="38"/>
      <c r="C49" s="38"/>
      <c r="D49" s="39">
        <v>290009</v>
      </c>
      <c r="E49" s="38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/>
  </sheetViews>
  <sheetFormatPr baseColWidth="10" defaultRowHeight="15"/>
  <cols>
    <col min="1" max="1" width="24.5703125" bestFit="1" customWidth="1"/>
    <col min="2" max="2" width="13.7109375" customWidth="1"/>
  </cols>
  <sheetData>
    <row r="1" spans="1:6">
      <c r="A1" s="55" t="s">
        <v>109</v>
      </c>
      <c r="B1" s="55"/>
      <c r="C1" s="56"/>
      <c r="D1" s="57"/>
      <c r="E1" s="57"/>
      <c r="F1" s="58"/>
    </row>
    <row r="2" spans="1:6">
      <c r="A2" s="55" t="s">
        <v>120</v>
      </c>
      <c r="B2" s="55"/>
      <c r="C2" s="56"/>
      <c r="D2" s="57"/>
      <c r="E2" s="57"/>
      <c r="F2" s="58"/>
    </row>
    <row r="3" spans="1:6">
      <c r="A3" s="55" t="s">
        <v>110</v>
      </c>
      <c r="B3" s="59" t="s">
        <v>121</v>
      </c>
      <c r="C3" s="56"/>
      <c r="D3" s="57"/>
      <c r="E3" s="57"/>
      <c r="F3" s="58"/>
    </row>
    <row r="4" spans="1:6">
      <c r="A4" s="56"/>
      <c r="B4" s="56"/>
      <c r="C4" s="56"/>
      <c r="D4" s="57"/>
      <c r="E4" s="57"/>
      <c r="F4" s="58"/>
    </row>
    <row r="5" spans="1:6">
      <c r="A5" s="56" t="s">
        <v>111</v>
      </c>
      <c r="B5" s="56" t="s">
        <v>112</v>
      </c>
      <c r="C5" s="56"/>
      <c r="D5" s="57"/>
      <c r="E5" s="57"/>
      <c r="F5" s="58"/>
    </row>
    <row r="6" spans="1:6">
      <c r="A6" s="57" t="s">
        <v>113</v>
      </c>
      <c r="B6" s="60">
        <v>343515.92</v>
      </c>
      <c r="C6" s="57"/>
      <c r="D6" s="57"/>
      <c r="E6" s="57"/>
      <c r="F6" s="58"/>
    </row>
    <row r="7" spans="1:6">
      <c r="A7" s="57" t="s">
        <v>114</v>
      </c>
      <c r="B7" s="60">
        <v>61731.07</v>
      </c>
      <c r="C7" s="57"/>
      <c r="D7" s="57"/>
      <c r="E7" s="57"/>
      <c r="F7" s="58"/>
    </row>
    <row r="8" spans="1:6">
      <c r="A8" s="57" t="s">
        <v>115</v>
      </c>
      <c r="B8" s="60">
        <v>0</v>
      </c>
      <c r="C8" s="57"/>
      <c r="D8" s="57"/>
      <c r="E8" s="57"/>
      <c r="F8" s="58"/>
    </row>
    <row r="9" spans="1:6">
      <c r="A9" s="57" t="s">
        <v>116</v>
      </c>
      <c r="B9" s="60">
        <v>1916.25</v>
      </c>
      <c r="C9" s="57"/>
      <c r="D9" s="57"/>
      <c r="E9" s="57"/>
      <c r="F9" s="58"/>
    </row>
    <row r="10" spans="1:6">
      <c r="A10" s="57" t="s">
        <v>117</v>
      </c>
      <c r="B10" s="60">
        <v>0</v>
      </c>
      <c r="C10" s="57"/>
      <c r="D10" s="57"/>
      <c r="E10" s="57"/>
      <c r="F10" s="58"/>
    </row>
    <row r="11" spans="1:6">
      <c r="A11" s="57" t="s">
        <v>118</v>
      </c>
      <c r="B11" s="60">
        <v>29813.65</v>
      </c>
      <c r="C11" s="57"/>
      <c r="D11" s="57"/>
      <c r="E11" s="57"/>
      <c r="F11" s="58"/>
    </row>
    <row r="12" spans="1:6" ht="15.75" thickBot="1">
      <c r="A12" s="57" t="s">
        <v>119</v>
      </c>
      <c r="B12" s="61">
        <v>0</v>
      </c>
      <c r="C12" s="57"/>
      <c r="D12" s="57"/>
      <c r="E12" s="57"/>
      <c r="F12" s="58"/>
    </row>
    <row r="13" spans="1:6">
      <c r="A13" s="57"/>
      <c r="B13" s="62">
        <f>SUM(B6:B12)</f>
        <v>436976.89</v>
      </c>
      <c r="C13" s="57"/>
      <c r="D13" s="57"/>
      <c r="E13" s="57"/>
      <c r="F13" s="58"/>
    </row>
    <row r="14" spans="1:6" ht="15.75" thickBot="1">
      <c r="A14" s="57"/>
      <c r="B14" s="63">
        <f>B13*0.16</f>
        <v>69916.3024</v>
      </c>
      <c r="C14" s="57"/>
      <c r="D14" s="57"/>
      <c r="E14" s="57"/>
      <c r="F14" s="58"/>
    </row>
    <row r="15" spans="1:6" ht="15.75" thickTop="1">
      <c r="A15" s="57"/>
      <c r="B15" s="64">
        <f>+B13+B14</f>
        <v>506893.1924</v>
      </c>
      <c r="C15" s="57"/>
      <c r="D15" s="57"/>
      <c r="E15" s="57"/>
      <c r="F15" s="58"/>
    </row>
    <row r="16" spans="1:6">
      <c r="A16" s="57"/>
      <c r="B16" s="60">
        <v>506893.2</v>
      </c>
      <c r="C16" s="57"/>
      <c r="D16" s="57"/>
      <c r="E16" s="57"/>
      <c r="F16" s="58"/>
    </row>
    <row r="17" spans="1:6">
      <c r="A17" s="57"/>
      <c r="B17" s="60">
        <f>B15-B16</f>
        <v>-7.6000000117346644E-3</v>
      </c>
      <c r="C17" s="57"/>
      <c r="D17" s="57"/>
      <c r="E17" s="57"/>
      <c r="F17" s="58"/>
    </row>
    <row r="18" spans="1:6">
      <c r="A18" s="57"/>
      <c r="B18" s="60"/>
      <c r="C18" s="57"/>
      <c r="D18" s="57"/>
      <c r="E18" s="57"/>
      <c r="F18" s="58"/>
    </row>
    <row r="19" spans="1:6">
      <c r="A19" s="57"/>
      <c r="B19" s="57"/>
      <c r="C19" s="57"/>
      <c r="D19" s="57"/>
      <c r="E19" s="57"/>
      <c r="F19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2017-03-01T19:48:06Z</dcterms:created>
  <dcterms:modified xsi:type="dcterms:W3CDTF">2017-03-06T16:23:17Z</dcterms:modified>
</cp:coreProperties>
</file>