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FACTURACION!$A$10:$N$44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F12" i="3" l="1"/>
  <c r="H12" s="1"/>
  <c r="F13"/>
  <c r="G13" s="1"/>
  <c r="F14"/>
  <c r="H14" s="1"/>
  <c r="F15"/>
  <c r="G15" s="1"/>
  <c r="F16"/>
  <c r="H16" s="1"/>
  <c r="G16"/>
  <c r="F17"/>
  <c r="G17" s="1"/>
  <c r="F18"/>
  <c r="H18" s="1"/>
  <c r="F19"/>
  <c r="G19" s="1"/>
  <c r="F20"/>
  <c r="H20" s="1"/>
  <c r="F21"/>
  <c r="G21" s="1"/>
  <c r="F22"/>
  <c r="H22" s="1"/>
  <c r="F23"/>
  <c r="G23" s="1"/>
  <c r="F24"/>
  <c r="H24" s="1"/>
  <c r="F25"/>
  <c r="G25" s="1"/>
  <c r="F26"/>
  <c r="H26" s="1"/>
  <c r="F27"/>
  <c r="G27" s="1"/>
  <c r="F28"/>
  <c r="H28" s="1"/>
  <c r="F29"/>
  <c r="G29" s="1"/>
  <c r="F30"/>
  <c r="H30" s="1"/>
  <c r="F31"/>
  <c r="G31" s="1"/>
  <c r="F32"/>
  <c r="H32" s="1"/>
  <c r="F33"/>
  <c r="G33" s="1"/>
  <c r="F34"/>
  <c r="H34" s="1"/>
  <c r="F35"/>
  <c r="G35" s="1"/>
  <c r="F36"/>
  <c r="H36" s="1"/>
  <c r="F37"/>
  <c r="G37" s="1"/>
  <c r="F38"/>
  <c r="F39"/>
  <c r="G39" s="1"/>
  <c r="F40"/>
  <c r="H40" s="1"/>
  <c r="F41"/>
  <c r="G41" s="1"/>
  <c r="F42"/>
  <c r="H42" s="1"/>
  <c r="F43"/>
  <c r="G43" s="1"/>
  <c r="F44"/>
  <c r="F11"/>
  <c r="G20" l="1"/>
  <c r="F48"/>
  <c r="G11"/>
  <c r="G24"/>
  <c r="G28"/>
  <c r="I28" s="1"/>
  <c r="J28" s="1"/>
  <c r="K28" s="1"/>
  <c r="G12"/>
  <c r="I12" s="1"/>
  <c r="J12" s="1"/>
  <c r="K12" s="1"/>
  <c r="G30"/>
  <c r="G22"/>
  <c r="I22" s="1"/>
  <c r="J22" s="1"/>
  <c r="K22" s="1"/>
  <c r="G14"/>
  <c r="G26"/>
  <c r="I26" s="1"/>
  <c r="J26" s="1"/>
  <c r="G18"/>
  <c r="I18" s="1"/>
  <c r="J18" s="1"/>
  <c r="G44"/>
  <c r="G42"/>
  <c r="G40"/>
  <c r="I40" s="1"/>
  <c r="J40" s="1"/>
  <c r="K40" s="1"/>
  <c r="G36"/>
  <c r="I36" s="1"/>
  <c r="J36" s="1"/>
  <c r="K36" s="1"/>
  <c r="G34"/>
  <c r="I34" s="1"/>
  <c r="J34" s="1"/>
  <c r="K34" s="1"/>
  <c r="G32"/>
  <c r="H11"/>
  <c r="I11" s="1"/>
  <c r="H44"/>
  <c r="H38"/>
  <c r="I42"/>
  <c r="J42" s="1"/>
  <c r="K42" s="1"/>
  <c r="I30"/>
  <c r="J30" s="1"/>
  <c r="K30" s="1"/>
  <c r="I24"/>
  <c r="J24" s="1"/>
  <c r="K24" s="1"/>
  <c r="I20"/>
  <c r="I16"/>
  <c r="J16" s="1"/>
  <c r="K16" s="1"/>
  <c r="I14"/>
  <c r="J14" s="1"/>
  <c r="K14" s="1"/>
  <c r="G38"/>
  <c r="J20"/>
  <c r="K20" s="1"/>
  <c r="H43"/>
  <c r="I43" s="1"/>
  <c r="H41"/>
  <c r="I41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I44" l="1"/>
  <c r="I38"/>
  <c r="K18"/>
  <c r="K26"/>
  <c r="G48"/>
  <c r="J38"/>
  <c r="K38" s="1"/>
  <c r="J44"/>
  <c r="K44" s="1"/>
  <c r="J11"/>
  <c r="I32"/>
  <c r="H48"/>
  <c r="J23"/>
  <c r="K23" s="1"/>
  <c r="J39"/>
  <c r="K39" s="1"/>
  <c r="J13"/>
  <c r="K13" s="1"/>
  <c r="J37"/>
  <c r="K37" s="1"/>
  <c r="J17"/>
  <c r="K17" s="1"/>
  <c r="J25"/>
  <c r="K25" s="1"/>
  <c r="J33"/>
  <c r="K33" s="1"/>
  <c r="K41"/>
  <c r="J41"/>
  <c r="J15"/>
  <c r="K15" s="1"/>
  <c r="J31"/>
  <c r="K31" s="1"/>
  <c r="J21"/>
  <c r="K21" s="1"/>
  <c r="J29"/>
  <c r="K29" s="1"/>
  <c r="J19"/>
  <c r="K19" s="1"/>
  <c r="J27"/>
  <c r="K27" s="1"/>
  <c r="J35"/>
  <c r="K35" s="1"/>
  <c r="J43"/>
  <c r="K43" s="1"/>
  <c r="J32" l="1"/>
  <c r="K32" s="1"/>
  <c r="I48"/>
  <c r="K11"/>
  <c r="J48" l="1"/>
  <c r="K48"/>
</calcChain>
</file>

<file path=xl/sharedStrings.xml><?xml version="1.0" encoding="utf-8"?>
<sst xmlns="http://schemas.openxmlformats.org/spreadsheetml/2006/main" count="419" uniqueCount="163">
  <si>
    <t>CONTPAQ i</t>
  </si>
  <si>
    <t xml:space="preserve">      NÓMINAS</t>
  </si>
  <si>
    <t>05 INGENIERIA FISCAL LABORAL SC</t>
  </si>
  <si>
    <t>Lista de Raya (forma tabular)</t>
  </si>
  <si>
    <t>Periodo 8 al 8 Semanal del 15/02/2017 al 21/02/2017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</si>
  <si>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</si>
  <si>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</si>
  <si>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</si>
  <si>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</si>
  <si>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</si>
  <si>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</si>
  <si>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</si>
  <si>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</si>
  <si>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</si>
  <si>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</si>
  <si>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</si>
  <si>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</si>
  <si>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</si>
  <si>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</si>
  <si>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</si>
  <si>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</si>
  <si>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</si>
  <si>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</si>
  <si>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</si>
  <si>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</si>
  <si>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</si>
  <si>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</si>
  <si>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</si>
  <si>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</si>
  <si>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</si>
  <si>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</si>
  <si>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</si>
  <si>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</si>
  <si>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</si>
  <si>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</si>
  <si>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</si>
  <si>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</si>
  <si>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</si>
  <si>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</si>
  <si>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</si>
  <si>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</si>
  <si>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</si>
  <si>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</si>
  <si>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</si>
  <si>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</si>
  <si>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</si>
  <si>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</si>
  <si>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</si>
  <si>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GHA12</t>
  </si>
  <si>
    <t>Guia Hernandez Alvaro Paul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</si>
  <si>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</si>
  <si>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</si>
  <si>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</si>
  <si>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</si>
  <si>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</si>
  <si>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</si>
  <si>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</si>
  <si>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</si>
  <si>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</si>
  <si>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</si>
  <si>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</si>
  <si>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</si>
  <si>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MVS30</t>
  </si>
  <si>
    <t>Martinez Vazquez Samuel Isacc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</si>
  <si>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</si>
  <si>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</si>
  <si>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</si>
  <si>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</si>
  <si>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</si>
  <si>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</si>
  <si>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</si>
  <si>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</si>
  <si>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</si>
  <si>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</si>
  <si>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</si>
  <si>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</si>
  <si>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</si>
  <si>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</si>
  <si>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</si>
  <si>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</si>
  <si>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</si>
  <si>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</si>
  <si>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SSG17</t>
  </si>
  <si>
    <t>Salmoran Salgado Guillermo Manuel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</si>
  <si>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</si>
  <si>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</si>
  <si>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</si>
  <si>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</si>
  <si>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</si>
  <si>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</si>
  <si>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</si>
  <si>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</si>
  <si>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</si>
  <si>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Periodo Semanal-8 del 2017-02-15 al 2017-02-21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</si>
  <si>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</si>
  <si>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</si>
  <si>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</si>
  <si>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</si>
  <si>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</si>
  <si>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</si>
  <si>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</si>
  <si>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31</t>
  </si>
  <si>
    <t>03 Transferencia electrónica de fondos</t>
  </si>
  <si>
    <t>Total Transferencia electrónica de fondos</t>
  </si>
  <si>
    <t>Total de movimientos 3</t>
  </si>
  <si>
    <t>Total de movimientos 34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</si>
  <si>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</si>
  <si>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</si>
  <si>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</si>
  <si>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</si>
  <si>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</si>
  <si>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</si>
  <si>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</si>
  <si>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</si>
  <si>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</si>
  <si>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</si>
  <si>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</si>
  <si>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</si>
  <si>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</si>
  <si>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</si>
  <si>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</si>
  <si>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</si>
  <si>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</si>
  <si>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8</t>
  </si>
  <si>
    <t>15/02/2017 al 21/02/2017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</si>
  <si>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</si>
  <si>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</si>
  <si>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</si>
  <si>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</si>
  <si>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</si>
  <si>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</si>
  <si>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</si>
  <si>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</si>
  <si>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</si>
  <si>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</si>
  <si>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</si>
  <si>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</si>
  <si>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</si>
  <si>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GALLEGOS RIOS OCTAVIO ALBERTO</t>
  </si>
  <si>
    <t>GOMEZ TORRES ROSAURA</t>
  </si>
  <si>
    <t>GONZALEZ DUARTE DAVID</t>
  </si>
  <si>
    <t>GONZALEZ GARCIA LUIS ROBERTO</t>
  </si>
  <si>
    <t>GUIA HERNANDEZ ALVARO PAUL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</si>
  <si>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</si>
  <si>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</si>
  <si>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</si>
  <si>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</si>
  <si>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</si>
  <si>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</si>
  <si>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MARTINEZ VAZQUEZ SAMUEL ISAAC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</si>
  <si>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</si>
  <si>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</si>
  <si>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</si>
  <si>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</si>
  <si>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</si>
  <si>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RAMIREZ LATOUR VICTOR</t>
  </si>
  <si>
    <t>RAMIREZ MONDRAGON RICARDO</t>
  </si>
  <si>
    <t>RODRIGUEZ MEDINA CESAR</t>
  </si>
  <si>
    <t>ROJAS FLORES JOSE ARMANDO</t>
  </si>
  <si>
    <t>SALMORAN SALGADO GUILLERMO MANUEL</t>
  </si>
  <si>
    <t>TIERRAFRIA ESCARAMUZA ISRAEL</t>
  </si>
  <si>
    <t>VEGA DURAN OSCAR IVAN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</si>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</sst>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43" fontId="27" fillId="0" borderId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25" fillId="0" borderId="5" xfId="0" applyNumberFormat="1" applyFont="1" applyBorder="1"/>
    <xf numFmtId="0" fontId="2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6" fillId="0" borderId="6" xfId="0" applyFont="1" applyBorder="1"/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14" fontId="26" fillId="0" borderId="6" xfId="0" applyNumberFormat="1" applyFont="1" applyBorder="1"/>
    <xf numFmtId="43" fontId="23" fillId="0" borderId="6" xfId="2" applyFont="1" applyBorder="1"/>
    <xf numFmtId="43" fontId="23" fillId="0" borderId="7" xfId="2" applyFont="1" applyBorder="1"/>
    <xf numFmtId="43" fontId="23" fillId="0" borderId="8" xfId="2" applyFont="1" applyBorder="1"/>
    <xf numFmtId="43" fontId="23" fillId="0" borderId="9" xfId="2" applyFont="1" applyBorder="1"/>
    <xf numFmtId="43" fontId="1" fillId="0" borderId="8" xfId="2" applyFont="1" applyBorder="1"/>
    <xf numFmtId="0" fontId="28" fillId="0" borderId="3" xfId="0" applyFont="1" applyBorder="1"/>
    <xf numFmtId="0" fontId="28" fillId="0" borderId="3" xfId="0" applyFont="1" applyFill="1" applyBorder="1"/>
    <xf numFmtId="0" fontId="28" fillId="3" borderId="3" xfId="0" applyFont="1" applyFill="1" applyBorder="1"/>
    <xf numFmtId="0" fontId="28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pane xSplit="2" ySplit="10" topLeftCell="E32" activePane="bottomRight" state="frozen"/>
      <selection pane="topRight" activeCell="C1" sqref="C1"/>
      <selection pane="bottomLeft" activeCell="A13" sqref="A13"/>
      <selection pane="bottomRight" activeCell="K52" sqref="K52"/>
    </sheetView>
  </sheetViews>
  <sheetFormatPr baseColWidth="10" defaultRowHeight="11.25"/>
  <cols>
    <col min="1" max="1" width="10.140625" style="2" customWidth="1"/>
    <col min="2" max="2" width="28" style="1" customWidth="1"/>
    <col min="3" max="3" width="13.5703125" style="1" bestFit="1" customWidth="1"/>
    <col min="4" max="5" width="11.42578125" style="1"/>
    <col min="6" max="6" width="14" style="1" customWidth="1"/>
    <col min="7" max="8" width="11.5703125" style="1" bestFit="1" customWidth="1"/>
    <col min="9" max="9" width="12" style="1" bestFit="1" customWidth="1"/>
    <col min="10" max="10" width="11.5703125" style="1" bestFit="1" customWidth="1"/>
    <col min="11" max="11" width="12" style="1" bestFit="1" customWidth="1"/>
    <col min="12" max="16384" width="11.42578125" style="1"/>
  </cols>
  <sheetData>
    <row r="1" spans="1:14" ht="18" customHeight="1">
      <c r="A1" s="3" t="s">
        <v>0</v>
      </c>
      <c r="B1" s="6" t="s">
        <v>92</v>
      </c>
    </row>
    <row r="2" spans="1:14" ht="24.95" customHeight="1">
      <c r="A2" s="4" t="s">
        <v>1</v>
      </c>
      <c r="B2" s="21" t="s">
        <v>2</v>
      </c>
    </row>
    <row r="3" spans="1:14" ht="15">
      <c r="B3" s="22" t="s">
        <v>3</v>
      </c>
    </row>
    <row r="4" spans="1:14" ht="12.75">
      <c r="B4" s="23" t="s">
        <v>4</v>
      </c>
    </row>
    <row r="5" spans="1:14">
      <c r="B5" s="7" t="s">
        <v>5</v>
      </c>
    </row>
    <row r="6" spans="1:14">
      <c r="B6" s="7" t="s">
        <v>6</v>
      </c>
    </row>
    <row r="7" spans="1:14" ht="15.75">
      <c r="F7" s="47" t="s">
        <v>106</v>
      </c>
      <c r="G7" s="47"/>
      <c r="H7" s="47"/>
      <c r="I7" s="47"/>
      <c r="J7" s="47"/>
      <c r="K7" s="47"/>
    </row>
    <row r="8" spans="1:14" s="44" customFormat="1" ht="23.25" thickBot="1">
      <c r="A8" s="41" t="s">
        <v>7</v>
      </c>
      <c r="B8" s="42" t="s">
        <v>8</v>
      </c>
      <c r="C8" s="43" t="s">
        <v>12</v>
      </c>
      <c r="F8" s="40" t="s">
        <v>12</v>
      </c>
      <c r="G8" s="40" t="s">
        <v>107</v>
      </c>
      <c r="H8" s="40" t="s">
        <v>108</v>
      </c>
      <c r="I8" s="40" t="s">
        <v>109</v>
      </c>
      <c r="J8" s="40" t="s">
        <v>110</v>
      </c>
      <c r="K8" s="40" t="s">
        <v>111</v>
      </c>
    </row>
    <row r="9" spans="1:14" ht="12" thickTop="1">
      <c r="A9" s="13" t="s">
        <v>21</v>
      </c>
    </row>
    <row r="11" spans="1:14" ht="14.25">
      <c r="A11" s="2" t="s">
        <v>22</v>
      </c>
      <c r="B11" s="1" t="s">
        <v>23</v>
      </c>
      <c r="C11" s="14">
        <v>8089.37</v>
      </c>
      <c r="F11" s="45">
        <f>+C11</f>
        <v>8089.37</v>
      </c>
      <c r="G11" s="45">
        <f>+F11*2%</f>
        <v>161.78739999999999</v>
      </c>
      <c r="H11" s="45">
        <f>+F11*7.5%</f>
        <v>606.70274999999992</v>
      </c>
      <c r="I11" s="45">
        <f>SUM(F11:H11)</f>
        <v>8857.8601500000004</v>
      </c>
      <c r="J11" s="45">
        <f>+I11*0.16</f>
        <v>1417.2576240000001</v>
      </c>
      <c r="K11" s="45">
        <f>+I11+J11</f>
        <v>10275.117774</v>
      </c>
      <c r="M11" s="65" t="s">
        <v>125</v>
      </c>
      <c r="N11" s="66" t="s">
        <v>126</v>
      </c>
    </row>
    <row r="12" spans="1:14" ht="14.25">
      <c r="A12" s="2" t="s">
        <v>24</v>
      </c>
      <c r="B12" s="1" t="s">
        <v>25</v>
      </c>
      <c r="C12" s="14">
        <v>1026.76</v>
      </c>
      <c r="F12" s="45">
        <f t="shared" ref="F12:F44" si="0">+C12</f>
        <v>1026.76</v>
      </c>
      <c r="G12" s="45">
        <f t="shared" ref="G12:G44" si="1">+F12*2%</f>
        <v>20.5352</v>
      </c>
      <c r="H12" s="45">
        <f t="shared" ref="H12:H44" si="2">+F12*7.5%</f>
        <v>77.006999999999991</v>
      </c>
      <c r="I12" s="45">
        <f t="shared" ref="I12:I44" si="3">SUM(F12:H12)</f>
        <v>1124.3022000000001</v>
      </c>
      <c r="J12" s="45">
        <f t="shared" ref="J12:J44" si="4">+I12*0.16</f>
        <v>179.88835200000003</v>
      </c>
      <c r="K12" s="45">
        <f t="shared" ref="K12:K44" si="5">+I12+J12</f>
        <v>1304.190552</v>
      </c>
      <c r="M12" s="65" t="s">
        <v>125</v>
      </c>
      <c r="N12" s="66" t="s">
        <v>127</v>
      </c>
    </row>
    <row r="13" spans="1:14" ht="14.25">
      <c r="A13" s="2" t="s">
        <v>26</v>
      </c>
      <c r="B13" s="1" t="s">
        <v>27</v>
      </c>
      <c r="C13" s="14">
        <v>14891.34</v>
      </c>
      <c r="F13" s="45">
        <f t="shared" si="0"/>
        <v>14891.34</v>
      </c>
      <c r="G13" s="45">
        <f t="shared" si="1"/>
        <v>297.82679999999999</v>
      </c>
      <c r="H13" s="45">
        <f t="shared" si="2"/>
        <v>1116.8505</v>
      </c>
      <c r="I13" s="45">
        <f t="shared" si="3"/>
        <v>16306.017300000001</v>
      </c>
      <c r="J13" s="45">
        <f t="shared" si="4"/>
        <v>2608.9627680000003</v>
      </c>
      <c r="K13" s="45">
        <f t="shared" si="5"/>
        <v>18914.980068000001</v>
      </c>
      <c r="M13" s="65" t="s">
        <v>125</v>
      </c>
      <c r="N13" s="66" t="s">
        <v>128</v>
      </c>
    </row>
    <row r="14" spans="1:14" ht="14.25">
      <c r="A14" s="2" t="s">
        <v>28</v>
      </c>
      <c r="B14" s="1" t="s">
        <v>29</v>
      </c>
      <c r="C14" s="14">
        <v>1750</v>
      </c>
      <c r="F14" s="45">
        <f t="shared" si="0"/>
        <v>1750</v>
      </c>
      <c r="G14" s="45">
        <f t="shared" si="1"/>
        <v>35</v>
      </c>
      <c r="H14" s="45">
        <f t="shared" si="2"/>
        <v>131.25</v>
      </c>
      <c r="I14" s="45">
        <f t="shared" si="3"/>
        <v>1916.25</v>
      </c>
      <c r="J14" s="45">
        <f t="shared" si="4"/>
        <v>306.60000000000002</v>
      </c>
      <c r="K14" s="45">
        <f t="shared" si="5"/>
        <v>2222.85</v>
      </c>
      <c r="M14" s="65" t="s">
        <v>129</v>
      </c>
      <c r="N14" s="66" t="s">
        <v>130</v>
      </c>
    </row>
    <row r="15" spans="1:14" ht="14.25">
      <c r="A15" s="2" t="s">
        <v>30</v>
      </c>
      <c r="B15" s="1" t="s">
        <v>31</v>
      </c>
      <c r="C15" s="14">
        <v>1026.76</v>
      </c>
      <c r="F15" s="45">
        <f t="shared" si="0"/>
        <v>1026.76</v>
      </c>
      <c r="G15" s="45">
        <f t="shared" si="1"/>
        <v>20.5352</v>
      </c>
      <c r="H15" s="45">
        <f t="shared" si="2"/>
        <v>77.006999999999991</v>
      </c>
      <c r="I15" s="45">
        <f t="shared" si="3"/>
        <v>1124.3022000000001</v>
      </c>
      <c r="J15" s="45">
        <f t="shared" si="4"/>
        <v>179.88835200000003</v>
      </c>
      <c r="K15" s="45">
        <f t="shared" si="5"/>
        <v>1304.190552</v>
      </c>
      <c r="M15" s="65" t="s">
        <v>131</v>
      </c>
      <c r="N15" s="66" t="s">
        <v>132</v>
      </c>
    </row>
    <row r="16" spans="1:14" ht="14.25">
      <c r="A16" s="2" t="s">
        <v>32</v>
      </c>
      <c r="B16" s="1" t="s">
        <v>33</v>
      </c>
      <c r="C16" s="14">
        <v>7265.73</v>
      </c>
      <c r="F16" s="45">
        <f t="shared" si="0"/>
        <v>7265.73</v>
      </c>
      <c r="G16" s="45">
        <f t="shared" si="1"/>
        <v>145.31459999999998</v>
      </c>
      <c r="H16" s="45">
        <f t="shared" si="2"/>
        <v>544.9297499999999</v>
      </c>
      <c r="I16" s="45">
        <f t="shared" si="3"/>
        <v>7955.9743499999995</v>
      </c>
      <c r="J16" s="45">
        <f t="shared" si="4"/>
        <v>1272.9558959999999</v>
      </c>
      <c r="K16" s="45">
        <f t="shared" si="5"/>
        <v>9228.9302459999999</v>
      </c>
      <c r="M16" s="65" t="s">
        <v>131</v>
      </c>
      <c r="N16" s="66" t="s">
        <v>133</v>
      </c>
    </row>
    <row r="17" spans="1:14" ht="14.25">
      <c r="A17" s="2" t="s">
        <v>34</v>
      </c>
      <c r="B17" s="1" t="s">
        <v>35</v>
      </c>
      <c r="C17" s="14">
        <v>12346.63</v>
      </c>
      <c r="F17" s="45">
        <f t="shared" si="0"/>
        <v>12346.63</v>
      </c>
      <c r="G17" s="45">
        <f t="shared" si="1"/>
        <v>246.93259999999998</v>
      </c>
      <c r="H17" s="45">
        <f t="shared" si="2"/>
        <v>925.99724999999989</v>
      </c>
      <c r="I17" s="45">
        <f t="shared" si="3"/>
        <v>13519.55985</v>
      </c>
      <c r="J17" s="45">
        <f t="shared" si="4"/>
        <v>2163.1295759999998</v>
      </c>
      <c r="K17" s="45">
        <f t="shared" si="5"/>
        <v>15682.689425999999</v>
      </c>
      <c r="M17" s="65" t="s">
        <v>125</v>
      </c>
      <c r="N17" s="66" t="s">
        <v>134</v>
      </c>
    </row>
    <row r="18" spans="1:14" ht="14.25">
      <c r="A18" s="2" t="s">
        <v>36</v>
      </c>
      <c r="B18" s="1" t="s">
        <v>37</v>
      </c>
      <c r="C18" s="14">
        <v>16283.43</v>
      </c>
      <c r="F18" s="45">
        <f t="shared" si="0"/>
        <v>16283.43</v>
      </c>
      <c r="G18" s="45">
        <f t="shared" si="1"/>
        <v>325.66860000000003</v>
      </c>
      <c r="H18" s="45">
        <f t="shared" si="2"/>
        <v>1221.2572499999999</v>
      </c>
      <c r="I18" s="45">
        <f t="shared" si="3"/>
        <v>17830.35585</v>
      </c>
      <c r="J18" s="45">
        <f t="shared" si="4"/>
        <v>2852.8569360000001</v>
      </c>
      <c r="K18" s="45">
        <f t="shared" si="5"/>
        <v>20683.212786</v>
      </c>
      <c r="M18" s="65" t="s">
        <v>125</v>
      </c>
      <c r="N18" s="66" t="s">
        <v>135</v>
      </c>
    </row>
    <row r="19" spans="1:14" ht="14.25">
      <c r="A19" s="2" t="s">
        <v>38</v>
      </c>
      <c r="B19" s="1" t="s">
        <v>39</v>
      </c>
      <c r="C19" s="14">
        <v>3611.69</v>
      </c>
      <c r="F19" s="45">
        <f t="shared" si="0"/>
        <v>3611.69</v>
      </c>
      <c r="G19" s="45">
        <f t="shared" si="1"/>
        <v>72.233800000000002</v>
      </c>
      <c r="H19" s="45">
        <f t="shared" si="2"/>
        <v>270.87675000000002</v>
      </c>
      <c r="I19" s="45">
        <f t="shared" si="3"/>
        <v>3954.8005499999999</v>
      </c>
      <c r="J19" s="45">
        <f t="shared" si="4"/>
        <v>632.76808800000003</v>
      </c>
      <c r="K19" s="45">
        <f t="shared" si="5"/>
        <v>4587.5686379999997</v>
      </c>
      <c r="M19" s="65" t="s">
        <v>136</v>
      </c>
      <c r="N19" s="66" t="s">
        <v>137</v>
      </c>
    </row>
    <row r="20" spans="1:14" ht="14.25">
      <c r="A20" s="2" t="s">
        <v>40</v>
      </c>
      <c r="B20" s="1" t="s">
        <v>41</v>
      </c>
      <c r="C20" s="14">
        <v>71995.11</v>
      </c>
      <c r="F20" s="45">
        <f t="shared" si="0"/>
        <v>71995.11</v>
      </c>
      <c r="G20" s="45">
        <f t="shared" si="1"/>
        <v>1439.9022</v>
      </c>
      <c r="H20" s="45">
        <f t="shared" si="2"/>
        <v>5399.6332499999999</v>
      </c>
      <c r="I20" s="45">
        <f t="shared" si="3"/>
        <v>78834.645449999996</v>
      </c>
      <c r="J20" s="45">
        <f t="shared" si="4"/>
        <v>12613.543271999999</v>
      </c>
      <c r="K20" s="45">
        <f t="shared" si="5"/>
        <v>91448.188721999992</v>
      </c>
      <c r="M20" s="65" t="s">
        <v>125</v>
      </c>
      <c r="N20" s="66" t="s">
        <v>138</v>
      </c>
    </row>
    <row r="21" spans="1:14" ht="14.25">
      <c r="A21" s="2" t="s">
        <v>42</v>
      </c>
      <c r="B21" s="1" t="s">
        <v>43</v>
      </c>
      <c r="C21" s="14">
        <v>21161.16</v>
      </c>
      <c r="F21" s="45">
        <f t="shared" si="0"/>
        <v>21161.16</v>
      </c>
      <c r="G21" s="45">
        <f t="shared" si="1"/>
        <v>423.22320000000002</v>
      </c>
      <c r="H21" s="45">
        <f t="shared" si="2"/>
        <v>1587.087</v>
      </c>
      <c r="I21" s="45">
        <f t="shared" si="3"/>
        <v>23171.4702</v>
      </c>
      <c r="J21" s="45">
        <f t="shared" si="4"/>
        <v>3707.4352319999998</v>
      </c>
      <c r="K21" s="45">
        <f t="shared" si="5"/>
        <v>26878.905432</v>
      </c>
      <c r="M21" s="65" t="s">
        <v>125</v>
      </c>
      <c r="N21" s="66" t="s">
        <v>139</v>
      </c>
    </row>
    <row r="22" spans="1:14" ht="14.25">
      <c r="A22" s="2" t="s">
        <v>44</v>
      </c>
      <c r="B22" s="1" t="s">
        <v>45</v>
      </c>
      <c r="C22" s="14">
        <v>1026.76</v>
      </c>
      <c r="F22" s="45">
        <f t="shared" si="0"/>
        <v>1026.76</v>
      </c>
      <c r="G22" s="45">
        <f t="shared" si="1"/>
        <v>20.5352</v>
      </c>
      <c r="H22" s="45">
        <f t="shared" si="2"/>
        <v>77.006999999999991</v>
      </c>
      <c r="I22" s="45">
        <f t="shared" si="3"/>
        <v>1124.3022000000001</v>
      </c>
      <c r="J22" s="45">
        <f t="shared" si="4"/>
        <v>179.88835200000003</v>
      </c>
      <c r="K22" s="45">
        <f t="shared" si="5"/>
        <v>1304.190552</v>
      </c>
      <c r="M22" s="65" t="s">
        <v>125</v>
      </c>
      <c r="N22" s="66" t="s">
        <v>140</v>
      </c>
    </row>
    <row r="23" spans="1:14" ht="14.25">
      <c r="A23" s="2" t="s">
        <v>46</v>
      </c>
      <c r="B23" s="1" t="s">
        <v>47</v>
      </c>
      <c r="C23" s="14">
        <v>13874.24</v>
      </c>
      <c r="F23" s="45">
        <f t="shared" si="0"/>
        <v>13874.24</v>
      </c>
      <c r="G23" s="45">
        <f t="shared" si="1"/>
        <v>277.48480000000001</v>
      </c>
      <c r="H23" s="45">
        <f t="shared" si="2"/>
        <v>1040.568</v>
      </c>
      <c r="I23" s="45">
        <f t="shared" si="3"/>
        <v>15192.292799999999</v>
      </c>
      <c r="J23" s="45">
        <f t="shared" si="4"/>
        <v>2430.7668479999998</v>
      </c>
      <c r="K23" s="45">
        <f t="shared" si="5"/>
        <v>17623.059647999999</v>
      </c>
      <c r="M23" s="66" t="s">
        <v>125</v>
      </c>
      <c r="N23" s="66" t="s">
        <v>141</v>
      </c>
    </row>
    <row r="24" spans="1:14" ht="14.25">
      <c r="A24" s="2" t="s">
        <v>48</v>
      </c>
      <c r="B24" s="1" t="s">
        <v>49</v>
      </c>
      <c r="C24" s="14">
        <v>1026.76</v>
      </c>
      <c r="F24" s="45">
        <f t="shared" si="0"/>
        <v>1026.76</v>
      </c>
      <c r="G24" s="45">
        <f t="shared" si="1"/>
        <v>20.5352</v>
      </c>
      <c r="H24" s="45">
        <f t="shared" si="2"/>
        <v>77.006999999999991</v>
      </c>
      <c r="I24" s="45">
        <f t="shared" si="3"/>
        <v>1124.3022000000001</v>
      </c>
      <c r="J24" s="45">
        <f t="shared" si="4"/>
        <v>179.88835200000003</v>
      </c>
      <c r="K24" s="45">
        <f t="shared" si="5"/>
        <v>1304.190552</v>
      </c>
      <c r="M24" s="66" t="s">
        <v>131</v>
      </c>
      <c r="N24" s="66" t="s">
        <v>142</v>
      </c>
    </row>
    <row r="25" spans="1:14" ht="14.25">
      <c r="A25" s="2" t="s">
        <v>50</v>
      </c>
      <c r="B25" s="1" t="s">
        <v>51</v>
      </c>
      <c r="C25" s="14">
        <v>12981.42</v>
      </c>
      <c r="F25" s="45">
        <f t="shared" si="0"/>
        <v>12981.42</v>
      </c>
      <c r="G25" s="45">
        <f t="shared" si="1"/>
        <v>259.6284</v>
      </c>
      <c r="H25" s="45">
        <f t="shared" si="2"/>
        <v>973.60649999999998</v>
      </c>
      <c r="I25" s="45">
        <f t="shared" si="3"/>
        <v>14214.6549</v>
      </c>
      <c r="J25" s="45">
        <f t="shared" si="4"/>
        <v>2274.3447839999999</v>
      </c>
      <c r="K25" s="45">
        <f t="shared" si="5"/>
        <v>16488.999683999999</v>
      </c>
      <c r="M25" s="66" t="s">
        <v>125</v>
      </c>
      <c r="N25" s="66" t="s">
        <v>143</v>
      </c>
    </row>
    <row r="26" spans="1:14" ht="14.25">
      <c r="A26" s="2" t="s">
        <v>52</v>
      </c>
      <c r="B26" s="1" t="s">
        <v>53</v>
      </c>
      <c r="C26" s="14">
        <v>1026.76</v>
      </c>
      <c r="F26" s="45">
        <f t="shared" si="0"/>
        <v>1026.76</v>
      </c>
      <c r="G26" s="45">
        <f t="shared" si="1"/>
        <v>20.5352</v>
      </c>
      <c r="H26" s="45">
        <f t="shared" si="2"/>
        <v>77.006999999999991</v>
      </c>
      <c r="I26" s="45">
        <f t="shared" si="3"/>
        <v>1124.3022000000001</v>
      </c>
      <c r="J26" s="45">
        <f t="shared" si="4"/>
        <v>179.88835200000003</v>
      </c>
      <c r="K26" s="45">
        <f t="shared" si="5"/>
        <v>1304.190552</v>
      </c>
      <c r="M26" s="65" t="s">
        <v>125</v>
      </c>
      <c r="N26" s="66" t="s">
        <v>144</v>
      </c>
    </row>
    <row r="27" spans="1:14" ht="14.25">
      <c r="A27" s="2" t="s">
        <v>54</v>
      </c>
      <c r="B27" s="1" t="s">
        <v>55</v>
      </c>
      <c r="C27" s="14">
        <v>14670.66</v>
      </c>
      <c r="F27" s="45">
        <f t="shared" si="0"/>
        <v>14670.66</v>
      </c>
      <c r="G27" s="45">
        <f t="shared" si="1"/>
        <v>293.41320000000002</v>
      </c>
      <c r="H27" s="45">
        <f t="shared" si="2"/>
        <v>1100.2994999999999</v>
      </c>
      <c r="I27" s="45">
        <f t="shared" si="3"/>
        <v>16064.3727</v>
      </c>
      <c r="J27" s="45">
        <f t="shared" si="4"/>
        <v>2570.2996320000002</v>
      </c>
      <c r="K27" s="45">
        <f t="shared" si="5"/>
        <v>18634.672332000002</v>
      </c>
      <c r="M27" s="66" t="s">
        <v>125</v>
      </c>
      <c r="N27" s="66" t="s">
        <v>145</v>
      </c>
    </row>
    <row r="28" spans="1:14" ht="14.25">
      <c r="A28" s="2" t="s">
        <v>56</v>
      </c>
      <c r="B28" s="1" t="s">
        <v>57</v>
      </c>
      <c r="C28" s="14">
        <v>6196.89</v>
      </c>
      <c r="F28" s="45">
        <f t="shared" si="0"/>
        <v>6196.89</v>
      </c>
      <c r="G28" s="45">
        <f t="shared" si="1"/>
        <v>123.93780000000001</v>
      </c>
      <c r="H28" s="45">
        <f t="shared" si="2"/>
        <v>464.76675</v>
      </c>
      <c r="I28" s="45">
        <f t="shared" si="3"/>
        <v>6785.5945499999998</v>
      </c>
      <c r="J28" s="45">
        <f t="shared" si="4"/>
        <v>1085.6951280000001</v>
      </c>
      <c r="K28" s="45">
        <f t="shared" si="5"/>
        <v>7871.2896780000001</v>
      </c>
      <c r="M28" s="66" t="s">
        <v>125</v>
      </c>
      <c r="N28" s="66" t="s">
        <v>146</v>
      </c>
    </row>
    <row r="29" spans="1:14" ht="14.25">
      <c r="A29" s="2" t="s">
        <v>58</v>
      </c>
      <c r="B29" s="1" t="s">
        <v>59</v>
      </c>
      <c r="C29" s="14">
        <v>2940.05</v>
      </c>
      <c r="F29" s="45">
        <f t="shared" si="0"/>
        <v>2940.05</v>
      </c>
      <c r="G29" s="45">
        <f t="shared" si="1"/>
        <v>58.801000000000002</v>
      </c>
      <c r="H29" s="45">
        <f t="shared" si="2"/>
        <v>220.50375</v>
      </c>
      <c r="I29" s="45">
        <f t="shared" si="3"/>
        <v>3219.35475</v>
      </c>
      <c r="J29" s="45">
        <f t="shared" si="4"/>
        <v>515.09676000000002</v>
      </c>
      <c r="K29" s="45">
        <f t="shared" si="5"/>
        <v>3734.4515099999999</v>
      </c>
      <c r="M29" s="65" t="s">
        <v>136</v>
      </c>
      <c r="N29" s="66" t="s">
        <v>147</v>
      </c>
    </row>
    <row r="30" spans="1:14" ht="14.25">
      <c r="A30" s="2" t="s">
        <v>60</v>
      </c>
      <c r="B30" s="1" t="s">
        <v>61</v>
      </c>
      <c r="C30" s="14">
        <v>6495.43</v>
      </c>
      <c r="F30" s="45">
        <f t="shared" si="0"/>
        <v>6495.43</v>
      </c>
      <c r="G30" s="45">
        <f t="shared" si="1"/>
        <v>129.90860000000001</v>
      </c>
      <c r="H30" s="45">
        <f t="shared" si="2"/>
        <v>487.15724999999998</v>
      </c>
      <c r="I30" s="45">
        <f t="shared" si="3"/>
        <v>7112.4958500000002</v>
      </c>
      <c r="J30" s="45">
        <f t="shared" si="4"/>
        <v>1137.9993360000001</v>
      </c>
      <c r="K30" s="45">
        <f t="shared" si="5"/>
        <v>8250.4951860000001</v>
      </c>
      <c r="M30" s="66" t="s">
        <v>125</v>
      </c>
      <c r="N30" s="66" t="s">
        <v>148</v>
      </c>
    </row>
    <row r="31" spans="1:14" ht="14.25">
      <c r="A31" s="2" t="s">
        <v>62</v>
      </c>
      <c r="B31" s="1" t="s">
        <v>63</v>
      </c>
      <c r="C31" s="14">
        <v>1026.69</v>
      </c>
      <c r="F31" s="45">
        <f t="shared" si="0"/>
        <v>1026.69</v>
      </c>
      <c r="G31" s="45">
        <f t="shared" si="1"/>
        <v>20.533800000000003</v>
      </c>
      <c r="H31" s="45">
        <f t="shared" si="2"/>
        <v>77.001750000000001</v>
      </c>
      <c r="I31" s="45">
        <f t="shared" si="3"/>
        <v>1124.2255499999999</v>
      </c>
      <c r="J31" s="45">
        <f t="shared" si="4"/>
        <v>179.87608799999998</v>
      </c>
      <c r="K31" s="45">
        <f t="shared" si="5"/>
        <v>1304.1016379999999</v>
      </c>
      <c r="M31" s="66" t="s">
        <v>125</v>
      </c>
      <c r="N31" s="66" t="s">
        <v>149</v>
      </c>
    </row>
    <row r="32" spans="1:14" ht="14.25">
      <c r="A32" s="2" t="s">
        <v>64</v>
      </c>
      <c r="B32" s="1" t="s">
        <v>65</v>
      </c>
      <c r="C32" s="14">
        <v>10270.52</v>
      </c>
      <c r="F32" s="45">
        <f t="shared" si="0"/>
        <v>10270.52</v>
      </c>
      <c r="G32" s="45">
        <f t="shared" si="1"/>
        <v>205.41040000000001</v>
      </c>
      <c r="H32" s="45">
        <f t="shared" si="2"/>
        <v>770.28899999999999</v>
      </c>
      <c r="I32" s="45">
        <f t="shared" si="3"/>
        <v>11246.219400000002</v>
      </c>
      <c r="J32" s="45">
        <f t="shared" si="4"/>
        <v>1799.3951040000004</v>
      </c>
      <c r="K32" s="45">
        <f t="shared" si="5"/>
        <v>13045.614504000003</v>
      </c>
      <c r="M32" s="66" t="s">
        <v>131</v>
      </c>
      <c r="N32" s="66" t="s">
        <v>150</v>
      </c>
    </row>
    <row r="33" spans="1:14" ht="14.25">
      <c r="A33" s="2" t="s">
        <v>66</v>
      </c>
      <c r="B33" s="1" t="s">
        <v>67</v>
      </c>
      <c r="C33" s="14">
        <v>5279.55</v>
      </c>
      <c r="F33" s="45">
        <f t="shared" si="0"/>
        <v>5279.55</v>
      </c>
      <c r="G33" s="45">
        <f t="shared" si="1"/>
        <v>105.59100000000001</v>
      </c>
      <c r="H33" s="45">
        <f t="shared" si="2"/>
        <v>395.96625</v>
      </c>
      <c r="I33" s="45">
        <f t="shared" si="3"/>
        <v>5781.1072500000009</v>
      </c>
      <c r="J33" s="45">
        <f t="shared" si="4"/>
        <v>924.97716000000014</v>
      </c>
      <c r="K33" s="45">
        <f t="shared" si="5"/>
        <v>6706.0844100000013</v>
      </c>
      <c r="M33" s="66" t="s">
        <v>125</v>
      </c>
      <c r="N33" s="66" t="s">
        <v>151</v>
      </c>
    </row>
    <row r="34" spans="1:14" ht="14.25">
      <c r="A34" s="2" t="s">
        <v>68</v>
      </c>
      <c r="B34" s="1" t="s">
        <v>69</v>
      </c>
      <c r="C34" s="14">
        <v>1026.76</v>
      </c>
      <c r="F34" s="45">
        <f t="shared" si="0"/>
        <v>1026.76</v>
      </c>
      <c r="G34" s="45">
        <f t="shared" si="1"/>
        <v>20.5352</v>
      </c>
      <c r="H34" s="45">
        <f t="shared" si="2"/>
        <v>77.006999999999991</v>
      </c>
      <c r="I34" s="45">
        <f t="shared" si="3"/>
        <v>1124.3022000000001</v>
      </c>
      <c r="J34" s="45">
        <f t="shared" si="4"/>
        <v>179.88835200000003</v>
      </c>
      <c r="K34" s="45">
        <f t="shared" si="5"/>
        <v>1304.190552</v>
      </c>
      <c r="M34" s="66" t="s">
        <v>125</v>
      </c>
      <c r="N34" s="66" t="s">
        <v>152</v>
      </c>
    </row>
    <row r="35" spans="1:14" ht="14.25">
      <c r="A35" s="2" t="s">
        <v>70</v>
      </c>
      <c r="B35" s="1" t="s">
        <v>71</v>
      </c>
      <c r="C35" s="14">
        <v>1026.76</v>
      </c>
      <c r="F35" s="45">
        <f t="shared" si="0"/>
        <v>1026.76</v>
      </c>
      <c r="G35" s="45">
        <f t="shared" si="1"/>
        <v>20.5352</v>
      </c>
      <c r="H35" s="45">
        <f t="shared" si="2"/>
        <v>77.006999999999991</v>
      </c>
      <c r="I35" s="45">
        <f t="shared" si="3"/>
        <v>1124.3022000000001</v>
      </c>
      <c r="J35" s="45">
        <f t="shared" si="4"/>
        <v>179.88835200000003</v>
      </c>
      <c r="K35" s="45">
        <f t="shared" si="5"/>
        <v>1304.190552</v>
      </c>
      <c r="M35" s="66" t="s">
        <v>131</v>
      </c>
      <c r="N35" s="66" t="s">
        <v>153</v>
      </c>
    </row>
    <row r="36" spans="1:14" ht="14.25">
      <c r="A36" s="2" t="s">
        <v>72</v>
      </c>
      <c r="B36" s="1" t="s">
        <v>73</v>
      </c>
      <c r="C36" s="14">
        <v>2939.53</v>
      </c>
      <c r="F36" s="45">
        <f t="shared" si="0"/>
        <v>2939.53</v>
      </c>
      <c r="G36" s="45">
        <f t="shared" si="1"/>
        <v>58.790600000000005</v>
      </c>
      <c r="H36" s="45">
        <f t="shared" si="2"/>
        <v>220.46475000000001</v>
      </c>
      <c r="I36" s="45">
        <f t="shared" si="3"/>
        <v>3218.7853500000001</v>
      </c>
      <c r="J36" s="45">
        <f t="shared" si="4"/>
        <v>515.00565600000004</v>
      </c>
      <c r="K36" s="45">
        <f t="shared" si="5"/>
        <v>3733.7910060000004</v>
      </c>
      <c r="M36" s="66" t="s">
        <v>125</v>
      </c>
      <c r="N36" s="66" t="s">
        <v>154</v>
      </c>
    </row>
    <row r="37" spans="1:14" ht="14.25">
      <c r="A37" s="2" t="s">
        <v>74</v>
      </c>
      <c r="B37" s="1" t="s">
        <v>75</v>
      </c>
      <c r="C37" s="14">
        <v>1776.33</v>
      </c>
      <c r="F37" s="45">
        <f t="shared" si="0"/>
        <v>1776.33</v>
      </c>
      <c r="G37" s="45">
        <f t="shared" si="1"/>
        <v>35.526600000000002</v>
      </c>
      <c r="H37" s="45">
        <f t="shared" si="2"/>
        <v>133.22475</v>
      </c>
      <c r="I37" s="45">
        <f t="shared" si="3"/>
        <v>1945.0813499999999</v>
      </c>
      <c r="J37" s="45">
        <f t="shared" si="4"/>
        <v>311.21301599999998</v>
      </c>
      <c r="K37" s="45">
        <f t="shared" si="5"/>
        <v>2256.2943660000001</v>
      </c>
      <c r="M37" s="65" t="s">
        <v>125</v>
      </c>
      <c r="N37" s="66" t="s">
        <v>155</v>
      </c>
    </row>
    <row r="38" spans="1:14" ht="14.25">
      <c r="A38" s="2" t="s">
        <v>76</v>
      </c>
      <c r="B38" s="1" t="s">
        <v>77</v>
      </c>
      <c r="C38" s="14">
        <v>1026.76</v>
      </c>
      <c r="F38" s="45">
        <f t="shared" si="0"/>
        <v>1026.76</v>
      </c>
      <c r="G38" s="45">
        <f t="shared" si="1"/>
        <v>20.5352</v>
      </c>
      <c r="H38" s="45">
        <f t="shared" si="2"/>
        <v>77.006999999999991</v>
      </c>
      <c r="I38" s="45">
        <f t="shared" si="3"/>
        <v>1124.3022000000001</v>
      </c>
      <c r="J38" s="45">
        <f t="shared" si="4"/>
        <v>179.88835200000003</v>
      </c>
      <c r="K38" s="45">
        <f t="shared" si="5"/>
        <v>1304.190552</v>
      </c>
      <c r="M38" s="65" t="s">
        <v>131</v>
      </c>
      <c r="N38" s="66" t="s">
        <v>156</v>
      </c>
    </row>
    <row r="39" spans="1:14" ht="14.25">
      <c r="A39" s="2" t="s">
        <v>78</v>
      </c>
      <c r="B39" s="1" t="s">
        <v>79</v>
      </c>
      <c r="C39" s="14">
        <v>1499.96</v>
      </c>
      <c r="F39" s="45">
        <f t="shared" si="0"/>
        <v>1499.96</v>
      </c>
      <c r="G39" s="45">
        <f t="shared" si="1"/>
        <v>29.999200000000002</v>
      </c>
      <c r="H39" s="45">
        <f t="shared" si="2"/>
        <v>112.497</v>
      </c>
      <c r="I39" s="45">
        <f t="shared" si="3"/>
        <v>1642.4562000000001</v>
      </c>
      <c r="J39" s="45">
        <f t="shared" si="4"/>
        <v>262.79299200000003</v>
      </c>
      <c r="K39" s="45">
        <f t="shared" si="5"/>
        <v>1905.2491920000002</v>
      </c>
      <c r="M39" s="65" t="s">
        <v>125</v>
      </c>
      <c r="N39" s="66" t="s">
        <v>157</v>
      </c>
    </row>
    <row r="40" spans="1:14" ht="14.25">
      <c r="A40" s="2" t="s">
        <v>80</v>
      </c>
      <c r="B40" s="1" t="s">
        <v>81</v>
      </c>
      <c r="C40" s="14">
        <v>2665.53</v>
      </c>
      <c r="F40" s="45">
        <f t="shared" si="0"/>
        <v>2665.53</v>
      </c>
      <c r="G40" s="45">
        <f t="shared" si="1"/>
        <v>53.310600000000008</v>
      </c>
      <c r="H40" s="45">
        <f t="shared" si="2"/>
        <v>199.91475</v>
      </c>
      <c r="I40" s="45">
        <f t="shared" si="3"/>
        <v>2918.7553499999999</v>
      </c>
      <c r="J40" s="45">
        <f t="shared" si="4"/>
        <v>467.000856</v>
      </c>
      <c r="K40" s="45">
        <f t="shared" si="5"/>
        <v>3385.756206</v>
      </c>
      <c r="M40" s="65" t="s">
        <v>136</v>
      </c>
      <c r="N40" s="66" t="s">
        <v>158</v>
      </c>
    </row>
    <row r="41" spans="1:14" ht="14.25">
      <c r="A41" s="2" t="s">
        <v>82</v>
      </c>
      <c r="B41" s="1" t="s">
        <v>83</v>
      </c>
      <c r="C41" s="14">
        <v>1026.76</v>
      </c>
      <c r="F41" s="45">
        <f t="shared" si="0"/>
        <v>1026.76</v>
      </c>
      <c r="G41" s="45">
        <f t="shared" si="1"/>
        <v>20.5352</v>
      </c>
      <c r="H41" s="45">
        <f t="shared" si="2"/>
        <v>77.006999999999991</v>
      </c>
      <c r="I41" s="45">
        <f t="shared" si="3"/>
        <v>1124.3022000000001</v>
      </c>
      <c r="J41" s="45">
        <f t="shared" si="4"/>
        <v>179.88835200000003</v>
      </c>
      <c r="K41" s="45">
        <f t="shared" si="5"/>
        <v>1304.190552</v>
      </c>
      <c r="M41" s="67" t="s">
        <v>125</v>
      </c>
      <c r="N41" s="67" t="s">
        <v>159</v>
      </c>
    </row>
    <row r="42" spans="1:14" ht="14.25">
      <c r="A42" s="2" t="s">
        <v>84</v>
      </c>
      <c r="B42" s="1" t="s">
        <v>85</v>
      </c>
      <c r="C42" s="14">
        <v>6720.97</v>
      </c>
      <c r="F42" s="45">
        <f t="shared" si="0"/>
        <v>6720.97</v>
      </c>
      <c r="G42" s="45">
        <f t="shared" si="1"/>
        <v>134.4194</v>
      </c>
      <c r="H42" s="45">
        <f t="shared" si="2"/>
        <v>504.07274999999998</v>
      </c>
      <c r="I42" s="45">
        <f t="shared" si="3"/>
        <v>7359.4621500000003</v>
      </c>
      <c r="J42" s="45">
        <f t="shared" si="4"/>
        <v>1177.513944</v>
      </c>
      <c r="K42" s="45">
        <f t="shared" si="5"/>
        <v>8536.9760939999996</v>
      </c>
      <c r="M42" s="65" t="s">
        <v>131</v>
      </c>
      <c r="N42" s="66" t="s">
        <v>160</v>
      </c>
    </row>
    <row r="43" spans="1:14" ht="14.25">
      <c r="A43" s="2" t="s">
        <v>86</v>
      </c>
      <c r="B43" s="1" t="s">
        <v>87</v>
      </c>
      <c r="C43" s="14">
        <v>1026.76</v>
      </c>
      <c r="F43" s="45">
        <f t="shared" si="0"/>
        <v>1026.76</v>
      </c>
      <c r="G43" s="45">
        <f t="shared" si="1"/>
        <v>20.5352</v>
      </c>
      <c r="H43" s="45">
        <f t="shared" si="2"/>
        <v>77.006999999999991</v>
      </c>
      <c r="I43" s="45">
        <f t="shared" si="3"/>
        <v>1124.3022000000001</v>
      </c>
      <c r="J43" s="45">
        <f t="shared" si="4"/>
        <v>179.88835200000003</v>
      </c>
      <c r="K43" s="45">
        <f t="shared" si="5"/>
        <v>1304.190552</v>
      </c>
      <c r="M43" s="68" t="s">
        <v>125</v>
      </c>
      <c r="N43" s="68" t="s">
        <v>161</v>
      </c>
    </row>
    <row r="44" spans="1:14" ht="14.25">
      <c r="A44" s="2" t="s">
        <v>88</v>
      </c>
      <c r="B44" s="1" t="s">
        <v>89</v>
      </c>
      <c r="C44" s="14">
        <v>6696.2</v>
      </c>
      <c r="F44" s="45">
        <f t="shared" si="0"/>
        <v>6696.2</v>
      </c>
      <c r="G44" s="45">
        <f t="shared" si="1"/>
        <v>133.92400000000001</v>
      </c>
      <c r="H44" s="45">
        <f t="shared" si="2"/>
        <v>502.21499999999997</v>
      </c>
      <c r="I44" s="45">
        <f t="shared" si="3"/>
        <v>7332.3389999999999</v>
      </c>
      <c r="J44" s="45">
        <f t="shared" si="4"/>
        <v>1173.1742400000001</v>
      </c>
      <c r="K44" s="45">
        <f t="shared" si="5"/>
        <v>8505.5132400000002</v>
      </c>
      <c r="M44" s="65" t="s">
        <v>125</v>
      </c>
      <c r="N44" s="66" t="s">
        <v>162</v>
      </c>
    </row>
    <row r="47" spans="1:14" s="8" customFormat="1">
      <c r="A47" s="16"/>
      <c r="C47" s="8" t="s">
        <v>90</v>
      </c>
      <c r="F47" s="8" t="s">
        <v>90</v>
      </c>
      <c r="G47" s="8" t="s">
        <v>90</v>
      </c>
      <c r="H47" s="8" t="s">
        <v>90</v>
      </c>
      <c r="I47" s="8" t="s">
        <v>90</v>
      </c>
      <c r="J47" s="8" t="s">
        <v>90</v>
      </c>
      <c r="K47" s="8" t="s">
        <v>90</v>
      </c>
    </row>
    <row r="48" spans="1:14" ht="12.75" thickBot="1">
      <c r="A48" s="19" t="s">
        <v>91</v>
      </c>
      <c r="B48" s="1" t="s">
        <v>92</v>
      </c>
      <c r="C48" s="18">
        <v>263696.03000000003</v>
      </c>
      <c r="F48" s="46">
        <f>SUM(F11:F44)</f>
        <v>263696.03000000003</v>
      </c>
      <c r="G48" s="46">
        <f t="shared" ref="G48:K48" si="6">SUM(G11:G44)</f>
        <v>5273.9206000000013</v>
      </c>
      <c r="H48" s="46">
        <f t="shared" si="6"/>
        <v>19777.202250000006</v>
      </c>
      <c r="I48" s="46">
        <f t="shared" si="6"/>
        <v>288747.15284999995</v>
      </c>
      <c r="J48" s="46">
        <f t="shared" si="6"/>
        <v>46199.544456000018</v>
      </c>
      <c r="K48" s="46">
        <f t="shared" si="6"/>
        <v>334946.69730600005</v>
      </c>
    </row>
    <row r="49" spans="1:3" ht="12" thickTop="1"/>
    <row r="50" spans="1:3">
      <c r="C50" s="1" t="s">
        <v>92</v>
      </c>
    </row>
    <row r="51" spans="1:3">
      <c r="A51" s="2" t="s">
        <v>92</v>
      </c>
      <c r="B51" s="1" t="s">
        <v>92</v>
      </c>
      <c r="C51" s="17"/>
    </row>
  </sheetData>
  <autoFilter ref="A10:N44"/>
  <mergeCells count="1">
    <mergeCell ref="F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pane xSplit="2" ySplit="10" topLeftCell="D14" activePane="bottomRight" state="frozen"/>
      <selection pane="topRight" activeCell="C1" sqref="C1"/>
      <selection pane="bottomLeft" activeCell="A13" sqref="A13"/>
      <selection pane="bottomRight" activeCell="B2" sqref="B2:D2"/>
    </sheetView>
  </sheetViews>
  <sheetFormatPr baseColWidth="10" defaultRowHeight="11.25"/>
  <cols>
    <col min="1" max="1" width="10.140625" style="2" customWidth="1"/>
    <col min="2" max="2" width="28" style="1" customWidth="1"/>
    <col min="3" max="3" width="13.140625" style="1" customWidth="1"/>
    <col min="4" max="4" width="11.28515625" style="1" customWidth="1"/>
    <col min="5" max="5" width="13.140625" style="1" customWidth="1"/>
    <col min="6" max="6" width="13.5703125" style="1" bestFit="1" customWidth="1"/>
    <col min="7" max="8" width="11.85546875" style="1" customWidth="1"/>
    <col min="9" max="9" width="12.140625" style="1" customWidth="1"/>
    <col min="10" max="10" width="11.5703125" style="1" customWidth="1"/>
    <col min="11" max="11" width="11.85546875" style="1" customWidth="1"/>
    <col min="12" max="12" width="11.28515625" style="1" customWidth="1"/>
    <col min="13" max="13" width="13" style="1" bestFit="1" customWidth="1"/>
    <col min="14" max="14" width="13.42578125" style="1" customWidth="1"/>
    <col min="15" max="16384" width="11.42578125" style="1"/>
  </cols>
  <sheetData>
    <row r="1" spans="1:14" ht="18" customHeight="1">
      <c r="A1" s="3" t="s">
        <v>0</v>
      </c>
      <c r="B1" s="48" t="s">
        <v>92</v>
      </c>
      <c r="C1" s="49"/>
      <c r="D1" s="49"/>
    </row>
    <row r="2" spans="1:14" ht="24.95" customHeight="1">
      <c r="A2" s="4" t="s">
        <v>1</v>
      </c>
      <c r="B2" s="50" t="s">
        <v>2</v>
      </c>
      <c r="C2" s="51"/>
      <c r="D2" s="51"/>
    </row>
    <row r="3" spans="1:14" ht="15.75">
      <c r="B3" s="52" t="s">
        <v>3</v>
      </c>
      <c r="C3" s="53"/>
      <c r="D3" s="53"/>
      <c r="E3" s="8"/>
    </row>
    <row r="4" spans="1:14" ht="15">
      <c r="B4" s="54" t="s">
        <v>4</v>
      </c>
      <c r="C4" s="53"/>
      <c r="D4" s="53"/>
      <c r="E4" s="8"/>
    </row>
    <row r="5" spans="1:14">
      <c r="B5" s="7" t="s">
        <v>5</v>
      </c>
      <c r="C5" s="7"/>
      <c r="D5" s="7"/>
    </row>
    <row r="6" spans="1:14">
      <c r="B6" s="7" t="s">
        <v>6</v>
      </c>
      <c r="C6" s="7"/>
      <c r="D6" s="7"/>
    </row>
    <row r="8" spans="1:14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1" t="s">
        <v>19</v>
      </c>
      <c r="N8" s="12" t="s">
        <v>20</v>
      </c>
    </row>
    <row r="9" spans="1:14" ht="12" thickTop="1">
      <c r="A9" s="13" t="s">
        <v>21</v>
      </c>
    </row>
    <row r="11" spans="1:14">
      <c r="A11" s="2" t="s">
        <v>22</v>
      </c>
      <c r="B11" s="1" t="s">
        <v>23</v>
      </c>
      <c r="C11" s="14">
        <v>880.08</v>
      </c>
      <c r="D11" s="14">
        <v>146.68</v>
      </c>
      <c r="E11" s="14">
        <v>7062.61</v>
      </c>
      <c r="F11" s="14">
        <v>8089.37</v>
      </c>
      <c r="G11" s="14">
        <v>0</v>
      </c>
      <c r="H11" s="14">
        <v>1579.65</v>
      </c>
      <c r="I11" s="14">
        <v>25.58</v>
      </c>
      <c r="J11" s="14">
        <v>0</v>
      </c>
      <c r="K11" s="14">
        <v>0</v>
      </c>
      <c r="L11" s="15">
        <v>-0.06</v>
      </c>
      <c r="M11" s="14">
        <v>1605.17</v>
      </c>
      <c r="N11" s="14">
        <v>6484.2</v>
      </c>
    </row>
    <row r="12" spans="1:14">
      <c r="A12" s="2" t="s">
        <v>24</v>
      </c>
      <c r="B12" s="1" t="s">
        <v>25</v>
      </c>
      <c r="C12" s="14">
        <v>880.08</v>
      </c>
      <c r="D12" s="14">
        <v>146.68</v>
      </c>
      <c r="E12" s="14">
        <v>0</v>
      </c>
      <c r="F12" s="14">
        <v>1026.76</v>
      </c>
      <c r="G12" s="15">
        <v>-18.41</v>
      </c>
      <c r="H12" s="14">
        <v>0</v>
      </c>
      <c r="I12" s="14">
        <v>25.53</v>
      </c>
      <c r="J12" s="14">
        <v>0</v>
      </c>
      <c r="K12" s="14">
        <v>0</v>
      </c>
      <c r="L12" s="15">
        <v>-0.16</v>
      </c>
      <c r="M12" s="14">
        <v>6.96</v>
      </c>
      <c r="N12" s="14">
        <v>1019.8</v>
      </c>
    </row>
    <row r="13" spans="1:14">
      <c r="A13" s="2" t="s">
        <v>26</v>
      </c>
      <c r="B13" s="1" t="s">
        <v>27</v>
      </c>
      <c r="C13" s="14">
        <v>880.08</v>
      </c>
      <c r="D13" s="14">
        <v>146.68</v>
      </c>
      <c r="E13" s="14">
        <v>13864.58</v>
      </c>
      <c r="F13" s="14">
        <v>14891.34</v>
      </c>
      <c r="G13" s="14">
        <v>0</v>
      </c>
      <c r="H13" s="14">
        <v>3630.24</v>
      </c>
      <c r="I13" s="14">
        <v>25.53</v>
      </c>
      <c r="J13" s="14">
        <v>509.2</v>
      </c>
      <c r="K13" s="14">
        <v>0</v>
      </c>
      <c r="L13" s="15">
        <v>-0.03</v>
      </c>
      <c r="M13" s="14">
        <v>4164.9399999999996</v>
      </c>
      <c r="N13" s="14">
        <v>10726.4</v>
      </c>
    </row>
    <row r="14" spans="1:14">
      <c r="A14" s="2" t="s">
        <v>28</v>
      </c>
      <c r="B14" s="1" t="s">
        <v>29</v>
      </c>
      <c r="C14" s="14">
        <v>1500</v>
      </c>
      <c r="D14" s="14">
        <v>250</v>
      </c>
      <c r="E14" s="14">
        <v>0</v>
      </c>
      <c r="F14" s="14">
        <v>1750</v>
      </c>
      <c r="G14" s="14">
        <v>0</v>
      </c>
      <c r="H14" s="14">
        <v>144.21</v>
      </c>
      <c r="I14" s="14">
        <v>44.31</v>
      </c>
      <c r="J14" s="14">
        <v>0</v>
      </c>
      <c r="K14" s="14">
        <v>0</v>
      </c>
      <c r="L14" s="15">
        <v>-0.12</v>
      </c>
      <c r="M14" s="14">
        <v>188.4</v>
      </c>
      <c r="N14" s="14">
        <v>1561.6</v>
      </c>
    </row>
    <row r="15" spans="1:14">
      <c r="A15" s="2" t="s">
        <v>30</v>
      </c>
      <c r="B15" s="1" t="s">
        <v>31</v>
      </c>
      <c r="C15" s="14">
        <v>880.08</v>
      </c>
      <c r="D15" s="14">
        <v>146.68</v>
      </c>
      <c r="E15" s="14">
        <v>0</v>
      </c>
      <c r="F15" s="14">
        <v>1026.76</v>
      </c>
      <c r="G15" s="15">
        <v>-18.41</v>
      </c>
      <c r="H15" s="14">
        <v>0</v>
      </c>
      <c r="I15" s="14">
        <v>25.48</v>
      </c>
      <c r="J15" s="14">
        <v>567.55999999999995</v>
      </c>
      <c r="K15" s="14">
        <v>0</v>
      </c>
      <c r="L15" s="14">
        <v>0.13</v>
      </c>
      <c r="M15" s="14">
        <v>574.76</v>
      </c>
      <c r="N15" s="14">
        <v>452</v>
      </c>
    </row>
    <row r="16" spans="1:14">
      <c r="A16" s="2" t="s">
        <v>32</v>
      </c>
      <c r="B16" s="1" t="s">
        <v>33</v>
      </c>
      <c r="C16" s="14">
        <v>880.08</v>
      </c>
      <c r="D16" s="14">
        <v>146.68</v>
      </c>
      <c r="E16" s="14">
        <v>6238.97</v>
      </c>
      <c r="F16" s="14">
        <v>7265.73</v>
      </c>
      <c r="G16" s="14">
        <v>0</v>
      </c>
      <c r="H16" s="14">
        <v>1350.21</v>
      </c>
      <c r="I16" s="14">
        <v>25.53</v>
      </c>
      <c r="J16" s="14">
        <v>0</v>
      </c>
      <c r="K16" s="14">
        <v>0</v>
      </c>
      <c r="L16" s="15">
        <v>-0.01</v>
      </c>
      <c r="M16" s="14">
        <v>1375.73</v>
      </c>
      <c r="N16" s="14">
        <v>5890</v>
      </c>
    </row>
    <row r="17" spans="1:14">
      <c r="A17" s="2" t="s">
        <v>34</v>
      </c>
      <c r="B17" s="1" t="s">
        <v>35</v>
      </c>
      <c r="C17" s="14">
        <v>3333.4</v>
      </c>
      <c r="D17" s="14">
        <v>555.57000000000005</v>
      </c>
      <c r="E17" s="14">
        <v>8457.66</v>
      </c>
      <c r="F17" s="14">
        <v>12346.63</v>
      </c>
      <c r="G17" s="14">
        <v>0</v>
      </c>
      <c r="H17" s="14">
        <v>2856.83</v>
      </c>
      <c r="I17" s="14">
        <v>117.09</v>
      </c>
      <c r="J17" s="14">
        <v>0</v>
      </c>
      <c r="K17" s="14">
        <v>0</v>
      </c>
      <c r="L17" s="15">
        <v>-0.09</v>
      </c>
      <c r="M17" s="14">
        <v>2973.83</v>
      </c>
      <c r="N17" s="14">
        <v>9372.7999999999993</v>
      </c>
    </row>
    <row r="18" spans="1:14">
      <c r="A18" s="2" t="s">
        <v>36</v>
      </c>
      <c r="B18" s="1" t="s">
        <v>37</v>
      </c>
      <c r="C18" s="14">
        <v>880.08</v>
      </c>
      <c r="D18" s="14">
        <v>146.68</v>
      </c>
      <c r="E18" s="14">
        <v>15256.67</v>
      </c>
      <c r="F18" s="14">
        <v>16283.43</v>
      </c>
      <c r="G18" s="14">
        <v>0</v>
      </c>
      <c r="H18" s="14">
        <v>4075.71</v>
      </c>
      <c r="I18" s="14">
        <v>25.58</v>
      </c>
      <c r="J18" s="14">
        <v>0</v>
      </c>
      <c r="K18" s="14">
        <v>0</v>
      </c>
      <c r="L18" s="15">
        <v>-0.06</v>
      </c>
      <c r="M18" s="14">
        <v>4101.2299999999996</v>
      </c>
      <c r="N18" s="14">
        <v>12182.2</v>
      </c>
    </row>
    <row r="19" spans="1:14">
      <c r="A19" s="2" t="s">
        <v>38</v>
      </c>
      <c r="B19" s="1" t="s">
        <v>39</v>
      </c>
      <c r="C19" s="14">
        <v>1000.08</v>
      </c>
      <c r="D19" s="14">
        <v>166.68</v>
      </c>
      <c r="E19" s="14">
        <v>2444.9299999999998</v>
      </c>
      <c r="F19" s="14">
        <v>3611.69</v>
      </c>
      <c r="G19" s="14">
        <v>0</v>
      </c>
      <c r="H19" s="14">
        <v>516.07000000000005</v>
      </c>
      <c r="I19" s="14">
        <v>29.11</v>
      </c>
      <c r="J19" s="14">
        <v>578.54</v>
      </c>
      <c r="K19" s="14">
        <v>0</v>
      </c>
      <c r="L19" s="15">
        <v>-0.03</v>
      </c>
      <c r="M19" s="14">
        <v>1123.69</v>
      </c>
      <c r="N19" s="14">
        <v>2488</v>
      </c>
    </row>
    <row r="20" spans="1:14">
      <c r="A20" s="2" t="s">
        <v>40</v>
      </c>
      <c r="B20" s="1" t="s">
        <v>41</v>
      </c>
      <c r="C20" s="14">
        <v>6000</v>
      </c>
      <c r="D20" s="14">
        <v>1000</v>
      </c>
      <c r="E20" s="14">
        <v>64995.11</v>
      </c>
      <c r="F20" s="14">
        <v>71995.11</v>
      </c>
      <c r="G20" s="14">
        <v>0</v>
      </c>
      <c r="H20" s="14">
        <v>23103.87</v>
      </c>
      <c r="I20" s="14">
        <v>197.64</v>
      </c>
      <c r="J20" s="14">
        <v>205.17</v>
      </c>
      <c r="K20" s="14">
        <v>0</v>
      </c>
      <c r="L20" s="14">
        <v>0.03</v>
      </c>
      <c r="M20" s="14">
        <v>23506.71</v>
      </c>
      <c r="N20" s="14">
        <v>48488.4</v>
      </c>
    </row>
    <row r="21" spans="1:14">
      <c r="A21" s="2" t="s">
        <v>42</v>
      </c>
      <c r="B21" s="1" t="s">
        <v>43</v>
      </c>
      <c r="C21" s="14">
        <v>880.08</v>
      </c>
      <c r="D21" s="14">
        <v>146.68</v>
      </c>
      <c r="E21" s="14">
        <v>20134.400000000001</v>
      </c>
      <c r="F21" s="14">
        <v>21161.16</v>
      </c>
      <c r="G21" s="14">
        <v>0</v>
      </c>
      <c r="H21" s="14">
        <v>5676.03</v>
      </c>
      <c r="I21" s="14">
        <v>25.55</v>
      </c>
      <c r="J21" s="14">
        <v>0</v>
      </c>
      <c r="K21" s="14">
        <v>0</v>
      </c>
      <c r="L21" s="15">
        <v>-0.02</v>
      </c>
      <c r="M21" s="14">
        <v>5701.56</v>
      </c>
      <c r="N21" s="14">
        <v>15459.6</v>
      </c>
    </row>
    <row r="22" spans="1:14">
      <c r="A22" s="2" t="s">
        <v>44</v>
      </c>
      <c r="B22" s="1" t="s">
        <v>45</v>
      </c>
      <c r="C22" s="14">
        <v>880.08</v>
      </c>
      <c r="D22" s="14">
        <v>146.68</v>
      </c>
      <c r="E22" s="14">
        <v>0</v>
      </c>
      <c r="F22" s="14">
        <v>1026.76</v>
      </c>
      <c r="G22" s="15">
        <v>-18.41</v>
      </c>
      <c r="H22" s="14">
        <v>0</v>
      </c>
      <c r="I22" s="14">
        <v>25.55</v>
      </c>
      <c r="J22" s="14">
        <v>0</v>
      </c>
      <c r="K22" s="14">
        <v>0</v>
      </c>
      <c r="L22" s="14">
        <v>0.02</v>
      </c>
      <c r="M22" s="14">
        <v>7.16</v>
      </c>
      <c r="N22" s="14">
        <v>1019.6</v>
      </c>
    </row>
    <row r="23" spans="1:14">
      <c r="A23" s="2" t="s">
        <v>46</v>
      </c>
      <c r="B23" s="1" t="s">
        <v>47</v>
      </c>
      <c r="C23" s="14">
        <v>880.08</v>
      </c>
      <c r="D23" s="14">
        <v>146.68</v>
      </c>
      <c r="E23" s="14">
        <v>12847.48</v>
      </c>
      <c r="F23" s="14">
        <v>13874.24</v>
      </c>
      <c r="G23" s="14">
        <v>0</v>
      </c>
      <c r="H23" s="14">
        <v>3315.11</v>
      </c>
      <c r="I23" s="14">
        <v>25.54</v>
      </c>
      <c r="J23" s="14">
        <v>0</v>
      </c>
      <c r="K23" s="14">
        <v>0</v>
      </c>
      <c r="L23" s="15">
        <v>-0.01</v>
      </c>
      <c r="M23" s="14">
        <v>3340.64</v>
      </c>
      <c r="N23" s="14">
        <v>10533.6</v>
      </c>
    </row>
    <row r="24" spans="1:14">
      <c r="A24" s="2" t="s">
        <v>48</v>
      </c>
      <c r="B24" s="1" t="s">
        <v>49</v>
      </c>
      <c r="C24" s="14">
        <v>880.08</v>
      </c>
      <c r="D24" s="14">
        <v>146.68</v>
      </c>
      <c r="E24" s="14">
        <v>0</v>
      </c>
      <c r="F24" s="14">
        <v>1026.76</v>
      </c>
      <c r="G24" s="15">
        <v>-18.41</v>
      </c>
      <c r="H24" s="14">
        <v>0</v>
      </c>
      <c r="I24" s="14">
        <v>25.48</v>
      </c>
      <c r="J24" s="14">
        <v>0</v>
      </c>
      <c r="K24" s="14">
        <v>0</v>
      </c>
      <c r="L24" s="14">
        <v>0.09</v>
      </c>
      <c r="M24" s="14">
        <v>7.16</v>
      </c>
      <c r="N24" s="14">
        <v>1019.6</v>
      </c>
    </row>
    <row r="25" spans="1:14">
      <c r="A25" s="2" t="s">
        <v>50</v>
      </c>
      <c r="B25" s="1" t="s">
        <v>51</v>
      </c>
      <c r="C25" s="14">
        <v>4000.08</v>
      </c>
      <c r="D25" s="14">
        <v>666.68</v>
      </c>
      <c r="E25" s="14">
        <v>8314.66</v>
      </c>
      <c r="F25" s="14">
        <v>12981.42</v>
      </c>
      <c r="G25" s="14">
        <v>0</v>
      </c>
      <c r="H25" s="14">
        <v>3047.26</v>
      </c>
      <c r="I25" s="14">
        <v>128.63</v>
      </c>
      <c r="J25" s="14">
        <v>416.28</v>
      </c>
      <c r="K25" s="14">
        <v>0</v>
      </c>
      <c r="L25" s="14">
        <v>0.05</v>
      </c>
      <c r="M25" s="14">
        <v>3592.22</v>
      </c>
      <c r="N25" s="14">
        <v>9389.2000000000007</v>
      </c>
    </row>
    <row r="26" spans="1:14">
      <c r="A26" s="2" t="s">
        <v>52</v>
      </c>
      <c r="B26" s="1" t="s">
        <v>53</v>
      </c>
      <c r="C26" s="14">
        <v>880.08</v>
      </c>
      <c r="D26" s="14">
        <v>146.68</v>
      </c>
      <c r="E26" s="14">
        <v>0</v>
      </c>
      <c r="F26" s="14">
        <v>1026.76</v>
      </c>
      <c r="G26" s="15">
        <v>-18.41</v>
      </c>
      <c r="H26" s="14">
        <v>0</v>
      </c>
      <c r="I26" s="14">
        <v>25.48</v>
      </c>
      <c r="J26" s="14">
        <v>803.57</v>
      </c>
      <c r="K26" s="14">
        <v>0</v>
      </c>
      <c r="L26" s="15">
        <v>-0.08</v>
      </c>
      <c r="M26" s="14">
        <v>810.56</v>
      </c>
      <c r="N26" s="14">
        <v>216.2</v>
      </c>
    </row>
    <row r="27" spans="1:14">
      <c r="A27" s="2" t="s">
        <v>54</v>
      </c>
      <c r="B27" s="1" t="s">
        <v>55</v>
      </c>
      <c r="C27" s="14">
        <v>880.08</v>
      </c>
      <c r="D27" s="14">
        <v>146.68</v>
      </c>
      <c r="E27" s="14">
        <v>13643.9</v>
      </c>
      <c r="F27" s="14">
        <v>14670.66</v>
      </c>
      <c r="G27" s="14">
        <v>0</v>
      </c>
      <c r="H27" s="14">
        <v>3559.62</v>
      </c>
      <c r="I27" s="14">
        <v>25.55</v>
      </c>
      <c r="J27" s="14">
        <v>0</v>
      </c>
      <c r="K27" s="14">
        <v>0</v>
      </c>
      <c r="L27" s="15">
        <v>-0.11</v>
      </c>
      <c r="M27" s="14">
        <v>3585.06</v>
      </c>
      <c r="N27" s="14">
        <v>11085.6</v>
      </c>
    </row>
    <row r="28" spans="1:14">
      <c r="A28" s="2" t="s">
        <v>56</v>
      </c>
      <c r="B28" s="1" t="s">
        <v>57</v>
      </c>
      <c r="C28" s="14">
        <v>880.08</v>
      </c>
      <c r="D28" s="14">
        <v>146.68</v>
      </c>
      <c r="E28" s="14">
        <v>5170.13</v>
      </c>
      <c r="F28" s="14">
        <v>6196.89</v>
      </c>
      <c r="G28" s="14">
        <v>0</v>
      </c>
      <c r="H28" s="14">
        <v>1098.82</v>
      </c>
      <c r="I28" s="14">
        <v>25.54</v>
      </c>
      <c r="J28" s="14">
        <v>0</v>
      </c>
      <c r="K28" s="14">
        <v>0</v>
      </c>
      <c r="L28" s="15">
        <v>-7.0000000000000007E-2</v>
      </c>
      <c r="M28" s="14">
        <v>1124.29</v>
      </c>
      <c r="N28" s="14">
        <v>5072.6000000000004</v>
      </c>
    </row>
    <row r="29" spans="1:14">
      <c r="A29" s="2" t="s">
        <v>58</v>
      </c>
      <c r="B29" s="1" t="s">
        <v>59</v>
      </c>
      <c r="C29" s="14">
        <v>1000.08</v>
      </c>
      <c r="D29" s="14">
        <v>166.68</v>
      </c>
      <c r="E29" s="14">
        <v>1773.29</v>
      </c>
      <c r="F29" s="14">
        <v>2940.05</v>
      </c>
      <c r="G29" s="14">
        <v>0</v>
      </c>
      <c r="H29" s="14">
        <v>372.61</v>
      </c>
      <c r="I29" s="14">
        <v>29</v>
      </c>
      <c r="J29" s="14">
        <v>0</v>
      </c>
      <c r="K29" s="14">
        <v>0</v>
      </c>
      <c r="L29" s="14">
        <v>0.04</v>
      </c>
      <c r="M29" s="14">
        <v>401.65</v>
      </c>
      <c r="N29" s="14">
        <v>2538.4</v>
      </c>
    </row>
    <row r="30" spans="1:14">
      <c r="A30" s="2" t="s">
        <v>60</v>
      </c>
      <c r="B30" s="1" t="s">
        <v>61</v>
      </c>
      <c r="C30" s="14">
        <v>880.08</v>
      </c>
      <c r="D30" s="14">
        <v>146.68</v>
      </c>
      <c r="E30" s="14">
        <v>5468.67</v>
      </c>
      <c r="F30" s="14">
        <v>6495.43</v>
      </c>
      <c r="G30" s="14">
        <v>0</v>
      </c>
      <c r="H30" s="14">
        <v>1169.03</v>
      </c>
      <c r="I30" s="14">
        <v>25.48</v>
      </c>
      <c r="J30" s="14">
        <v>0</v>
      </c>
      <c r="K30" s="14">
        <v>0</v>
      </c>
      <c r="L30" s="15">
        <v>-0.08</v>
      </c>
      <c r="M30" s="14">
        <v>1194.43</v>
      </c>
      <c r="N30" s="14">
        <v>5301</v>
      </c>
    </row>
    <row r="31" spans="1:14">
      <c r="A31" s="2" t="s">
        <v>62</v>
      </c>
      <c r="B31" s="1" t="s">
        <v>63</v>
      </c>
      <c r="C31" s="14">
        <v>880.02</v>
      </c>
      <c r="D31" s="14">
        <v>146.66999999999999</v>
      </c>
      <c r="E31" s="14">
        <v>0</v>
      </c>
      <c r="F31" s="14">
        <v>1026.69</v>
      </c>
      <c r="G31" s="15">
        <v>-18.41</v>
      </c>
      <c r="H31" s="14">
        <v>0</v>
      </c>
      <c r="I31" s="14">
        <v>25.48</v>
      </c>
      <c r="J31" s="14">
        <v>0</v>
      </c>
      <c r="K31" s="14">
        <v>0</v>
      </c>
      <c r="L31" s="14">
        <v>0.02</v>
      </c>
      <c r="M31" s="14">
        <v>7.09</v>
      </c>
      <c r="N31" s="14">
        <v>1019.6</v>
      </c>
    </row>
    <row r="32" spans="1:14">
      <c r="A32" s="2" t="s">
        <v>64</v>
      </c>
      <c r="B32" s="1" t="s">
        <v>65</v>
      </c>
      <c r="C32" s="14">
        <v>4000.08</v>
      </c>
      <c r="D32" s="14">
        <v>666.68</v>
      </c>
      <c r="E32" s="14">
        <v>5603.76</v>
      </c>
      <c r="F32" s="14">
        <v>10270.52</v>
      </c>
      <c r="G32" s="14">
        <v>0</v>
      </c>
      <c r="H32" s="14">
        <v>2233.9899999999998</v>
      </c>
      <c r="I32" s="14">
        <v>128.63</v>
      </c>
      <c r="J32" s="14">
        <v>222.69</v>
      </c>
      <c r="K32" s="14">
        <v>0</v>
      </c>
      <c r="L32" s="14">
        <v>0.01</v>
      </c>
      <c r="M32" s="14">
        <v>2585.3200000000002</v>
      </c>
      <c r="N32" s="14">
        <v>7685.2</v>
      </c>
    </row>
    <row r="33" spans="1:14">
      <c r="A33" s="2" t="s">
        <v>66</v>
      </c>
      <c r="B33" s="1" t="s">
        <v>67</v>
      </c>
      <c r="C33" s="14">
        <v>880.08</v>
      </c>
      <c r="D33" s="14">
        <v>146.68</v>
      </c>
      <c r="E33" s="14">
        <v>4252.79</v>
      </c>
      <c r="F33" s="14">
        <v>5279.55</v>
      </c>
      <c r="G33" s="14">
        <v>0</v>
      </c>
      <c r="H33" s="14">
        <v>883.06</v>
      </c>
      <c r="I33" s="14">
        <v>25.48</v>
      </c>
      <c r="J33" s="14">
        <v>772.71</v>
      </c>
      <c r="K33" s="14">
        <v>0</v>
      </c>
      <c r="L33" s="15">
        <v>-0.1</v>
      </c>
      <c r="M33" s="14">
        <v>1681.15</v>
      </c>
      <c r="N33" s="14">
        <v>3598.4</v>
      </c>
    </row>
    <row r="34" spans="1:14">
      <c r="A34" s="2" t="s">
        <v>68</v>
      </c>
      <c r="B34" s="1" t="s">
        <v>69</v>
      </c>
      <c r="C34" s="14">
        <v>880.08</v>
      </c>
      <c r="D34" s="14">
        <v>146.68</v>
      </c>
      <c r="E34" s="14">
        <v>0</v>
      </c>
      <c r="F34" s="14">
        <v>1026.76</v>
      </c>
      <c r="G34" s="15">
        <v>-18.41</v>
      </c>
      <c r="H34" s="14">
        <v>0</v>
      </c>
      <c r="I34" s="14">
        <v>25.48</v>
      </c>
      <c r="J34" s="14">
        <v>0</v>
      </c>
      <c r="K34" s="14">
        <v>0</v>
      </c>
      <c r="L34" s="15">
        <v>-0.11</v>
      </c>
      <c r="M34" s="14">
        <v>6.96</v>
      </c>
      <c r="N34" s="14">
        <v>1019.8</v>
      </c>
    </row>
    <row r="35" spans="1:14">
      <c r="A35" s="2" t="s">
        <v>70</v>
      </c>
      <c r="B35" s="1" t="s">
        <v>71</v>
      </c>
      <c r="C35" s="14">
        <v>880.08</v>
      </c>
      <c r="D35" s="14">
        <v>146.68</v>
      </c>
      <c r="E35" s="14">
        <v>0</v>
      </c>
      <c r="F35" s="14">
        <v>1026.76</v>
      </c>
      <c r="G35" s="15">
        <v>-18.41</v>
      </c>
      <c r="H35" s="14">
        <v>0</v>
      </c>
      <c r="I35" s="14">
        <v>25.48</v>
      </c>
      <c r="J35" s="14">
        <v>0</v>
      </c>
      <c r="K35" s="14">
        <v>215</v>
      </c>
      <c r="L35" s="14">
        <v>0.09</v>
      </c>
      <c r="M35" s="14">
        <v>222.16</v>
      </c>
      <c r="N35" s="14">
        <v>804.6</v>
      </c>
    </row>
    <row r="36" spans="1:14">
      <c r="A36" s="2" t="s">
        <v>72</v>
      </c>
      <c r="B36" s="1" t="s">
        <v>73</v>
      </c>
      <c r="C36" s="14">
        <v>880.08</v>
      </c>
      <c r="D36" s="14">
        <v>146.68</v>
      </c>
      <c r="E36" s="14">
        <v>1912.77</v>
      </c>
      <c r="F36" s="14">
        <v>2939.53</v>
      </c>
      <c r="G36" s="14">
        <v>0</v>
      </c>
      <c r="H36" s="14">
        <v>372.49</v>
      </c>
      <c r="I36" s="14">
        <v>25.48</v>
      </c>
      <c r="J36" s="14">
        <v>0</v>
      </c>
      <c r="K36" s="14">
        <v>0</v>
      </c>
      <c r="L36" s="15">
        <v>-0.04</v>
      </c>
      <c r="M36" s="14">
        <v>397.93</v>
      </c>
      <c r="N36" s="14">
        <v>2541.6</v>
      </c>
    </row>
    <row r="37" spans="1:14">
      <c r="A37" s="2" t="s">
        <v>74</v>
      </c>
      <c r="B37" s="1" t="s">
        <v>75</v>
      </c>
      <c r="C37" s="14">
        <v>880.08</v>
      </c>
      <c r="D37" s="14">
        <v>146.68</v>
      </c>
      <c r="E37" s="14">
        <v>749.57</v>
      </c>
      <c r="F37" s="14">
        <v>1776.33</v>
      </c>
      <c r="G37" s="14">
        <v>0</v>
      </c>
      <c r="H37" s="14">
        <v>148.43</v>
      </c>
      <c r="I37" s="14">
        <v>25.53</v>
      </c>
      <c r="J37" s="14">
        <v>0</v>
      </c>
      <c r="K37" s="14">
        <v>0</v>
      </c>
      <c r="L37" s="15">
        <v>-0.03</v>
      </c>
      <c r="M37" s="14">
        <v>173.93</v>
      </c>
      <c r="N37" s="14">
        <v>1602.4</v>
      </c>
    </row>
    <row r="38" spans="1:14">
      <c r="A38" s="2" t="s">
        <v>76</v>
      </c>
      <c r="B38" s="1" t="s">
        <v>77</v>
      </c>
      <c r="C38" s="14">
        <v>880.08</v>
      </c>
      <c r="D38" s="14">
        <v>146.68</v>
      </c>
      <c r="E38" s="14">
        <v>0</v>
      </c>
      <c r="F38" s="14">
        <v>1026.76</v>
      </c>
      <c r="G38" s="15">
        <v>-18.41</v>
      </c>
      <c r="H38" s="14">
        <v>0</v>
      </c>
      <c r="I38" s="14">
        <v>25.53</v>
      </c>
      <c r="J38" s="14">
        <v>0</v>
      </c>
      <c r="K38" s="14">
        <v>0</v>
      </c>
      <c r="L38" s="15">
        <v>-0.16</v>
      </c>
      <c r="M38" s="14">
        <v>6.96</v>
      </c>
      <c r="N38" s="14">
        <v>1019.8</v>
      </c>
    </row>
    <row r="39" spans="1:14">
      <c r="A39" s="2" t="s">
        <v>78</v>
      </c>
      <c r="B39" s="1" t="s">
        <v>79</v>
      </c>
      <c r="C39" s="14">
        <v>1285.68</v>
      </c>
      <c r="D39" s="14">
        <v>214.28</v>
      </c>
      <c r="E39" s="14">
        <v>0</v>
      </c>
      <c r="F39" s="14">
        <v>1499.96</v>
      </c>
      <c r="G39" s="14">
        <v>0</v>
      </c>
      <c r="H39" s="14">
        <v>56.26</v>
      </c>
      <c r="I39" s="14">
        <v>37.24</v>
      </c>
      <c r="J39" s="14">
        <v>0</v>
      </c>
      <c r="K39" s="14">
        <v>0</v>
      </c>
      <c r="L39" s="15">
        <v>-0.14000000000000001</v>
      </c>
      <c r="M39" s="14">
        <v>93.36</v>
      </c>
      <c r="N39" s="14">
        <v>1406.6</v>
      </c>
    </row>
    <row r="40" spans="1:14">
      <c r="A40" s="2" t="s">
        <v>80</v>
      </c>
      <c r="B40" s="1" t="s">
        <v>81</v>
      </c>
      <c r="C40" s="14">
        <v>1000.02</v>
      </c>
      <c r="D40" s="14">
        <v>166.67</v>
      </c>
      <c r="E40" s="14">
        <v>1498.84</v>
      </c>
      <c r="F40" s="14">
        <v>2665.53</v>
      </c>
      <c r="G40" s="14">
        <v>0</v>
      </c>
      <c r="H40" s="14">
        <v>313.97000000000003</v>
      </c>
      <c r="I40" s="14">
        <v>28.96</v>
      </c>
      <c r="J40" s="14">
        <v>0</v>
      </c>
      <c r="K40" s="14">
        <v>0</v>
      </c>
      <c r="L40" s="14">
        <v>0</v>
      </c>
      <c r="M40" s="14">
        <v>342.93</v>
      </c>
      <c r="N40" s="14">
        <v>2322.6</v>
      </c>
    </row>
    <row r="41" spans="1:14">
      <c r="A41" s="2" t="s">
        <v>82</v>
      </c>
      <c r="B41" s="1" t="s">
        <v>83</v>
      </c>
      <c r="C41" s="14">
        <v>586.72</v>
      </c>
      <c r="D41" s="14">
        <v>146.68</v>
      </c>
      <c r="E41" s="14">
        <v>293.36</v>
      </c>
      <c r="F41" s="14">
        <v>1026.76</v>
      </c>
      <c r="G41" s="15">
        <v>-18.41</v>
      </c>
      <c r="H41" s="14">
        <v>0</v>
      </c>
      <c r="I41" s="14">
        <v>18.2</v>
      </c>
      <c r="J41" s="14">
        <v>0</v>
      </c>
      <c r="K41" s="14">
        <v>0</v>
      </c>
      <c r="L41" s="15">
        <v>-0.03</v>
      </c>
      <c r="M41" s="14">
        <v>-0.24</v>
      </c>
      <c r="N41" s="14">
        <v>1027</v>
      </c>
    </row>
    <row r="42" spans="1:14">
      <c r="A42" s="2" t="s">
        <v>84</v>
      </c>
      <c r="B42" s="1" t="s">
        <v>85</v>
      </c>
      <c r="C42" s="14">
        <v>880.08</v>
      </c>
      <c r="D42" s="14">
        <v>146.68</v>
      </c>
      <c r="E42" s="14">
        <v>5694.21</v>
      </c>
      <c r="F42" s="14">
        <v>6720.97</v>
      </c>
      <c r="G42" s="14">
        <v>0</v>
      </c>
      <c r="H42" s="14">
        <v>1222.08</v>
      </c>
      <c r="I42" s="14">
        <v>25.58</v>
      </c>
      <c r="J42" s="14">
        <v>731.23</v>
      </c>
      <c r="K42" s="14">
        <v>0</v>
      </c>
      <c r="L42" s="15">
        <v>-0.12</v>
      </c>
      <c r="M42" s="14">
        <v>1978.77</v>
      </c>
      <c r="N42" s="14">
        <v>4742.2</v>
      </c>
    </row>
    <row r="43" spans="1:14">
      <c r="A43" s="2" t="s">
        <v>86</v>
      </c>
      <c r="B43" s="1" t="s">
        <v>87</v>
      </c>
      <c r="C43" s="14">
        <v>880.08</v>
      </c>
      <c r="D43" s="14">
        <v>146.68</v>
      </c>
      <c r="E43" s="14">
        <v>0</v>
      </c>
      <c r="F43" s="14">
        <v>1026.76</v>
      </c>
      <c r="G43" s="15">
        <v>-18.41</v>
      </c>
      <c r="H43" s="14">
        <v>0</v>
      </c>
      <c r="I43" s="14">
        <v>25.48</v>
      </c>
      <c r="J43" s="14">
        <v>0</v>
      </c>
      <c r="K43" s="14">
        <v>0</v>
      </c>
      <c r="L43" s="15">
        <v>-0.11</v>
      </c>
      <c r="M43" s="14">
        <v>6.96</v>
      </c>
      <c r="N43" s="14">
        <v>1019.8</v>
      </c>
    </row>
    <row r="44" spans="1:14">
      <c r="A44" s="2" t="s">
        <v>88</v>
      </c>
      <c r="B44" s="1" t="s">
        <v>89</v>
      </c>
      <c r="C44" s="14">
        <v>880.08</v>
      </c>
      <c r="D44" s="14">
        <v>146.68</v>
      </c>
      <c r="E44" s="14">
        <v>5669.44</v>
      </c>
      <c r="F44" s="14">
        <v>6696.2</v>
      </c>
      <c r="G44" s="14">
        <v>0</v>
      </c>
      <c r="H44" s="14">
        <v>1216.25</v>
      </c>
      <c r="I44" s="14">
        <v>25.53</v>
      </c>
      <c r="J44" s="14">
        <v>0</v>
      </c>
      <c r="K44" s="14">
        <v>0</v>
      </c>
      <c r="L44" s="14">
        <v>0.02</v>
      </c>
      <c r="M44" s="14">
        <v>1241.8</v>
      </c>
      <c r="N44" s="14">
        <v>5454.4</v>
      </c>
    </row>
    <row r="47" spans="1:14" s="8" customFormat="1">
      <c r="A47" s="16"/>
      <c r="C47" s="8" t="s">
        <v>90</v>
      </c>
      <c r="D47" s="8" t="s">
        <v>90</v>
      </c>
      <c r="E47" s="8" t="s">
        <v>90</v>
      </c>
      <c r="F47" s="8" t="s">
        <v>90</v>
      </c>
      <c r="G47" s="8" t="s">
        <v>90</v>
      </c>
      <c r="H47" s="8" t="s">
        <v>90</v>
      </c>
      <c r="I47" s="8" t="s">
        <v>90</v>
      </c>
      <c r="J47" s="8" t="s">
        <v>90</v>
      </c>
      <c r="K47" s="8" t="s">
        <v>90</v>
      </c>
      <c r="L47" s="8" t="s">
        <v>90</v>
      </c>
      <c r="M47" s="8" t="s">
        <v>90</v>
      </c>
      <c r="N47" s="8" t="s">
        <v>90</v>
      </c>
    </row>
    <row r="48" spans="1:14">
      <c r="A48" s="19" t="s">
        <v>91</v>
      </c>
      <c r="B48" s="1" t="s">
        <v>92</v>
      </c>
      <c r="C48" s="18">
        <v>44828</v>
      </c>
      <c r="D48" s="18">
        <v>7520.23</v>
      </c>
      <c r="E48" s="18">
        <v>211347.8</v>
      </c>
      <c r="F48" s="18">
        <v>263696.03000000003</v>
      </c>
      <c r="G48" s="20">
        <v>-202.51</v>
      </c>
      <c r="H48" s="18">
        <v>61941.8</v>
      </c>
      <c r="I48" s="18">
        <v>1371.26</v>
      </c>
      <c r="J48" s="18">
        <v>4806.95</v>
      </c>
      <c r="K48" s="18">
        <v>215</v>
      </c>
      <c r="L48" s="20">
        <v>-1.27</v>
      </c>
      <c r="M48" s="18">
        <v>68131.23</v>
      </c>
      <c r="N48" s="18">
        <v>195564.79999999999</v>
      </c>
    </row>
    <row r="50" spans="1:14">
      <c r="C50" s="1" t="s">
        <v>92</v>
      </c>
      <c r="D50" s="1" t="s">
        <v>92</v>
      </c>
      <c r="E50" s="1" t="s">
        <v>92</v>
      </c>
      <c r="F50" s="1" t="s">
        <v>92</v>
      </c>
      <c r="G50" s="1" t="s">
        <v>92</v>
      </c>
      <c r="H50" s="1" t="s">
        <v>92</v>
      </c>
      <c r="I50" s="1" t="s">
        <v>92</v>
      </c>
      <c r="J50" s="1" t="s">
        <v>92</v>
      </c>
      <c r="K50" s="1" t="s">
        <v>92</v>
      </c>
      <c r="L50" s="1" t="s">
        <v>92</v>
      </c>
      <c r="M50" s="1" t="s">
        <v>92</v>
      </c>
      <c r="N50" s="1" t="s">
        <v>92</v>
      </c>
    </row>
    <row r="51" spans="1:14">
      <c r="A51" s="2" t="s">
        <v>92</v>
      </c>
      <c r="B51" s="1" t="s">
        <v>92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F16" sqref="F16"/>
    </sheetView>
  </sheetViews>
  <sheetFormatPr baseColWidth="10" defaultRowHeight="15"/>
  <cols>
    <col min="3" max="3" width="18.28515625" customWidth="1"/>
    <col min="4" max="4" width="17.42578125" bestFit="1" customWidth="1"/>
    <col min="5" max="5" width="35.28515625" bestFit="1" customWidth="1"/>
  </cols>
  <sheetData>
    <row r="1" spans="1:10">
      <c r="A1" s="25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3.25">
      <c r="A3" s="28" t="s">
        <v>2</v>
      </c>
      <c r="B3" s="27"/>
      <c r="C3" s="29"/>
      <c r="D3" s="27"/>
      <c r="E3" s="27"/>
      <c r="F3" s="24"/>
      <c r="G3" s="24"/>
      <c r="H3" s="24"/>
      <c r="I3" s="24"/>
      <c r="J3" s="24"/>
    </row>
    <row r="4" spans="1:10" ht="15.75">
      <c r="A4" s="30" t="s">
        <v>93</v>
      </c>
      <c r="B4" s="27"/>
      <c r="C4" s="27"/>
      <c r="D4" s="27"/>
      <c r="E4" s="27"/>
      <c r="F4" s="24"/>
      <c r="G4" s="24"/>
      <c r="H4" s="24"/>
      <c r="I4" s="24"/>
      <c r="J4" s="24"/>
    </row>
    <row r="6" spans="1:10">
      <c r="A6" s="31"/>
      <c r="B6" s="31"/>
      <c r="C6" s="31"/>
      <c r="D6" s="31"/>
      <c r="E6" s="31"/>
      <c r="F6" s="31"/>
      <c r="G6" s="31"/>
      <c r="H6" s="31"/>
      <c r="I6" s="24"/>
      <c r="J6" s="24"/>
    </row>
    <row r="7" spans="1:10">
      <c r="A7" s="32"/>
      <c r="B7" s="32"/>
      <c r="C7" s="32"/>
      <c r="D7" s="32"/>
      <c r="E7" s="32"/>
      <c r="F7" s="32"/>
      <c r="G7" s="32"/>
      <c r="H7" s="32"/>
      <c r="I7" s="24"/>
      <c r="J7" s="24"/>
    </row>
    <row r="8" spans="1:10">
      <c r="A8" s="34" t="s">
        <v>94</v>
      </c>
      <c r="B8" s="34" t="s">
        <v>95</v>
      </c>
      <c r="C8" s="34" t="s">
        <v>96</v>
      </c>
      <c r="D8" s="35" t="s">
        <v>97</v>
      </c>
      <c r="E8" s="34" t="s">
        <v>98</v>
      </c>
      <c r="F8" s="33"/>
      <c r="G8" s="33"/>
      <c r="H8" s="33"/>
      <c r="I8" s="33"/>
      <c r="J8" s="33"/>
    </row>
    <row r="9" spans="1:10">
      <c r="A9" s="36" t="s">
        <v>28</v>
      </c>
      <c r="B9" s="24">
        <v>2717430477</v>
      </c>
      <c r="C9" s="24" t="s">
        <v>99</v>
      </c>
      <c r="D9" s="24">
        <v>1561.6000000000001</v>
      </c>
      <c r="E9" s="24" t="s">
        <v>29</v>
      </c>
      <c r="F9" s="24"/>
      <c r="G9" s="24"/>
      <c r="H9" s="24"/>
      <c r="I9" s="24"/>
      <c r="J9" s="24"/>
    </row>
    <row r="10" spans="1:10">
      <c r="A10" s="36" t="s">
        <v>36</v>
      </c>
      <c r="B10" s="24">
        <v>2952119943</v>
      </c>
      <c r="C10" s="24" t="s">
        <v>99</v>
      </c>
      <c r="D10" s="24">
        <v>12182.2</v>
      </c>
      <c r="E10" s="24" t="s">
        <v>37</v>
      </c>
      <c r="F10" s="24"/>
      <c r="G10" s="24"/>
      <c r="H10" s="24"/>
      <c r="I10" s="24"/>
      <c r="J10" s="24"/>
    </row>
    <row r="11" spans="1:10">
      <c r="A11" s="36" t="s">
        <v>38</v>
      </c>
      <c r="B11" s="24">
        <v>2763908836</v>
      </c>
      <c r="C11" s="24" t="s">
        <v>99</v>
      </c>
      <c r="D11" s="24">
        <v>2488</v>
      </c>
      <c r="E11" s="24" t="s">
        <v>39</v>
      </c>
      <c r="F11" s="24"/>
      <c r="G11" s="24"/>
      <c r="H11" s="24"/>
      <c r="I11" s="24"/>
      <c r="J11" s="24"/>
    </row>
    <row r="12" spans="1:10">
      <c r="A12" s="36" t="s">
        <v>74</v>
      </c>
      <c r="B12" s="24">
        <v>2986347665</v>
      </c>
      <c r="C12" s="24" t="s">
        <v>99</v>
      </c>
      <c r="D12" s="24">
        <v>1602.4</v>
      </c>
      <c r="E12" s="24" t="s">
        <v>75</v>
      </c>
      <c r="F12" s="24"/>
      <c r="G12" s="24"/>
      <c r="H12" s="24"/>
      <c r="I12" s="24"/>
      <c r="J12" s="24"/>
    </row>
    <row r="13" spans="1:10">
      <c r="A13" s="36" t="s">
        <v>84</v>
      </c>
      <c r="B13" s="24">
        <v>2906306063</v>
      </c>
      <c r="C13" s="24" t="s">
        <v>99</v>
      </c>
      <c r="D13" s="24">
        <v>4742.2</v>
      </c>
      <c r="E13" s="24" t="s">
        <v>85</v>
      </c>
      <c r="F13" s="24"/>
      <c r="G13" s="24"/>
      <c r="H13" s="24"/>
      <c r="I13" s="24"/>
      <c r="J13" s="24"/>
    </row>
    <row r="14" spans="1:10">
      <c r="A14" s="36" t="s">
        <v>54</v>
      </c>
      <c r="B14" s="24">
        <v>1457482116</v>
      </c>
      <c r="C14" s="24" t="s">
        <v>99</v>
      </c>
      <c r="D14" s="24">
        <v>11085.6</v>
      </c>
      <c r="E14" s="24" t="s">
        <v>55</v>
      </c>
      <c r="F14" s="24"/>
      <c r="G14" s="24"/>
      <c r="H14" s="24"/>
      <c r="I14" s="24"/>
      <c r="J14" s="24"/>
    </row>
    <row r="15" spans="1:10">
      <c r="A15" s="36" t="s">
        <v>44</v>
      </c>
      <c r="B15" s="24">
        <v>2845119553</v>
      </c>
      <c r="C15" s="24" t="s">
        <v>99</v>
      </c>
      <c r="D15" s="24">
        <v>1019.6</v>
      </c>
      <c r="E15" s="24" t="s">
        <v>45</v>
      </c>
      <c r="F15" s="24"/>
      <c r="G15" s="24"/>
      <c r="H15" s="24"/>
      <c r="I15" s="24"/>
      <c r="J15" s="24"/>
    </row>
    <row r="16" spans="1:10">
      <c r="A16" s="36" t="s">
        <v>42</v>
      </c>
      <c r="B16" s="24">
        <v>2863632784</v>
      </c>
      <c r="C16" s="24" t="s">
        <v>99</v>
      </c>
      <c r="D16" s="24">
        <v>15459.6</v>
      </c>
      <c r="E16" s="24" t="s">
        <v>43</v>
      </c>
      <c r="F16" s="24"/>
      <c r="G16" s="24"/>
      <c r="H16" s="24"/>
      <c r="I16" s="24"/>
      <c r="J16" s="24"/>
    </row>
    <row r="17" spans="1:5">
      <c r="A17" s="36" t="s">
        <v>56</v>
      </c>
      <c r="B17" s="24">
        <v>2872328917</v>
      </c>
      <c r="C17" s="24" t="s">
        <v>99</v>
      </c>
      <c r="D17" s="24">
        <v>5072.6000000000004</v>
      </c>
      <c r="E17" s="24" t="s">
        <v>57</v>
      </c>
    </row>
    <row r="18" spans="1:5">
      <c r="A18" s="36" t="s">
        <v>46</v>
      </c>
      <c r="B18" s="24">
        <v>2875214688</v>
      </c>
      <c r="C18" s="24" t="s">
        <v>99</v>
      </c>
      <c r="D18" s="24">
        <v>10533.6</v>
      </c>
      <c r="E18" s="24" t="s">
        <v>47</v>
      </c>
    </row>
    <row r="19" spans="1:5">
      <c r="A19" s="36" t="s">
        <v>76</v>
      </c>
      <c r="B19" s="24">
        <v>2885838584</v>
      </c>
      <c r="C19" s="24" t="s">
        <v>99</v>
      </c>
      <c r="D19" s="24">
        <v>1019.8000000000001</v>
      </c>
      <c r="E19" s="24" t="s">
        <v>77</v>
      </c>
    </row>
    <row r="20" spans="1:5">
      <c r="A20" s="36" t="s">
        <v>32</v>
      </c>
      <c r="B20" s="24">
        <v>1449517286</v>
      </c>
      <c r="C20" s="24" t="s">
        <v>99</v>
      </c>
      <c r="D20" s="24">
        <v>5890</v>
      </c>
      <c r="E20" s="24" t="s">
        <v>33</v>
      </c>
    </row>
    <row r="21" spans="1:5">
      <c r="A21" s="36" t="s">
        <v>26</v>
      </c>
      <c r="B21" s="24">
        <v>1482165252</v>
      </c>
      <c r="C21" s="24" t="s">
        <v>99</v>
      </c>
      <c r="D21" s="24">
        <v>10726.400000000001</v>
      </c>
      <c r="E21" s="24" t="s">
        <v>27</v>
      </c>
    </row>
    <row r="22" spans="1:5">
      <c r="A22" s="36" t="s">
        <v>88</v>
      </c>
      <c r="B22" s="24">
        <v>1473959848</v>
      </c>
      <c r="C22" s="24" t="s">
        <v>99</v>
      </c>
      <c r="D22" s="24">
        <v>5454.4000000000005</v>
      </c>
      <c r="E22" s="24" t="s">
        <v>89</v>
      </c>
    </row>
    <row r="23" spans="1:5">
      <c r="A23" s="36" t="s">
        <v>24</v>
      </c>
      <c r="B23" s="24">
        <v>2948214670</v>
      </c>
      <c r="C23" s="24" t="s">
        <v>99</v>
      </c>
      <c r="D23" s="24">
        <v>1019.8000000000001</v>
      </c>
      <c r="E23" s="24" t="s">
        <v>25</v>
      </c>
    </row>
    <row r="24" spans="1:5">
      <c r="A24" s="36" t="s">
        <v>34</v>
      </c>
      <c r="B24" s="24">
        <v>2730894303</v>
      </c>
      <c r="C24" s="24" t="s">
        <v>99</v>
      </c>
      <c r="D24" s="24">
        <v>9372.8000000000011</v>
      </c>
      <c r="E24" s="24" t="s">
        <v>35</v>
      </c>
    </row>
    <row r="25" spans="1:5">
      <c r="A25" s="36" t="s">
        <v>64</v>
      </c>
      <c r="B25" s="24">
        <v>1112995379</v>
      </c>
      <c r="C25" s="24" t="s">
        <v>99</v>
      </c>
      <c r="D25" s="24">
        <v>7685.2000000000007</v>
      </c>
      <c r="E25" s="24" t="s">
        <v>65</v>
      </c>
    </row>
    <row r="26" spans="1:5">
      <c r="A26" s="36" t="s">
        <v>58</v>
      </c>
      <c r="B26" s="24">
        <v>2735539994</v>
      </c>
      <c r="C26" s="24" t="s">
        <v>99</v>
      </c>
      <c r="D26" s="24">
        <v>2538.4</v>
      </c>
      <c r="E26" s="24" t="s">
        <v>59</v>
      </c>
    </row>
    <row r="27" spans="1:5">
      <c r="A27" s="36" t="s">
        <v>30</v>
      </c>
      <c r="B27" s="24">
        <v>1167172540</v>
      </c>
      <c r="C27" s="24" t="s">
        <v>99</v>
      </c>
      <c r="D27" s="24">
        <v>452</v>
      </c>
      <c r="E27" s="24" t="s">
        <v>31</v>
      </c>
    </row>
    <row r="28" spans="1:5">
      <c r="A28" s="36" t="s">
        <v>66</v>
      </c>
      <c r="B28" s="24">
        <v>1156979076</v>
      </c>
      <c r="C28" s="24" t="s">
        <v>99</v>
      </c>
      <c r="D28" s="24">
        <v>3598.4</v>
      </c>
      <c r="E28" s="24" t="s">
        <v>67</v>
      </c>
    </row>
    <row r="29" spans="1:5">
      <c r="A29" s="36" t="s">
        <v>50</v>
      </c>
      <c r="B29" s="24">
        <v>2866078516</v>
      </c>
      <c r="C29" s="24" t="s">
        <v>99</v>
      </c>
      <c r="D29" s="24">
        <v>9389.2000000000007</v>
      </c>
      <c r="E29" s="24" t="s">
        <v>51</v>
      </c>
    </row>
    <row r="30" spans="1:5">
      <c r="A30" s="36" t="s">
        <v>78</v>
      </c>
      <c r="B30" s="24">
        <v>1148534756</v>
      </c>
      <c r="C30" s="24" t="s">
        <v>99</v>
      </c>
      <c r="D30" s="24">
        <v>1406.6000000000001</v>
      </c>
      <c r="E30" s="24" t="s">
        <v>79</v>
      </c>
    </row>
    <row r="31" spans="1:5">
      <c r="A31" s="36" t="s">
        <v>70</v>
      </c>
      <c r="B31" s="24">
        <v>1133977021</v>
      </c>
      <c r="C31" s="24" t="s">
        <v>99</v>
      </c>
      <c r="D31" s="24">
        <v>804.6</v>
      </c>
      <c r="E31" s="24" t="s">
        <v>71</v>
      </c>
    </row>
    <row r="32" spans="1:5">
      <c r="A32" s="36" t="s">
        <v>48</v>
      </c>
      <c r="B32" s="24">
        <v>1127165366</v>
      </c>
      <c r="C32" s="24" t="s">
        <v>99</v>
      </c>
      <c r="D32" s="24">
        <v>1019.6</v>
      </c>
      <c r="E32" s="24" t="s">
        <v>49</v>
      </c>
    </row>
    <row r="33" spans="1:5">
      <c r="A33" s="36" t="s">
        <v>68</v>
      </c>
      <c r="B33" s="24">
        <v>1469380671</v>
      </c>
      <c r="C33" s="24" t="s">
        <v>99</v>
      </c>
      <c r="D33" s="24">
        <v>1019.8000000000001</v>
      </c>
      <c r="E33" s="24" t="s">
        <v>69</v>
      </c>
    </row>
    <row r="34" spans="1:5">
      <c r="A34" s="36" t="s">
        <v>86</v>
      </c>
      <c r="B34" s="24">
        <v>1117153988</v>
      </c>
      <c r="C34" s="24" t="s">
        <v>99</v>
      </c>
      <c r="D34" s="24">
        <v>1019.8000000000001</v>
      </c>
      <c r="E34" s="24" t="s">
        <v>87</v>
      </c>
    </row>
    <row r="35" spans="1:5">
      <c r="A35" s="36" t="s">
        <v>80</v>
      </c>
      <c r="B35" s="24">
        <v>2950654612</v>
      </c>
      <c r="C35" s="24" t="s">
        <v>99</v>
      </c>
      <c r="D35" s="24">
        <v>2322.6</v>
      </c>
      <c r="E35" s="24" t="s">
        <v>81</v>
      </c>
    </row>
    <row r="36" spans="1:5">
      <c r="A36" s="36" t="s">
        <v>72</v>
      </c>
      <c r="B36" s="24">
        <v>2885171660</v>
      </c>
      <c r="C36" s="24" t="s">
        <v>99</v>
      </c>
      <c r="D36" s="24">
        <v>2541.6000000000004</v>
      </c>
      <c r="E36" s="24" t="s">
        <v>73</v>
      </c>
    </row>
    <row r="37" spans="1:5">
      <c r="A37" s="36" t="s">
        <v>40</v>
      </c>
      <c r="B37" s="24">
        <v>1256980872</v>
      </c>
      <c r="C37" s="24" t="s">
        <v>99</v>
      </c>
      <c r="D37" s="24">
        <v>48488.4</v>
      </c>
      <c r="E37" s="24" t="s">
        <v>41</v>
      </c>
    </row>
    <row r="38" spans="1:5">
      <c r="A38" s="36" t="s">
        <v>62</v>
      </c>
      <c r="B38" s="24">
        <v>1509399135</v>
      </c>
      <c r="C38" s="24" t="s">
        <v>99</v>
      </c>
      <c r="D38" s="24">
        <v>1019.6</v>
      </c>
      <c r="E38" s="24" t="s">
        <v>63</v>
      </c>
    </row>
    <row r="39" spans="1:5">
      <c r="A39" s="36" t="s">
        <v>82</v>
      </c>
      <c r="B39" s="24">
        <v>1510560677</v>
      </c>
      <c r="C39" s="24" t="s">
        <v>99</v>
      </c>
      <c r="D39" s="24">
        <v>1027</v>
      </c>
      <c r="E39" s="24" t="s">
        <v>83</v>
      </c>
    </row>
    <row r="40" spans="1:5">
      <c r="A40" s="27"/>
      <c r="B40" s="27" t="s">
        <v>100</v>
      </c>
      <c r="C40" s="27"/>
      <c r="D40" s="37">
        <v>183563.4</v>
      </c>
      <c r="E40" s="27" t="s">
        <v>101</v>
      </c>
    </row>
    <row r="43" spans="1:5">
      <c r="A43" s="36" t="s">
        <v>22</v>
      </c>
      <c r="B43" s="24"/>
      <c r="C43" s="24" t="s">
        <v>102</v>
      </c>
      <c r="D43" s="24">
        <v>6484.2000000000007</v>
      </c>
      <c r="E43" s="24" t="s">
        <v>23</v>
      </c>
    </row>
    <row r="44" spans="1:5">
      <c r="A44" s="36" t="s">
        <v>60</v>
      </c>
      <c r="B44" s="24"/>
      <c r="C44" s="24" t="s">
        <v>102</v>
      </c>
      <c r="D44" s="24">
        <v>5301</v>
      </c>
      <c r="E44" s="24" t="s">
        <v>61</v>
      </c>
    </row>
    <row r="45" spans="1:5">
      <c r="A45" s="36" t="s">
        <v>52</v>
      </c>
      <c r="B45" s="24"/>
      <c r="C45" s="24" t="s">
        <v>102</v>
      </c>
      <c r="D45" s="24">
        <v>216.20000000000002</v>
      </c>
      <c r="E45" s="24" t="s">
        <v>53</v>
      </c>
    </row>
    <row r="46" spans="1:5">
      <c r="A46" s="27"/>
      <c r="B46" s="27" t="s">
        <v>103</v>
      </c>
      <c r="C46" s="27"/>
      <c r="D46" s="37">
        <v>12001.4</v>
      </c>
      <c r="E46" s="27" t="s">
        <v>104</v>
      </c>
    </row>
    <row r="49" spans="1:5" ht="18.75">
      <c r="A49" s="38"/>
      <c r="B49" s="38" t="s">
        <v>100</v>
      </c>
      <c r="C49" s="38"/>
      <c r="D49" s="39">
        <v>183563.4</v>
      </c>
      <c r="E49" s="38" t="s">
        <v>101</v>
      </c>
    </row>
    <row r="50" spans="1:5" ht="18.75">
      <c r="A50" s="38"/>
      <c r="B50" s="38" t="s">
        <v>103</v>
      </c>
      <c r="C50" s="38"/>
      <c r="D50" s="39">
        <v>12001.4</v>
      </c>
      <c r="E50" s="38" t="s">
        <v>104</v>
      </c>
    </row>
    <row r="51" spans="1:5" ht="18.75">
      <c r="A51" s="38"/>
      <c r="B51" s="38"/>
      <c r="C51" s="38"/>
      <c r="D51" s="39">
        <v>195564.79999999999</v>
      </c>
      <c r="E51" s="38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A2" sqref="A2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6">
      <c r="A1" s="55" t="s">
        <v>112</v>
      </c>
      <c r="B1" s="55"/>
      <c r="C1" s="56"/>
      <c r="D1" s="57"/>
      <c r="E1" s="57"/>
      <c r="F1" s="58"/>
    </row>
    <row r="2" spans="1:6">
      <c r="A2" s="55" t="s">
        <v>123</v>
      </c>
      <c r="B2" s="55"/>
      <c r="C2" s="56"/>
      <c r="D2" s="57"/>
      <c r="E2" s="57"/>
      <c r="F2" s="58"/>
    </row>
    <row r="3" spans="1:6">
      <c r="A3" s="55" t="s">
        <v>113</v>
      </c>
      <c r="B3" s="59" t="s">
        <v>124</v>
      </c>
      <c r="C3" s="56"/>
      <c r="D3" s="57"/>
      <c r="E3" s="57"/>
      <c r="F3" s="58"/>
    </row>
    <row r="4" spans="1:6">
      <c r="A4" s="56"/>
      <c r="B4" s="56"/>
      <c r="C4" s="56"/>
      <c r="D4" s="57"/>
      <c r="E4" s="57"/>
      <c r="F4" s="58"/>
    </row>
    <row r="5" spans="1:6">
      <c r="A5" s="56" t="s">
        <v>114</v>
      </c>
      <c r="B5" s="56" t="s">
        <v>115</v>
      </c>
      <c r="C5" s="56"/>
      <c r="D5" s="57"/>
      <c r="E5" s="57"/>
      <c r="F5" s="58"/>
    </row>
    <row r="6" spans="1:6">
      <c r="A6" s="57" t="s">
        <v>116</v>
      </c>
      <c r="B6" s="60">
        <v>245679.13</v>
      </c>
      <c r="C6" s="57"/>
      <c r="D6" s="57"/>
      <c r="E6" s="57"/>
      <c r="F6" s="58"/>
    </row>
    <row r="7" spans="1:6">
      <c r="A7" s="57" t="s">
        <v>117</v>
      </c>
      <c r="B7" s="60">
        <v>31058.86</v>
      </c>
      <c r="C7" s="57"/>
      <c r="D7" s="57"/>
      <c r="E7" s="57"/>
      <c r="F7" s="58"/>
    </row>
    <row r="8" spans="1:6">
      <c r="A8" s="57" t="s">
        <v>118</v>
      </c>
      <c r="B8" s="60">
        <v>0</v>
      </c>
      <c r="C8" s="57"/>
      <c r="D8" s="57"/>
      <c r="E8" s="57"/>
      <c r="F8" s="58"/>
    </row>
    <row r="9" spans="1:6">
      <c r="A9" s="57" t="s">
        <v>119</v>
      </c>
      <c r="B9" s="60">
        <v>1916.25</v>
      </c>
      <c r="C9" s="57"/>
      <c r="D9" s="57"/>
      <c r="E9" s="57"/>
      <c r="F9" s="58"/>
    </row>
    <row r="10" spans="1:6">
      <c r="A10" s="57" t="s">
        <v>120</v>
      </c>
      <c r="B10" s="60">
        <v>0</v>
      </c>
      <c r="C10" s="57"/>
      <c r="D10" s="57"/>
      <c r="E10" s="57"/>
      <c r="F10" s="58"/>
    </row>
    <row r="11" spans="1:6">
      <c r="A11" s="57" t="s">
        <v>121</v>
      </c>
      <c r="B11" s="60">
        <v>10092.91</v>
      </c>
      <c r="C11" s="57"/>
      <c r="D11" s="57"/>
      <c r="E11" s="57"/>
      <c r="F11" s="58"/>
    </row>
    <row r="12" spans="1:6" ht="15.75" thickBot="1">
      <c r="A12" s="57" t="s">
        <v>122</v>
      </c>
      <c r="B12" s="61">
        <v>0</v>
      </c>
      <c r="C12" s="57"/>
      <c r="D12" s="57"/>
      <c r="E12" s="57"/>
      <c r="F12" s="58"/>
    </row>
    <row r="13" spans="1:6">
      <c r="A13" s="57"/>
      <c r="B13" s="62">
        <f>SUM(B6:B12)</f>
        <v>288747.14999999997</v>
      </c>
      <c r="C13" s="57"/>
      <c r="D13" s="57"/>
      <c r="E13" s="57"/>
      <c r="F13" s="58"/>
    </row>
    <row r="14" spans="1:6" ht="15.75" thickBot="1">
      <c r="A14" s="57"/>
      <c r="B14" s="63">
        <f>B13*0.16</f>
        <v>46199.543999999994</v>
      </c>
      <c r="C14" s="57"/>
      <c r="D14" s="57"/>
      <c r="E14" s="57"/>
      <c r="F14" s="58"/>
    </row>
    <row r="15" spans="1:6" ht="15.75" thickTop="1">
      <c r="A15" s="57"/>
      <c r="B15" s="64">
        <f>+B13+B14</f>
        <v>334946.69399999996</v>
      </c>
      <c r="C15" s="57"/>
      <c r="D15" s="57"/>
      <c r="E15" s="57"/>
      <c r="F15" s="58"/>
    </row>
    <row r="16" spans="1:6">
      <c r="A16" s="57"/>
      <c r="B16" s="60">
        <v>334946.7</v>
      </c>
      <c r="C16" s="57"/>
      <c r="D16" s="57"/>
      <c r="E16" s="57"/>
      <c r="F16" s="58"/>
    </row>
    <row r="17" spans="1:6">
      <c r="A17" s="57"/>
      <c r="B17" s="60">
        <f>B15-B16</f>
        <v>-6.0000000521540642E-3</v>
      </c>
      <c r="C17" s="57"/>
      <c r="D17" s="57"/>
      <c r="E17" s="57"/>
      <c r="F17" s="58"/>
    </row>
    <row r="18" spans="1:6">
      <c r="A18" s="57"/>
      <c r="B18" s="60"/>
      <c r="C18" s="57"/>
      <c r="D18" s="57"/>
      <c r="E18" s="57"/>
      <c r="F18" s="58"/>
    </row>
    <row r="19" spans="1:6">
      <c r="A19" s="57"/>
      <c r="B19" s="57"/>
      <c r="C19" s="57"/>
      <c r="D19" s="57"/>
      <c r="E19" s="57"/>
      <c r="F19" s="58"/>
    </row>
    <row r="20" spans="1:6">
      <c r="A20" s="24"/>
      <c r="B20" s="24"/>
      <c r="C20" s="24"/>
      <c r="D20" s="24"/>
      <c r="E20" s="24"/>
      <c r="F20" s="24"/>
    </row>
    <row r="21" spans="1:6">
      <c r="A21" s="24"/>
      <c r="B21" s="24"/>
      <c r="C21" s="24"/>
      <c r="D21" s="24"/>
      <c r="E21" s="24"/>
      <c r="F21" s="24"/>
    </row>
    <row r="22" spans="1:6">
      <c r="A22" s="24"/>
      <c r="B22" s="24"/>
      <c r="C22" s="24"/>
      <c r="D22" s="24"/>
      <c r="E22" s="24"/>
      <c r="F22" s="24"/>
    </row>
    <row r="23" spans="1:6">
      <c r="A23" s="24"/>
      <c r="B23" s="24"/>
      <c r="C23" s="24"/>
      <c r="D23" s="24"/>
      <c r="E23" s="24"/>
      <c r="F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2017-02-22T23:26:16Z</dcterms:created>
  <dcterms:modified xsi:type="dcterms:W3CDTF">2017-02-27T19:05:00Z</dcterms:modified>
</cp:coreProperties>
</file>