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FACTURACION!$A$10:$N$45</definedName>
  </definedNames>
  <calcPr calcId="124519"/>
</workbook>
</file>

<file path=xl/calcChain.xml><?xml version="1.0" encoding="utf-8"?>
<calcChain xmlns="http://schemas.openxmlformats.org/spreadsheetml/2006/main">
  <c r="B13" i="4"/>
  <c r="B14" s="1"/>
  <c r="F12" i="2"/>
  <c r="H12" s="1"/>
  <c r="F13"/>
  <c r="H13" s="1"/>
  <c r="F14"/>
  <c r="H14" s="1"/>
  <c r="F15"/>
  <c r="H15" s="1"/>
  <c r="F16"/>
  <c r="G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G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G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G40" s="1"/>
  <c r="F41"/>
  <c r="H41" s="1"/>
  <c r="F42"/>
  <c r="G42"/>
  <c r="I42" s="1"/>
  <c r="H42"/>
  <c r="F43"/>
  <c r="H43" s="1"/>
  <c r="F11"/>
  <c r="H11" s="1"/>
  <c r="G26" l="1"/>
  <c r="I26" s="1"/>
  <c r="G34"/>
  <c r="I34" s="1"/>
  <c r="G18"/>
  <c r="I18" s="1"/>
  <c r="J18" s="1"/>
  <c r="K18" s="1"/>
  <c r="H40"/>
  <c r="I40" s="1"/>
  <c r="J40" s="1"/>
  <c r="K40" s="1"/>
  <c r="G29"/>
  <c r="I29" s="1"/>
  <c r="J29" s="1"/>
  <c r="K29" s="1"/>
  <c r="H24"/>
  <c r="I24" s="1"/>
  <c r="J24" s="1"/>
  <c r="K24" s="1"/>
  <c r="G13"/>
  <c r="I13" s="1"/>
  <c r="J13" s="1"/>
  <c r="K13" s="1"/>
  <c r="I32"/>
  <c r="J32" s="1"/>
  <c r="K32" s="1"/>
  <c r="G37"/>
  <c r="H32"/>
  <c r="G21"/>
  <c r="I21" s="1"/>
  <c r="J21" s="1"/>
  <c r="H16"/>
  <c r="I16" s="1"/>
  <c r="J16" s="1"/>
  <c r="K16" s="1"/>
  <c r="G11"/>
  <c r="B15" i="4"/>
  <c r="B17" s="1"/>
  <c r="F45" i="2"/>
  <c r="G39"/>
  <c r="I39" s="1"/>
  <c r="G36"/>
  <c r="I36" s="1"/>
  <c r="G31"/>
  <c r="I31" s="1"/>
  <c r="G28"/>
  <c r="I28" s="1"/>
  <c r="J28" s="1"/>
  <c r="K28" s="1"/>
  <c r="G23"/>
  <c r="I23" s="1"/>
  <c r="G20"/>
  <c r="I20" s="1"/>
  <c r="G15"/>
  <c r="I15" s="1"/>
  <c r="I11"/>
  <c r="G41"/>
  <c r="I41" s="1"/>
  <c r="J41" s="1"/>
  <c r="K41" s="1"/>
  <c r="G38"/>
  <c r="I38" s="1"/>
  <c r="G33"/>
  <c r="I33" s="1"/>
  <c r="J33" s="1"/>
  <c r="K33" s="1"/>
  <c r="G30"/>
  <c r="I30" s="1"/>
  <c r="G25"/>
  <c r="I25" s="1"/>
  <c r="G22"/>
  <c r="I22" s="1"/>
  <c r="G17"/>
  <c r="I17" s="1"/>
  <c r="J17" s="1"/>
  <c r="K17" s="1"/>
  <c r="G14"/>
  <c r="I14" s="1"/>
  <c r="G12"/>
  <c r="I12" s="1"/>
  <c r="G43"/>
  <c r="I43" s="1"/>
  <c r="I37"/>
  <c r="J37" s="1"/>
  <c r="G35"/>
  <c r="I35" s="1"/>
  <c r="G27"/>
  <c r="I27" s="1"/>
  <c r="G19"/>
  <c r="I19" s="1"/>
  <c r="J42"/>
  <c r="K42" s="1"/>
  <c r="J34"/>
  <c r="K34" s="1"/>
  <c r="J26"/>
  <c r="K26" s="1"/>
  <c r="J38"/>
  <c r="J22"/>
  <c r="K22" s="1"/>
  <c r="J36"/>
  <c r="K36" s="1"/>
  <c r="J20"/>
  <c r="K20" s="1"/>
  <c r="H45" l="1"/>
  <c r="J19"/>
  <c r="K19" s="1"/>
  <c r="K37"/>
  <c r="J14"/>
  <c r="K14" s="1"/>
  <c r="K38"/>
  <c r="K21"/>
  <c r="J31"/>
  <c r="K31" s="1"/>
  <c r="J27"/>
  <c r="K27" s="1"/>
  <c r="J43"/>
  <c r="K43" s="1"/>
  <c r="J15"/>
  <c r="K15" s="1"/>
  <c r="J39"/>
  <c r="K39" s="1"/>
  <c r="J35"/>
  <c r="K35" s="1"/>
  <c r="J25"/>
  <c r="K25" s="1"/>
  <c r="G45"/>
  <c r="I45"/>
  <c r="J11"/>
  <c r="J30"/>
  <c r="K30" s="1"/>
  <c r="J23"/>
  <c r="K23" s="1"/>
  <c r="J12"/>
  <c r="K12" s="1"/>
  <c r="J45" l="1"/>
  <c r="K11"/>
  <c r="K45" s="1"/>
</calcChain>
</file>

<file path=xl/sharedStrings.xml><?xml version="1.0" encoding="utf-8"?>
<sst xmlns="http://schemas.openxmlformats.org/spreadsheetml/2006/main" count="410" uniqueCount="160">
  <si>
    <t>CONTPAQ i</t>
  </si>
  <si>
    <t xml:space="preserve">      NÓMINAS</t>
  </si>
  <si>
    <t>05 INGENIERIA FISCAL LABORAL SC</t>
  </si>
  <si>
    <t>Lista de Raya (forma tabular)</t>
  </si>
  <si>
    <t>Periodo 7 al 7 Semanal del 08/02/2017 al 14/02/2017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</si>
  <si>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</si>
  <si>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</si>
  <si>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</si>
  <si>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</si>
  <si>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</si>
  <si>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</si>
  <si>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</si>
  <si>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</si>
  <si>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</si>
  <si>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</si>
  <si>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</si>
  <si>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</si>
  <si>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</si>
  <si>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</si>
  <si>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</si>
  <si>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</si>
  <si>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</si>
  <si>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</si>
  <si>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</si>
  <si>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</si>
  <si>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</si>
  <si>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</si>
  <si>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</si>
  <si>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</si>
  <si>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</si>
  <si>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</si>
  <si>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</si>
  <si>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</si>
  <si>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</si>
  <si>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</si>
  <si>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</si>
  <si>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</si>
  <si>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</si>
  <si>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</si>
  <si>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</si>
  <si>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</si>
  <si>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</si>
  <si>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</si>
  <si>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</si>
  <si>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</si>
  <si>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</si>
  <si>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</si>
  <si>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</si>
  <si>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</si>
  <si>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</si>
  <si>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</si>
  <si>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</si>
  <si>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</si>
  <si>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</si>
  <si>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</si>
  <si>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</si>
  <si>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</si>
  <si>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</si>
  <si>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</si>
  <si>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</si>
  <si>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</si>
  <si>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</si>
  <si>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MVS30</t>
  </si>
  <si>
    <t>Martinez Vazquez Samuel Isacc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</si>
  <si>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</si>
  <si>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</si>
  <si>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</si>
  <si>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</si>
  <si>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</si>
  <si>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</si>
  <si>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</si>
  <si>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</si>
  <si>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</si>
  <si>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</si>
  <si>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</si>
  <si>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</si>
  <si>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</si>
  <si>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</si>
  <si>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</si>
  <si>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</si>
  <si>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</si>
  <si>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</si>
  <si>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</si>
  <si>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</si>
  <si>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</si>
  <si>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</si>
  <si>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</si>
  <si>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</si>
  <si>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</si>
  <si>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</si>
  <si>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</si>
  <si>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</si>
  <si>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</si>
  <si>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</si>
  <si>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</si>
  <si>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</si>
  <si>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</si>
  <si>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Semanal-7 del 2017-02-08 al 2017-02-14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</si>
  <si>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</si>
  <si>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</si>
  <si>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</si>
  <si>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</si>
  <si>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</si>
  <si>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</si>
  <si>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</si>
  <si>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30</t>
  </si>
  <si>
    <t>03 Transferencia electrónica de fondos</t>
  </si>
  <si>
    <t>Total Transferencia electrónica de fondos</t>
  </si>
  <si>
    <t>Total de movimientos 3</t>
  </si>
  <si>
    <t>Total de movimientos 33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</si>
  <si>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</si>
  <si>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</si>
  <si>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</si>
  <si>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</si>
  <si>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</si>
  <si>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</si>
  <si>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</si>
  <si>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</si>
  <si>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</si>
  <si>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</si>
  <si>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</si>
  <si>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7</t>
  </si>
  <si>
    <t>08/02/2017 al 14/02/2017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</si>
  <si>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</si>
  <si>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</si>
  <si>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</si>
  <si>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</si>
  <si>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</si>
  <si>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</si>
  <si>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</si>
  <si>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</si>
  <si>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</si>
  <si>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</si>
  <si>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</si>
  <si>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</si>
  <si>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</si>
  <si>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GALLEGOS RIOS OCTAVIO ALBERTO</t>
  </si>
  <si>
    <t>GOMEZ TORRES ROSAURA</t>
  </si>
  <si>
    <t>GONZALEZ DUARTE DAVID</t>
  </si>
  <si>
    <t>GONZALEZ GARCIA LUIS ROBERTO</t>
  </si>
  <si>
    <t>GUIA HERNANDEZ ALVARO PAUL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</si>
  <si>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</si>
  <si>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</si>
  <si>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</si>
  <si>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</si>
  <si>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</si>
  <si>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</si>
  <si>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MARTINEZ VAZQUEZ SAMUEL ISAAC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</si>
  <si>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</si>
  <si>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</si>
  <si>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</si>
  <si>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</si>
  <si>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</si>
  <si>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RAMIREZ LATOUR VICTOR</t>
  </si>
  <si>
    <t>RAMIREZ MONDRAGON RICARDO</t>
  </si>
  <si>
    <t>RODRIGUEZ MEDINA CESAR</t>
  </si>
  <si>
    <t>ROJAS FLORES JOSE ARMANDO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</si>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</sst>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6" fillId="0" borderId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4" fontId="3" fillId="0" borderId="0" xfId="1" applyFont="1"/>
    <xf numFmtId="0" fontId="3" fillId="0" borderId="0" xfId="0" applyFont="1" applyAlignment="1">
      <alignment horizontal="right"/>
    </xf>
    <xf numFmtId="0" fontId="11" fillId="2" borderId="4" xfId="0" applyFont="1" applyFill="1" applyBorder="1" applyAlignment="1">
      <alignment horizontal="center" vertical="center" wrapText="1"/>
    </xf>
    <xf numFmtId="44" fontId="10" fillId="0" borderId="1" xfId="0" applyNumberFormat="1" applyFont="1" applyBorder="1"/>
    <xf numFmtId="0" fontId="0" fillId="0" borderId="0" xfId="0"/>
    <xf numFmtId="0" fontId="16" fillId="0" borderId="0" xfId="0" applyFont="1"/>
    <xf numFmtId="0" fontId="17" fillId="0" borderId="0" xfId="0" applyFont="1"/>
    <xf numFmtId="0" fontId="2" fillId="0" borderId="0" xfId="0" applyFont="1"/>
    <xf numFmtId="0" fontId="18" fillId="0" borderId="0" xfId="0" applyFont="1"/>
    <xf numFmtId="0" fontId="2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2" fillId="0" borderId="5" xfId="0" applyFont="1" applyFill="1" applyBorder="1" applyAlignment="1">
      <alignment horizontal="centerContinuous"/>
    </xf>
    <xf numFmtId="165" fontId="22" fillId="0" borderId="5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4" fillId="0" borderId="0" xfId="0" applyFont="1"/>
    <xf numFmtId="165" fontId="24" fillId="0" borderId="0" xfId="0" applyNumberFormat="1" applyFont="1"/>
    <xf numFmtId="0" fontId="1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25" fillId="0" borderId="6" xfId="0" applyFont="1" applyBorder="1"/>
    <xf numFmtId="0" fontId="2" fillId="0" borderId="6" xfId="0" applyFont="1" applyBorder="1"/>
    <xf numFmtId="0" fontId="0" fillId="0" borderId="6" xfId="0" applyFont="1" applyBorder="1"/>
    <xf numFmtId="0" fontId="0" fillId="0" borderId="6" xfId="0" applyBorder="1"/>
    <xf numFmtId="14" fontId="25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" fillId="0" borderId="8" xfId="2" applyFont="1" applyBorder="1"/>
    <xf numFmtId="0" fontId="27" fillId="0" borderId="3" xfId="0" applyFont="1" applyBorder="1"/>
    <xf numFmtId="0" fontId="27" fillId="0" borderId="3" xfId="0" applyFont="1" applyFill="1" applyBorder="1"/>
    <xf numFmtId="0" fontId="27" fillId="3" borderId="3" xfId="0" applyFont="1" applyFill="1" applyBorder="1"/>
    <xf numFmtId="0" fontId="27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xSplit="2" ySplit="10" topLeftCell="D23" activePane="bottomRight" state="frozen"/>
      <selection pane="topRight" activeCell="C1" sqref="C1"/>
      <selection pane="bottomLeft" activeCell="A13" sqref="A13"/>
      <selection pane="bottomRight" activeCell="I11" sqref="I11:I43"/>
    </sheetView>
  </sheetViews>
  <sheetFormatPr baseColWidth="10" defaultRowHeight="11.25"/>
  <cols>
    <col min="1" max="1" width="9.5703125" style="2" customWidth="1"/>
    <col min="2" max="2" width="27.28515625" style="1" customWidth="1"/>
    <col min="3" max="3" width="13.5703125" style="1" bestFit="1" customWidth="1"/>
    <col min="4" max="5" width="11.42578125" style="1"/>
    <col min="6" max="6" width="14" style="1" customWidth="1"/>
    <col min="7" max="16384" width="11.42578125" style="1"/>
  </cols>
  <sheetData>
    <row r="1" spans="1:14" ht="18" customHeight="1">
      <c r="A1" s="3" t="s">
        <v>0</v>
      </c>
      <c r="B1" s="20" t="s">
        <v>90</v>
      </c>
    </row>
    <row r="2" spans="1:14" ht="24.95" customHeight="1">
      <c r="A2" s="4" t="s">
        <v>1</v>
      </c>
      <c r="B2" s="21" t="s">
        <v>2</v>
      </c>
    </row>
    <row r="3" spans="1:14" ht="15">
      <c r="B3" s="22" t="s">
        <v>3</v>
      </c>
    </row>
    <row r="4" spans="1:14" ht="12.75">
      <c r="B4" s="23" t="s">
        <v>4</v>
      </c>
    </row>
    <row r="5" spans="1:14">
      <c r="B5" s="6" t="s">
        <v>5</v>
      </c>
    </row>
    <row r="6" spans="1:14">
      <c r="B6" s="6" t="s">
        <v>6</v>
      </c>
    </row>
    <row r="7" spans="1:14" ht="15.75">
      <c r="F7" s="44" t="s">
        <v>91</v>
      </c>
      <c r="G7" s="44"/>
      <c r="H7" s="44"/>
      <c r="I7" s="44"/>
      <c r="J7" s="44"/>
      <c r="K7" s="44"/>
    </row>
    <row r="8" spans="1:14" s="5" customFormat="1" ht="23.25" thickBot="1">
      <c r="A8" s="8" t="s">
        <v>7</v>
      </c>
      <c r="B8" s="9" t="s">
        <v>8</v>
      </c>
      <c r="C8" s="10" t="s">
        <v>12</v>
      </c>
      <c r="F8" s="26" t="s">
        <v>12</v>
      </c>
      <c r="G8" s="26" t="s">
        <v>92</v>
      </c>
      <c r="H8" s="26" t="s">
        <v>93</v>
      </c>
      <c r="I8" s="26" t="s">
        <v>94</v>
      </c>
      <c r="J8" s="26" t="s">
        <v>95</v>
      </c>
      <c r="K8" s="26" t="s">
        <v>96</v>
      </c>
    </row>
    <row r="9" spans="1:14" ht="12" thickTop="1">
      <c r="A9" s="12" t="s">
        <v>21</v>
      </c>
    </row>
    <row r="11" spans="1:14" ht="14.25">
      <c r="A11" s="2" t="s">
        <v>22</v>
      </c>
      <c r="B11" s="1" t="s">
        <v>23</v>
      </c>
      <c r="C11" s="13">
        <v>16150.12</v>
      </c>
      <c r="F11" s="24">
        <f>+C11</f>
        <v>16150.12</v>
      </c>
      <c r="G11" s="24">
        <f>+F11*2%</f>
        <v>323.00240000000002</v>
      </c>
      <c r="H11" s="24">
        <f>+F11*7.5%</f>
        <v>1211.259</v>
      </c>
      <c r="I11" s="24">
        <f>SUM(F11:H11)</f>
        <v>17684.381399999998</v>
      </c>
      <c r="J11" s="24">
        <f>+I11*0.16</f>
        <v>2829.5010239999997</v>
      </c>
      <c r="K11" s="24">
        <f>+I11+J11</f>
        <v>20513.882423999999</v>
      </c>
      <c r="M11" s="62" t="s">
        <v>123</v>
      </c>
      <c r="N11" s="63" t="s">
        <v>124</v>
      </c>
    </row>
    <row r="12" spans="1:14" ht="14.25">
      <c r="A12" s="2" t="s">
        <v>24</v>
      </c>
      <c r="B12" s="1" t="s">
        <v>25</v>
      </c>
      <c r="C12" s="13">
        <v>1026.76</v>
      </c>
      <c r="F12" s="24">
        <f t="shared" ref="F12:F43" si="0">+C12</f>
        <v>1026.76</v>
      </c>
      <c r="G12" s="24">
        <f t="shared" ref="G12:G43" si="1">+F12*2%</f>
        <v>20.5352</v>
      </c>
      <c r="H12" s="24">
        <f t="shared" ref="H12:H43" si="2">+F12*7.5%</f>
        <v>77.006999999999991</v>
      </c>
      <c r="I12" s="24">
        <f t="shared" ref="I12:I43" si="3">SUM(F12:H12)</f>
        <v>1124.3022000000001</v>
      </c>
      <c r="J12" s="24">
        <f t="shared" ref="J12:J43" si="4">+I12*0.16</f>
        <v>179.88835200000003</v>
      </c>
      <c r="K12" s="24">
        <f t="shared" ref="K12:K43" si="5">+I12+J12</f>
        <v>1304.190552</v>
      </c>
      <c r="M12" s="62" t="s">
        <v>123</v>
      </c>
      <c r="N12" s="63" t="s">
        <v>125</v>
      </c>
    </row>
    <row r="13" spans="1:14" ht="14.25">
      <c r="A13" s="2" t="s">
        <v>26</v>
      </c>
      <c r="B13" s="1" t="s">
        <v>27</v>
      </c>
      <c r="C13" s="13">
        <v>9743.09</v>
      </c>
      <c r="F13" s="24">
        <f t="shared" si="0"/>
        <v>9743.09</v>
      </c>
      <c r="G13" s="24">
        <f t="shared" si="1"/>
        <v>194.86180000000002</v>
      </c>
      <c r="H13" s="24">
        <f t="shared" si="2"/>
        <v>730.73175000000003</v>
      </c>
      <c r="I13" s="24">
        <f t="shared" si="3"/>
        <v>10668.683550000002</v>
      </c>
      <c r="J13" s="24">
        <f t="shared" si="4"/>
        <v>1706.9893680000002</v>
      </c>
      <c r="K13" s="24">
        <f t="shared" si="5"/>
        <v>12375.672918000002</v>
      </c>
      <c r="M13" s="62" t="s">
        <v>123</v>
      </c>
      <c r="N13" s="63" t="s">
        <v>126</v>
      </c>
    </row>
    <row r="14" spans="1:14" ht="14.25">
      <c r="A14" s="2" t="s">
        <v>28</v>
      </c>
      <c r="B14" s="1" t="s">
        <v>29</v>
      </c>
      <c r="C14" s="13">
        <v>1750</v>
      </c>
      <c r="F14" s="24">
        <f t="shared" si="0"/>
        <v>1750</v>
      </c>
      <c r="G14" s="24">
        <f t="shared" si="1"/>
        <v>35</v>
      </c>
      <c r="H14" s="24">
        <f t="shared" si="2"/>
        <v>131.25</v>
      </c>
      <c r="I14" s="24">
        <f t="shared" si="3"/>
        <v>1916.25</v>
      </c>
      <c r="J14" s="24">
        <f t="shared" si="4"/>
        <v>306.60000000000002</v>
      </c>
      <c r="K14" s="24">
        <f t="shared" si="5"/>
        <v>2222.85</v>
      </c>
      <c r="M14" s="62" t="s">
        <v>127</v>
      </c>
      <c r="N14" s="63" t="s">
        <v>128</v>
      </c>
    </row>
    <row r="15" spans="1:14" ht="14.25">
      <c r="A15" s="2" t="s">
        <v>30</v>
      </c>
      <c r="B15" s="1" t="s">
        <v>31</v>
      </c>
      <c r="C15" s="13">
        <v>5050.47</v>
      </c>
      <c r="F15" s="24">
        <f t="shared" si="0"/>
        <v>5050.47</v>
      </c>
      <c r="G15" s="24">
        <f t="shared" si="1"/>
        <v>101.00940000000001</v>
      </c>
      <c r="H15" s="24">
        <f t="shared" si="2"/>
        <v>378.78525000000002</v>
      </c>
      <c r="I15" s="24">
        <f t="shared" si="3"/>
        <v>5530.2646500000001</v>
      </c>
      <c r="J15" s="24">
        <f t="shared" si="4"/>
        <v>884.84234400000003</v>
      </c>
      <c r="K15" s="24">
        <f t="shared" si="5"/>
        <v>6415.1069939999998</v>
      </c>
      <c r="M15" s="62" t="s">
        <v>129</v>
      </c>
      <c r="N15" s="63" t="s">
        <v>130</v>
      </c>
    </row>
    <row r="16" spans="1:14" ht="14.25">
      <c r="A16" s="2" t="s">
        <v>32</v>
      </c>
      <c r="B16" s="1" t="s">
        <v>33</v>
      </c>
      <c r="C16" s="13">
        <v>1026.76</v>
      </c>
      <c r="F16" s="24">
        <f t="shared" si="0"/>
        <v>1026.76</v>
      </c>
      <c r="G16" s="24">
        <f t="shared" si="1"/>
        <v>20.5352</v>
      </c>
      <c r="H16" s="24">
        <f t="shared" si="2"/>
        <v>77.006999999999991</v>
      </c>
      <c r="I16" s="24">
        <f t="shared" si="3"/>
        <v>1124.3022000000001</v>
      </c>
      <c r="J16" s="24">
        <f t="shared" si="4"/>
        <v>179.88835200000003</v>
      </c>
      <c r="K16" s="24">
        <f t="shared" si="5"/>
        <v>1304.190552</v>
      </c>
      <c r="M16" s="62" t="s">
        <v>129</v>
      </c>
      <c r="N16" s="63" t="s">
        <v>131</v>
      </c>
    </row>
    <row r="17" spans="1:14" ht="14.25">
      <c r="A17" s="2" t="s">
        <v>34</v>
      </c>
      <c r="B17" s="1" t="s">
        <v>35</v>
      </c>
      <c r="C17" s="13">
        <v>8692.0499999999993</v>
      </c>
      <c r="F17" s="24">
        <f t="shared" si="0"/>
        <v>8692.0499999999993</v>
      </c>
      <c r="G17" s="24">
        <f t="shared" si="1"/>
        <v>173.84099999999998</v>
      </c>
      <c r="H17" s="24">
        <f t="shared" si="2"/>
        <v>651.90374999999995</v>
      </c>
      <c r="I17" s="24">
        <f t="shared" si="3"/>
        <v>9517.7947499999991</v>
      </c>
      <c r="J17" s="24">
        <f t="shared" si="4"/>
        <v>1522.8471599999998</v>
      </c>
      <c r="K17" s="24">
        <f t="shared" si="5"/>
        <v>11040.641909999998</v>
      </c>
      <c r="M17" s="62" t="s">
        <v>123</v>
      </c>
      <c r="N17" s="63" t="s">
        <v>132</v>
      </c>
    </row>
    <row r="18" spans="1:14" ht="14.25">
      <c r="A18" s="2" t="s">
        <v>36</v>
      </c>
      <c r="B18" s="1" t="s">
        <v>37</v>
      </c>
      <c r="C18" s="13">
        <v>23867.45</v>
      </c>
      <c r="F18" s="24">
        <f t="shared" si="0"/>
        <v>23867.45</v>
      </c>
      <c r="G18" s="24">
        <f t="shared" si="1"/>
        <v>477.34900000000005</v>
      </c>
      <c r="H18" s="24">
        <f t="shared" si="2"/>
        <v>1790.0587499999999</v>
      </c>
      <c r="I18" s="24">
        <f t="shared" si="3"/>
        <v>26134.857749999999</v>
      </c>
      <c r="J18" s="24">
        <f t="shared" si="4"/>
        <v>4181.5772399999996</v>
      </c>
      <c r="K18" s="24">
        <f t="shared" si="5"/>
        <v>30316.434989999998</v>
      </c>
      <c r="M18" s="62" t="s">
        <v>123</v>
      </c>
      <c r="N18" s="63" t="s">
        <v>133</v>
      </c>
    </row>
    <row r="19" spans="1:14" ht="14.25">
      <c r="A19" s="2" t="s">
        <v>38</v>
      </c>
      <c r="B19" s="1" t="s">
        <v>39</v>
      </c>
      <c r="C19" s="13">
        <v>2750.49</v>
      </c>
      <c r="F19" s="24">
        <f t="shared" si="0"/>
        <v>2750.49</v>
      </c>
      <c r="G19" s="24">
        <f t="shared" si="1"/>
        <v>55.009799999999998</v>
      </c>
      <c r="H19" s="24">
        <f t="shared" si="2"/>
        <v>206.28674999999998</v>
      </c>
      <c r="I19" s="24">
        <f t="shared" si="3"/>
        <v>3011.7865499999998</v>
      </c>
      <c r="J19" s="24">
        <f t="shared" si="4"/>
        <v>481.88584799999995</v>
      </c>
      <c r="K19" s="24">
        <f t="shared" si="5"/>
        <v>3493.6723979999997</v>
      </c>
      <c r="M19" s="62" t="s">
        <v>134</v>
      </c>
      <c r="N19" s="63" t="s">
        <v>135</v>
      </c>
    </row>
    <row r="20" spans="1:14" ht="14.25">
      <c r="A20" s="2" t="s">
        <v>40</v>
      </c>
      <c r="B20" s="1" t="s">
        <v>41</v>
      </c>
      <c r="C20" s="13">
        <v>8011.72</v>
      </c>
      <c r="F20" s="24">
        <f t="shared" si="0"/>
        <v>8011.72</v>
      </c>
      <c r="G20" s="24">
        <f t="shared" si="1"/>
        <v>160.23440000000002</v>
      </c>
      <c r="H20" s="24">
        <f t="shared" si="2"/>
        <v>600.87900000000002</v>
      </c>
      <c r="I20" s="24">
        <f t="shared" si="3"/>
        <v>8772.8334000000013</v>
      </c>
      <c r="J20" s="24">
        <f t="shared" si="4"/>
        <v>1403.6533440000003</v>
      </c>
      <c r="K20" s="24">
        <f t="shared" si="5"/>
        <v>10176.486744000002</v>
      </c>
      <c r="M20" s="62" t="s">
        <v>123</v>
      </c>
      <c r="N20" s="63" t="s">
        <v>136</v>
      </c>
    </row>
    <row r="21" spans="1:14" ht="14.25">
      <c r="A21" s="2" t="s">
        <v>42</v>
      </c>
      <c r="B21" s="1" t="s">
        <v>43</v>
      </c>
      <c r="C21" s="13">
        <v>4060.37</v>
      </c>
      <c r="F21" s="24">
        <f t="shared" si="0"/>
        <v>4060.37</v>
      </c>
      <c r="G21" s="24">
        <f t="shared" si="1"/>
        <v>81.207399999999993</v>
      </c>
      <c r="H21" s="24">
        <f t="shared" si="2"/>
        <v>304.52774999999997</v>
      </c>
      <c r="I21" s="24">
        <f t="shared" si="3"/>
        <v>4446.1051500000003</v>
      </c>
      <c r="J21" s="24">
        <f t="shared" si="4"/>
        <v>711.37682400000006</v>
      </c>
      <c r="K21" s="24">
        <f t="shared" si="5"/>
        <v>5157.4819740000003</v>
      </c>
      <c r="M21" s="62" t="s">
        <v>123</v>
      </c>
      <c r="N21" s="63" t="s">
        <v>137</v>
      </c>
    </row>
    <row r="22" spans="1:14" ht="14.25">
      <c r="A22" s="2" t="s">
        <v>44</v>
      </c>
      <c r="B22" s="1" t="s">
        <v>45</v>
      </c>
      <c r="C22" s="13">
        <v>13056.06</v>
      </c>
      <c r="F22" s="24">
        <f t="shared" si="0"/>
        <v>13056.06</v>
      </c>
      <c r="G22" s="24">
        <f t="shared" si="1"/>
        <v>261.12119999999999</v>
      </c>
      <c r="H22" s="24">
        <f t="shared" si="2"/>
        <v>979.20449999999994</v>
      </c>
      <c r="I22" s="24">
        <f t="shared" si="3"/>
        <v>14296.385699999999</v>
      </c>
      <c r="J22" s="24">
        <f t="shared" si="4"/>
        <v>2287.4217119999998</v>
      </c>
      <c r="K22" s="24">
        <f t="shared" si="5"/>
        <v>16583.807411999998</v>
      </c>
      <c r="M22" s="62" t="s">
        <v>123</v>
      </c>
      <c r="N22" s="63" t="s">
        <v>138</v>
      </c>
    </row>
    <row r="23" spans="1:14" ht="14.25">
      <c r="A23" s="2" t="s">
        <v>46</v>
      </c>
      <c r="B23" s="1" t="s">
        <v>47</v>
      </c>
      <c r="C23" s="13">
        <v>1026.76</v>
      </c>
      <c r="F23" s="24">
        <f t="shared" si="0"/>
        <v>1026.76</v>
      </c>
      <c r="G23" s="24">
        <f t="shared" si="1"/>
        <v>20.5352</v>
      </c>
      <c r="H23" s="24">
        <f t="shared" si="2"/>
        <v>77.006999999999991</v>
      </c>
      <c r="I23" s="24">
        <f t="shared" si="3"/>
        <v>1124.3022000000001</v>
      </c>
      <c r="J23" s="24">
        <f t="shared" si="4"/>
        <v>179.88835200000003</v>
      </c>
      <c r="K23" s="24">
        <f t="shared" si="5"/>
        <v>1304.190552</v>
      </c>
      <c r="M23" s="63" t="s">
        <v>123</v>
      </c>
      <c r="N23" s="63" t="s">
        <v>139</v>
      </c>
    </row>
    <row r="24" spans="1:14" ht="14.25">
      <c r="A24" s="2" t="s">
        <v>48</v>
      </c>
      <c r="B24" s="1" t="s">
        <v>49</v>
      </c>
      <c r="C24" s="13">
        <v>855.63</v>
      </c>
      <c r="F24" s="24">
        <f t="shared" si="0"/>
        <v>855.63</v>
      </c>
      <c r="G24" s="24">
        <f t="shared" si="1"/>
        <v>17.1126</v>
      </c>
      <c r="H24" s="24">
        <f t="shared" si="2"/>
        <v>64.172249999999991</v>
      </c>
      <c r="I24" s="24">
        <f t="shared" si="3"/>
        <v>936.91485</v>
      </c>
      <c r="J24" s="24">
        <f t="shared" si="4"/>
        <v>149.90637599999999</v>
      </c>
      <c r="K24" s="24">
        <f t="shared" si="5"/>
        <v>1086.821226</v>
      </c>
      <c r="M24" s="63" t="s">
        <v>129</v>
      </c>
      <c r="N24" s="63" t="s">
        <v>140</v>
      </c>
    </row>
    <row r="25" spans="1:14" ht="14.25">
      <c r="A25" s="2" t="s">
        <v>50</v>
      </c>
      <c r="B25" s="1" t="s">
        <v>51</v>
      </c>
      <c r="C25" s="13">
        <v>10646.47</v>
      </c>
      <c r="F25" s="24">
        <f t="shared" si="0"/>
        <v>10646.47</v>
      </c>
      <c r="G25" s="24">
        <f t="shared" si="1"/>
        <v>212.92939999999999</v>
      </c>
      <c r="H25" s="24">
        <f t="shared" si="2"/>
        <v>798.48524999999995</v>
      </c>
      <c r="I25" s="24">
        <f t="shared" si="3"/>
        <v>11657.884649999998</v>
      </c>
      <c r="J25" s="24">
        <f t="shared" si="4"/>
        <v>1865.2615439999997</v>
      </c>
      <c r="K25" s="24">
        <f t="shared" si="5"/>
        <v>13523.146193999997</v>
      </c>
      <c r="M25" s="63" t="s">
        <v>123</v>
      </c>
      <c r="N25" s="63" t="s">
        <v>141</v>
      </c>
    </row>
    <row r="26" spans="1:14" ht="14.25">
      <c r="A26" s="2" t="s">
        <v>52</v>
      </c>
      <c r="B26" s="1" t="s">
        <v>53</v>
      </c>
      <c r="C26" s="13">
        <v>1026.76</v>
      </c>
      <c r="F26" s="24">
        <f t="shared" si="0"/>
        <v>1026.76</v>
      </c>
      <c r="G26" s="24">
        <f t="shared" si="1"/>
        <v>20.5352</v>
      </c>
      <c r="H26" s="24">
        <f t="shared" si="2"/>
        <v>77.006999999999991</v>
      </c>
      <c r="I26" s="24">
        <f t="shared" si="3"/>
        <v>1124.3022000000001</v>
      </c>
      <c r="J26" s="24">
        <f t="shared" si="4"/>
        <v>179.88835200000003</v>
      </c>
      <c r="K26" s="24">
        <f t="shared" si="5"/>
        <v>1304.190552</v>
      </c>
      <c r="M26" s="62" t="s">
        <v>123</v>
      </c>
      <c r="N26" s="63" t="s">
        <v>142</v>
      </c>
    </row>
    <row r="27" spans="1:14" ht="14.25">
      <c r="A27" s="2" t="s">
        <v>54</v>
      </c>
      <c r="B27" s="1" t="s">
        <v>55</v>
      </c>
      <c r="C27" s="13">
        <v>7504.08</v>
      </c>
      <c r="F27" s="24">
        <f t="shared" si="0"/>
        <v>7504.08</v>
      </c>
      <c r="G27" s="24">
        <f t="shared" si="1"/>
        <v>150.08160000000001</v>
      </c>
      <c r="H27" s="24">
        <f t="shared" si="2"/>
        <v>562.80599999999993</v>
      </c>
      <c r="I27" s="24">
        <f t="shared" si="3"/>
        <v>8216.9675999999999</v>
      </c>
      <c r="J27" s="24">
        <f t="shared" si="4"/>
        <v>1314.7148159999999</v>
      </c>
      <c r="K27" s="24">
        <f t="shared" si="5"/>
        <v>9531.6824159999996</v>
      </c>
      <c r="M27" s="63" t="s">
        <v>123</v>
      </c>
      <c r="N27" s="63" t="s">
        <v>143</v>
      </c>
    </row>
    <row r="28" spans="1:14" ht="14.25">
      <c r="A28" s="2" t="s">
        <v>56</v>
      </c>
      <c r="B28" s="1" t="s">
        <v>57</v>
      </c>
      <c r="C28" s="13">
        <v>14140.93</v>
      </c>
      <c r="F28" s="24">
        <f t="shared" si="0"/>
        <v>14140.93</v>
      </c>
      <c r="G28" s="24">
        <f t="shared" si="1"/>
        <v>282.8186</v>
      </c>
      <c r="H28" s="24">
        <f t="shared" si="2"/>
        <v>1060.5697499999999</v>
      </c>
      <c r="I28" s="24">
        <f t="shared" si="3"/>
        <v>15484.318350000001</v>
      </c>
      <c r="J28" s="24">
        <f t="shared" si="4"/>
        <v>2477.4909360000001</v>
      </c>
      <c r="K28" s="24">
        <f t="shared" si="5"/>
        <v>17961.809286000003</v>
      </c>
      <c r="M28" s="63" t="s">
        <v>123</v>
      </c>
      <c r="N28" s="63" t="s">
        <v>144</v>
      </c>
    </row>
    <row r="29" spans="1:14" ht="14.25">
      <c r="A29" s="2" t="s">
        <v>58</v>
      </c>
      <c r="B29" s="1" t="s">
        <v>59</v>
      </c>
      <c r="C29" s="13">
        <v>2706.67</v>
      </c>
      <c r="F29" s="24">
        <f t="shared" si="0"/>
        <v>2706.67</v>
      </c>
      <c r="G29" s="24">
        <f t="shared" si="1"/>
        <v>54.133400000000002</v>
      </c>
      <c r="H29" s="24">
        <f t="shared" si="2"/>
        <v>203.00024999999999</v>
      </c>
      <c r="I29" s="24">
        <f t="shared" si="3"/>
        <v>2963.8036500000003</v>
      </c>
      <c r="J29" s="24">
        <f t="shared" si="4"/>
        <v>474.20858400000003</v>
      </c>
      <c r="K29" s="24">
        <f t="shared" si="5"/>
        <v>3438.0122340000003</v>
      </c>
      <c r="M29" s="62" t="s">
        <v>134</v>
      </c>
      <c r="N29" s="63" t="s">
        <v>145</v>
      </c>
    </row>
    <row r="30" spans="1:14" ht="14.25">
      <c r="A30" s="2" t="s">
        <v>60</v>
      </c>
      <c r="B30" s="1" t="s">
        <v>61</v>
      </c>
      <c r="C30" s="13">
        <v>1526.76</v>
      </c>
      <c r="F30" s="24">
        <f t="shared" si="0"/>
        <v>1526.76</v>
      </c>
      <c r="G30" s="24">
        <f t="shared" si="1"/>
        <v>30.5352</v>
      </c>
      <c r="H30" s="24">
        <f t="shared" si="2"/>
        <v>114.50699999999999</v>
      </c>
      <c r="I30" s="24">
        <f t="shared" si="3"/>
        <v>1671.8022000000001</v>
      </c>
      <c r="J30" s="24">
        <f t="shared" si="4"/>
        <v>267.48835200000002</v>
      </c>
      <c r="K30" s="24">
        <f t="shared" si="5"/>
        <v>1939.2905520000002</v>
      </c>
      <c r="M30" s="63" t="s">
        <v>123</v>
      </c>
      <c r="N30" s="63" t="s">
        <v>146</v>
      </c>
    </row>
    <row r="31" spans="1:14" ht="14.25">
      <c r="A31" s="2" t="s">
        <v>62</v>
      </c>
      <c r="B31" s="1" t="s">
        <v>63</v>
      </c>
      <c r="C31" s="13">
        <v>2346.7199999999998</v>
      </c>
      <c r="F31" s="24">
        <f t="shared" si="0"/>
        <v>2346.7199999999998</v>
      </c>
      <c r="G31" s="24">
        <f t="shared" si="1"/>
        <v>46.934399999999997</v>
      </c>
      <c r="H31" s="24">
        <f t="shared" si="2"/>
        <v>176.00399999999999</v>
      </c>
      <c r="I31" s="24">
        <f t="shared" si="3"/>
        <v>2569.6583999999998</v>
      </c>
      <c r="J31" s="24">
        <f t="shared" si="4"/>
        <v>411.14534399999997</v>
      </c>
      <c r="K31" s="24">
        <f t="shared" si="5"/>
        <v>2980.8037439999998</v>
      </c>
      <c r="M31" s="64" t="s">
        <v>123</v>
      </c>
      <c r="N31" s="64" t="s">
        <v>147</v>
      </c>
    </row>
    <row r="32" spans="1:14" ht="14.25">
      <c r="A32" s="2" t="s">
        <v>64</v>
      </c>
      <c r="B32" s="1" t="s">
        <v>65</v>
      </c>
      <c r="C32" s="13">
        <v>15468.8</v>
      </c>
      <c r="F32" s="24">
        <f t="shared" si="0"/>
        <v>15468.8</v>
      </c>
      <c r="G32" s="24">
        <f t="shared" si="1"/>
        <v>309.37599999999998</v>
      </c>
      <c r="H32" s="24">
        <f t="shared" si="2"/>
        <v>1160.1599999999999</v>
      </c>
      <c r="I32" s="24">
        <f t="shared" si="3"/>
        <v>16938.335999999999</v>
      </c>
      <c r="J32" s="24">
        <f t="shared" si="4"/>
        <v>2710.1337600000002</v>
      </c>
      <c r="K32" s="24">
        <f t="shared" si="5"/>
        <v>19648.46976</v>
      </c>
      <c r="M32" s="63" t="s">
        <v>129</v>
      </c>
      <c r="N32" s="63" t="s">
        <v>148</v>
      </c>
    </row>
    <row r="33" spans="1:14" ht="14.25">
      <c r="A33" s="2" t="s">
        <v>66</v>
      </c>
      <c r="B33" s="1" t="s">
        <v>67</v>
      </c>
      <c r="C33" s="13">
        <v>6357.71</v>
      </c>
      <c r="F33" s="24">
        <f t="shared" si="0"/>
        <v>6357.71</v>
      </c>
      <c r="G33" s="24">
        <f t="shared" si="1"/>
        <v>127.1542</v>
      </c>
      <c r="H33" s="24">
        <f t="shared" si="2"/>
        <v>476.82824999999997</v>
      </c>
      <c r="I33" s="24">
        <f t="shared" si="3"/>
        <v>6961.6924499999996</v>
      </c>
      <c r="J33" s="24">
        <f t="shared" si="4"/>
        <v>1113.8707919999999</v>
      </c>
      <c r="K33" s="24">
        <f t="shared" si="5"/>
        <v>8075.5632419999993</v>
      </c>
      <c r="M33" s="63" t="s">
        <v>123</v>
      </c>
      <c r="N33" s="63" t="s">
        <v>149</v>
      </c>
    </row>
    <row r="34" spans="1:14" ht="14.25">
      <c r="A34" s="2" t="s">
        <v>68</v>
      </c>
      <c r="B34" s="1" t="s">
        <v>69</v>
      </c>
      <c r="C34" s="13">
        <v>1026.76</v>
      </c>
      <c r="F34" s="24">
        <f t="shared" si="0"/>
        <v>1026.76</v>
      </c>
      <c r="G34" s="24">
        <f t="shared" si="1"/>
        <v>20.5352</v>
      </c>
      <c r="H34" s="24">
        <f t="shared" si="2"/>
        <v>77.006999999999991</v>
      </c>
      <c r="I34" s="24">
        <f t="shared" si="3"/>
        <v>1124.3022000000001</v>
      </c>
      <c r="J34" s="24">
        <f t="shared" si="4"/>
        <v>179.88835200000003</v>
      </c>
      <c r="K34" s="24">
        <f t="shared" si="5"/>
        <v>1304.190552</v>
      </c>
      <c r="M34" s="63" t="s">
        <v>123</v>
      </c>
      <c r="N34" s="63" t="s">
        <v>150</v>
      </c>
    </row>
    <row r="35" spans="1:14" ht="14.25">
      <c r="A35" s="2" t="s">
        <v>70</v>
      </c>
      <c r="B35" s="1" t="s">
        <v>71</v>
      </c>
      <c r="C35" s="13">
        <v>15580.59</v>
      </c>
      <c r="F35" s="24">
        <f t="shared" si="0"/>
        <v>15580.59</v>
      </c>
      <c r="G35" s="24">
        <f t="shared" si="1"/>
        <v>311.61180000000002</v>
      </c>
      <c r="H35" s="24">
        <f t="shared" si="2"/>
        <v>1168.5442499999999</v>
      </c>
      <c r="I35" s="24">
        <f t="shared" si="3"/>
        <v>17060.746050000002</v>
      </c>
      <c r="J35" s="24">
        <f t="shared" si="4"/>
        <v>2729.7193680000005</v>
      </c>
      <c r="K35" s="24">
        <f t="shared" si="5"/>
        <v>19790.465418000003</v>
      </c>
      <c r="M35" s="63" t="s">
        <v>129</v>
      </c>
      <c r="N35" s="63" t="s">
        <v>151</v>
      </c>
    </row>
    <row r="36" spans="1:14" ht="14.25">
      <c r="A36" s="2" t="s">
        <v>72</v>
      </c>
      <c r="B36" s="1" t="s">
        <v>73</v>
      </c>
      <c r="C36" s="13">
        <v>2026.76</v>
      </c>
      <c r="F36" s="24">
        <f t="shared" si="0"/>
        <v>2026.76</v>
      </c>
      <c r="G36" s="24">
        <f t="shared" si="1"/>
        <v>40.535200000000003</v>
      </c>
      <c r="H36" s="24">
        <f t="shared" si="2"/>
        <v>152.00700000000001</v>
      </c>
      <c r="I36" s="24">
        <f t="shared" si="3"/>
        <v>2219.3022000000001</v>
      </c>
      <c r="J36" s="24">
        <f t="shared" si="4"/>
        <v>355.08835200000004</v>
      </c>
      <c r="K36" s="24">
        <f t="shared" si="5"/>
        <v>2574.3905520000003</v>
      </c>
      <c r="M36" s="63" t="s">
        <v>123</v>
      </c>
      <c r="N36" s="63" t="s">
        <v>152</v>
      </c>
    </row>
    <row r="37" spans="1:14" ht="14.25">
      <c r="A37" s="2" t="s">
        <v>74</v>
      </c>
      <c r="B37" s="1" t="s">
        <v>75</v>
      </c>
      <c r="C37" s="13">
        <v>6306.08</v>
      </c>
      <c r="F37" s="24">
        <f t="shared" si="0"/>
        <v>6306.08</v>
      </c>
      <c r="G37" s="24">
        <f t="shared" si="1"/>
        <v>126.1216</v>
      </c>
      <c r="H37" s="24">
        <f t="shared" si="2"/>
        <v>472.95599999999996</v>
      </c>
      <c r="I37" s="24">
        <f t="shared" si="3"/>
        <v>6905.1576000000005</v>
      </c>
      <c r="J37" s="24">
        <f t="shared" si="4"/>
        <v>1104.8252160000002</v>
      </c>
      <c r="K37" s="24">
        <f t="shared" si="5"/>
        <v>8009.9828160000006</v>
      </c>
      <c r="M37" s="62" t="s">
        <v>123</v>
      </c>
      <c r="N37" s="63" t="s">
        <v>153</v>
      </c>
    </row>
    <row r="38" spans="1:14" ht="14.25">
      <c r="A38" s="2" t="s">
        <v>76</v>
      </c>
      <c r="B38" s="1" t="s">
        <v>77</v>
      </c>
      <c r="C38" s="13">
        <v>2554.61</v>
      </c>
      <c r="F38" s="24">
        <f t="shared" si="0"/>
        <v>2554.61</v>
      </c>
      <c r="G38" s="24">
        <f t="shared" si="1"/>
        <v>51.092200000000005</v>
      </c>
      <c r="H38" s="24">
        <f t="shared" si="2"/>
        <v>191.59575000000001</v>
      </c>
      <c r="I38" s="24">
        <f t="shared" si="3"/>
        <v>2797.2979500000001</v>
      </c>
      <c r="J38" s="24">
        <f t="shared" si="4"/>
        <v>447.56767200000002</v>
      </c>
      <c r="K38" s="24">
        <f t="shared" si="5"/>
        <v>3244.8656220000003</v>
      </c>
      <c r="M38" s="62" t="s">
        <v>129</v>
      </c>
      <c r="N38" s="63" t="s">
        <v>154</v>
      </c>
    </row>
    <row r="39" spans="1:14" ht="14.25">
      <c r="A39" s="2" t="s">
        <v>78</v>
      </c>
      <c r="B39" s="1" t="s">
        <v>79</v>
      </c>
      <c r="C39" s="13">
        <v>1499.96</v>
      </c>
      <c r="F39" s="24">
        <f t="shared" si="0"/>
        <v>1499.96</v>
      </c>
      <c r="G39" s="24">
        <f t="shared" si="1"/>
        <v>29.999200000000002</v>
      </c>
      <c r="H39" s="24">
        <f t="shared" si="2"/>
        <v>112.497</v>
      </c>
      <c r="I39" s="24">
        <f t="shared" si="3"/>
        <v>1642.4562000000001</v>
      </c>
      <c r="J39" s="24">
        <f t="shared" si="4"/>
        <v>262.79299200000003</v>
      </c>
      <c r="K39" s="24">
        <f t="shared" si="5"/>
        <v>1905.2491920000002</v>
      </c>
      <c r="M39" s="62" t="s">
        <v>123</v>
      </c>
      <c r="N39" s="63" t="s">
        <v>155</v>
      </c>
    </row>
    <row r="40" spans="1:14" ht="14.25">
      <c r="A40" s="2" t="s">
        <v>80</v>
      </c>
      <c r="B40" s="1" t="s">
        <v>81</v>
      </c>
      <c r="C40" s="13">
        <v>2359.5700000000002</v>
      </c>
      <c r="F40" s="24">
        <f t="shared" si="0"/>
        <v>2359.5700000000002</v>
      </c>
      <c r="G40" s="24">
        <f t="shared" si="1"/>
        <v>47.191400000000002</v>
      </c>
      <c r="H40" s="24">
        <f t="shared" si="2"/>
        <v>176.96775</v>
      </c>
      <c r="I40" s="24">
        <f t="shared" si="3"/>
        <v>2583.7291500000001</v>
      </c>
      <c r="J40" s="24">
        <f t="shared" si="4"/>
        <v>413.39666400000004</v>
      </c>
      <c r="K40" s="24">
        <f t="shared" si="5"/>
        <v>2997.125814</v>
      </c>
      <c r="M40" s="62" t="s">
        <v>134</v>
      </c>
      <c r="N40" s="63" t="s">
        <v>156</v>
      </c>
    </row>
    <row r="41" spans="1:14" ht="14.25">
      <c r="A41" s="2" t="s">
        <v>82</v>
      </c>
      <c r="B41" s="1" t="s">
        <v>83</v>
      </c>
      <c r="C41" s="13">
        <v>4281.38</v>
      </c>
      <c r="F41" s="24">
        <f t="shared" si="0"/>
        <v>4281.38</v>
      </c>
      <c r="G41" s="24">
        <f t="shared" si="1"/>
        <v>85.627600000000001</v>
      </c>
      <c r="H41" s="24">
        <f t="shared" si="2"/>
        <v>321.1035</v>
      </c>
      <c r="I41" s="24">
        <f t="shared" si="3"/>
        <v>4688.1111000000001</v>
      </c>
      <c r="J41" s="24">
        <f t="shared" si="4"/>
        <v>750.09777600000007</v>
      </c>
      <c r="K41" s="24">
        <f t="shared" si="5"/>
        <v>5438.2088760000006</v>
      </c>
      <c r="M41" s="62" t="s">
        <v>129</v>
      </c>
      <c r="N41" s="63" t="s">
        <v>157</v>
      </c>
    </row>
    <row r="42" spans="1:14" ht="14.25">
      <c r="A42" s="2" t="s">
        <v>84</v>
      </c>
      <c r="B42" s="1" t="s">
        <v>85</v>
      </c>
      <c r="C42" s="13">
        <v>1026.76</v>
      </c>
      <c r="F42" s="24">
        <f t="shared" si="0"/>
        <v>1026.76</v>
      </c>
      <c r="G42" s="24">
        <f t="shared" si="1"/>
        <v>20.5352</v>
      </c>
      <c r="H42" s="24">
        <f t="shared" si="2"/>
        <v>77.006999999999991</v>
      </c>
      <c r="I42" s="24">
        <f t="shared" si="3"/>
        <v>1124.3022000000001</v>
      </c>
      <c r="J42" s="24">
        <f t="shared" si="4"/>
        <v>179.88835200000003</v>
      </c>
      <c r="K42" s="24">
        <f t="shared" si="5"/>
        <v>1304.190552</v>
      </c>
      <c r="M42" s="65" t="s">
        <v>123</v>
      </c>
      <c r="N42" s="65" t="s">
        <v>158</v>
      </c>
    </row>
    <row r="43" spans="1:14" ht="14.25">
      <c r="A43" s="2" t="s">
        <v>86</v>
      </c>
      <c r="B43" s="1" t="s">
        <v>87</v>
      </c>
      <c r="C43" s="13">
        <v>4404.78</v>
      </c>
      <c r="F43" s="24">
        <f t="shared" si="0"/>
        <v>4404.78</v>
      </c>
      <c r="G43" s="24">
        <f t="shared" si="1"/>
        <v>88.09559999999999</v>
      </c>
      <c r="H43" s="24">
        <f t="shared" si="2"/>
        <v>330.35849999999999</v>
      </c>
      <c r="I43" s="24">
        <f t="shared" si="3"/>
        <v>4823.2340999999997</v>
      </c>
      <c r="J43" s="24">
        <f t="shared" si="4"/>
        <v>771.71745599999997</v>
      </c>
      <c r="K43" s="24">
        <f t="shared" si="5"/>
        <v>5594.951556</v>
      </c>
      <c r="M43" s="62" t="s">
        <v>123</v>
      </c>
      <c r="N43" s="63" t="s">
        <v>159</v>
      </c>
    </row>
    <row r="44" spans="1:14" s="7" customFormat="1">
      <c r="A44" s="15"/>
      <c r="C44" s="7" t="s">
        <v>88</v>
      </c>
      <c r="F44" s="25" t="s">
        <v>88</v>
      </c>
      <c r="G44" s="25" t="s">
        <v>88</v>
      </c>
      <c r="H44" s="25" t="s">
        <v>88</v>
      </c>
      <c r="I44" s="25" t="s">
        <v>88</v>
      </c>
      <c r="J44" s="25" t="s">
        <v>88</v>
      </c>
      <c r="K44" s="25" t="s">
        <v>88</v>
      </c>
    </row>
    <row r="45" spans="1:14" ht="12" thickBot="1">
      <c r="A45" s="18" t="s">
        <v>89</v>
      </c>
      <c r="B45" s="1" t="s">
        <v>90</v>
      </c>
      <c r="C45" s="17">
        <v>199859.88</v>
      </c>
      <c r="F45" s="27">
        <f>SUM(F11:F43)</f>
        <v>199859.88</v>
      </c>
      <c r="G45" s="27">
        <f t="shared" ref="G45:K45" si="6">SUM(G11:G43)</f>
        <v>3997.1976</v>
      </c>
      <c r="H45" s="27">
        <f t="shared" si="6"/>
        <v>14989.490999999996</v>
      </c>
      <c r="I45" s="27">
        <f t="shared" si="6"/>
        <v>218846.56860000003</v>
      </c>
      <c r="J45" s="27">
        <f t="shared" si="6"/>
        <v>35015.450976000015</v>
      </c>
      <c r="K45" s="27">
        <f t="shared" si="6"/>
        <v>253862.01957599993</v>
      </c>
    </row>
    <row r="46" spans="1:14" ht="12" thickTop="1"/>
    <row r="47" spans="1:14">
      <c r="C47" s="1" t="s">
        <v>90</v>
      </c>
    </row>
    <row r="48" spans="1:14">
      <c r="A48" s="2" t="s">
        <v>90</v>
      </c>
      <c r="B48" s="1" t="s">
        <v>90</v>
      </c>
      <c r="C48" s="16"/>
    </row>
  </sheetData>
  <autoFilter ref="A10:N45"/>
  <mergeCells count="1">
    <mergeCell ref="F7:K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xSplit="2" ySplit="10" topLeftCell="D11" activePane="bottomRight" state="frozen"/>
      <selection pane="topRight" activeCell="C1" sqref="C1"/>
      <selection pane="bottomLeft" activeCell="A13" sqref="A13"/>
      <selection pane="bottomRight" activeCell="C20" sqref="C20"/>
    </sheetView>
  </sheetViews>
  <sheetFormatPr baseColWidth="10" defaultRowHeight="11.25"/>
  <cols>
    <col min="1" max="1" width="9.5703125" style="2" customWidth="1"/>
    <col min="2" max="2" width="27.28515625" style="1" customWidth="1"/>
    <col min="3" max="3" width="11.42578125" style="1" customWidth="1"/>
    <col min="4" max="4" width="10.5703125" style="1" customWidth="1"/>
    <col min="5" max="5" width="13" style="1" bestFit="1" customWidth="1"/>
    <col min="6" max="6" width="13.5703125" style="1" bestFit="1" customWidth="1"/>
    <col min="7" max="7" width="12" style="1" customWidth="1"/>
    <col min="8" max="8" width="10.7109375" style="1" customWidth="1"/>
    <col min="9" max="9" width="10.140625" style="1" customWidth="1"/>
    <col min="10" max="10" width="10.42578125" style="1" customWidth="1"/>
    <col min="11" max="11" width="10.5703125" style="1" customWidth="1"/>
    <col min="12" max="12" width="11" style="1" customWidth="1"/>
    <col min="13" max="13" width="13.5703125" style="1" customWidth="1"/>
    <col min="14" max="14" width="12.140625" style="1" customWidth="1"/>
    <col min="15" max="16384" width="11.42578125" style="1"/>
  </cols>
  <sheetData>
    <row r="1" spans="1:14" ht="18" customHeight="1">
      <c r="A1" s="3" t="s">
        <v>0</v>
      </c>
      <c r="B1" s="45" t="s">
        <v>90</v>
      </c>
      <c r="C1" s="46"/>
      <c r="D1" s="46"/>
    </row>
    <row r="2" spans="1:14" ht="24.95" customHeight="1">
      <c r="A2" s="4" t="s">
        <v>1</v>
      </c>
      <c r="B2" s="47" t="s">
        <v>2</v>
      </c>
      <c r="C2" s="48"/>
      <c r="D2" s="48"/>
    </row>
    <row r="3" spans="1:14" ht="15.75">
      <c r="B3" s="49" t="s">
        <v>3</v>
      </c>
      <c r="C3" s="50"/>
      <c r="D3" s="50"/>
      <c r="E3" s="7"/>
    </row>
    <row r="4" spans="1:14" ht="15">
      <c r="B4" s="51" t="s">
        <v>4</v>
      </c>
      <c r="C4" s="50"/>
      <c r="D4" s="50"/>
      <c r="E4" s="7"/>
    </row>
    <row r="5" spans="1:14">
      <c r="B5" s="6" t="s">
        <v>5</v>
      </c>
      <c r="C5" s="6"/>
      <c r="D5" s="6"/>
    </row>
    <row r="6" spans="1:14">
      <c r="B6" s="6" t="s">
        <v>6</v>
      </c>
      <c r="C6" s="6"/>
      <c r="D6" s="6"/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880.08</v>
      </c>
      <c r="D11" s="13">
        <v>146.68</v>
      </c>
      <c r="E11" s="13">
        <v>15123.36</v>
      </c>
      <c r="F11" s="13">
        <v>16150.12</v>
      </c>
      <c r="G11" s="13">
        <v>0</v>
      </c>
      <c r="H11" s="13">
        <v>4033.05</v>
      </c>
      <c r="I11" s="13">
        <v>25.58</v>
      </c>
      <c r="J11" s="13">
        <v>0</v>
      </c>
      <c r="K11" s="13">
        <v>0</v>
      </c>
      <c r="L11" s="13">
        <v>0.09</v>
      </c>
      <c r="M11" s="13">
        <v>4058.72</v>
      </c>
      <c r="N11" s="13">
        <v>12091.4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0</v>
      </c>
      <c r="F12" s="13">
        <v>1026.76</v>
      </c>
      <c r="G12" s="14">
        <v>-18.41</v>
      </c>
      <c r="H12" s="13">
        <v>0</v>
      </c>
      <c r="I12" s="13">
        <v>25.53</v>
      </c>
      <c r="J12" s="13">
        <v>0</v>
      </c>
      <c r="K12" s="13">
        <v>0</v>
      </c>
      <c r="L12" s="13">
        <v>0.04</v>
      </c>
      <c r="M12" s="13">
        <v>7.16</v>
      </c>
      <c r="N12" s="13">
        <v>1019.6</v>
      </c>
    </row>
    <row r="13" spans="1:14">
      <c r="A13" s="2" t="s">
        <v>26</v>
      </c>
      <c r="B13" s="1" t="s">
        <v>27</v>
      </c>
      <c r="C13" s="13">
        <v>880.08</v>
      </c>
      <c r="D13" s="13">
        <v>146.68</v>
      </c>
      <c r="E13" s="13">
        <v>8716.33</v>
      </c>
      <c r="F13" s="13">
        <v>9743.09</v>
      </c>
      <c r="G13" s="13">
        <v>0</v>
      </c>
      <c r="H13" s="13">
        <v>2075.77</v>
      </c>
      <c r="I13" s="13">
        <v>25.53</v>
      </c>
      <c r="J13" s="13">
        <v>509.2</v>
      </c>
      <c r="K13" s="13">
        <v>0</v>
      </c>
      <c r="L13" s="14">
        <v>-0.01</v>
      </c>
      <c r="M13" s="13">
        <v>2610.4899999999998</v>
      </c>
      <c r="N13" s="13">
        <v>7132.6</v>
      </c>
    </row>
    <row r="14" spans="1:14">
      <c r="A14" s="2" t="s">
        <v>28</v>
      </c>
      <c r="B14" s="1" t="s">
        <v>29</v>
      </c>
      <c r="C14" s="13">
        <v>1500</v>
      </c>
      <c r="D14" s="13">
        <v>250</v>
      </c>
      <c r="E14" s="13">
        <v>0</v>
      </c>
      <c r="F14" s="13">
        <v>1750</v>
      </c>
      <c r="G14" s="13">
        <v>0</v>
      </c>
      <c r="H14" s="13">
        <v>144.21</v>
      </c>
      <c r="I14" s="13">
        <v>44.31</v>
      </c>
      <c r="J14" s="13">
        <v>0</v>
      </c>
      <c r="K14" s="13">
        <v>0</v>
      </c>
      <c r="L14" s="13">
        <v>0.08</v>
      </c>
      <c r="M14" s="13">
        <v>188.6</v>
      </c>
      <c r="N14" s="13">
        <v>1561.4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4023.71</v>
      </c>
      <c r="F15" s="13">
        <v>5050.47</v>
      </c>
      <c r="G15" s="13">
        <v>0</v>
      </c>
      <c r="H15" s="13">
        <v>829.18</v>
      </c>
      <c r="I15" s="13">
        <v>25.48</v>
      </c>
      <c r="J15" s="13">
        <v>567.55999999999995</v>
      </c>
      <c r="K15" s="13">
        <v>0</v>
      </c>
      <c r="L15" s="14">
        <v>-0.15</v>
      </c>
      <c r="M15" s="13">
        <v>1422.07</v>
      </c>
      <c r="N15" s="13">
        <v>3628.4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4">
        <v>-18.41</v>
      </c>
      <c r="H16" s="13">
        <v>0</v>
      </c>
      <c r="I16" s="13">
        <v>25.53</v>
      </c>
      <c r="J16" s="13">
        <v>0</v>
      </c>
      <c r="K16" s="13">
        <v>0</v>
      </c>
      <c r="L16" s="13">
        <v>0.04</v>
      </c>
      <c r="M16" s="13">
        <v>7.16</v>
      </c>
      <c r="N16" s="13">
        <v>1019.6</v>
      </c>
    </row>
    <row r="17" spans="1:14">
      <c r="A17" s="2" t="s">
        <v>34</v>
      </c>
      <c r="B17" s="1" t="s">
        <v>35</v>
      </c>
      <c r="C17" s="13">
        <v>4000.08</v>
      </c>
      <c r="D17" s="13">
        <v>666.68</v>
      </c>
      <c r="E17" s="13">
        <v>4025.29</v>
      </c>
      <c r="F17" s="13">
        <v>8692.0499999999993</v>
      </c>
      <c r="G17" s="13">
        <v>0</v>
      </c>
      <c r="H17" s="13">
        <v>1760.45</v>
      </c>
      <c r="I17" s="13">
        <v>129.35</v>
      </c>
      <c r="J17" s="13">
        <v>0</v>
      </c>
      <c r="K17" s="13">
        <v>0</v>
      </c>
      <c r="L17" s="13">
        <v>0.05</v>
      </c>
      <c r="M17" s="13">
        <v>1889.85</v>
      </c>
      <c r="N17" s="13">
        <v>6802.2</v>
      </c>
    </row>
    <row r="18" spans="1:14">
      <c r="A18" s="2" t="s">
        <v>36</v>
      </c>
      <c r="B18" s="1" t="s">
        <v>37</v>
      </c>
      <c r="C18" s="13">
        <v>880.08</v>
      </c>
      <c r="D18" s="13">
        <v>146.68</v>
      </c>
      <c r="E18" s="13">
        <v>22840.69</v>
      </c>
      <c r="F18" s="13">
        <v>23867.45</v>
      </c>
      <c r="G18" s="13">
        <v>0</v>
      </c>
      <c r="H18" s="13">
        <v>6596.17</v>
      </c>
      <c r="I18" s="13">
        <v>25.58</v>
      </c>
      <c r="J18" s="13">
        <v>0</v>
      </c>
      <c r="K18" s="13">
        <v>0</v>
      </c>
      <c r="L18" s="14">
        <v>-0.1</v>
      </c>
      <c r="M18" s="13">
        <v>6621.65</v>
      </c>
      <c r="N18" s="13">
        <v>17245.8</v>
      </c>
    </row>
    <row r="19" spans="1:14">
      <c r="A19" s="2" t="s">
        <v>38</v>
      </c>
      <c r="B19" s="1" t="s">
        <v>39</v>
      </c>
      <c r="C19" s="13">
        <v>1000.08</v>
      </c>
      <c r="D19" s="13">
        <v>166.68</v>
      </c>
      <c r="E19" s="13">
        <v>1583.73</v>
      </c>
      <c r="F19" s="13">
        <v>2750.49</v>
      </c>
      <c r="G19" s="13">
        <v>0</v>
      </c>
      <c r="H19" s="13">
        <v>332.12</v>
      </c>
      <c r="I19" s="13">
        <v>29.11</v>
      </c>
      <c r="J19" s="13">
        <v>578.54</v>
      </c>
      <c r="K19" s="13">
        <v>0</v>
      </c>
      <c r="L19" s="13">
        <v>0.12</v>
      </c>
      <c r="M19" s="13">
        <v>939.89</v>
      </c>
      <c r="N19" s="13">
        <v>1810.6</v>
      </c>
    </row>
    <row r="20" spans="1:14">
      <c r="A20" s="2" t="s">
        <v>40</v>
      </c>
      <c r="B20" s="1" t="s">
        <v>41</v>
      </c>
      <c r="C20" s="13">
        <v>6000</v>
      </c>
      <c r="D20" s="13">
        <v>1000</v>
      </c>
      <c r="E20" s="13">
        <v>1011.72</v>
      </c>
      <c r="F20" s="13">
        <v>8011.72</v>
      </c>
      <c r="G20" s="13">
        <v>0</v>
      </c>
      <c r="H20" s="13">
        <v>1556.35</v>
      </c>
      <c r="I20" s="13">
        <v>197.64</v>
      </c>
      <c r="J20" s="13">
        <v>205.17</v>
      </c>
      <c r="K20" s="13">
        <v>0</v>
      </c>
      <c r="L20" s="14">
        <v>-0.04</v>
      </c>
      <c r="M20" s="13">
        <v>1959.12</v>
      </c>
      <c r="N20" s="13">
        <v>6052.6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3033.61</v>
      </c>
      <c r="F21" s="13">
        <v>4060.37</v>
      </c>
      <c r="G21" s="13">
        <v>0</v>
      </c>
      <c r="H21" s="13">
        <v>611.91</v>
      </c>
      <c r="I21" s="13">
        <v>25.55</v>
      </c>
      <c r="J21" s="13">
        <v>0</v>
      </c>
      <c r="K21" s="13">
        <v>0</v>
      </c>
      <c r="L21" s="14">
        <v>-0.09</v>
      </c>
      <c r="M21" s="13">
        <v>637.37</v>
      </c>
      <c r="N21" s="13">
        <v>3423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12029.3</v>
      </c>
      <c r="F22" s="13">
        <v>13056.06</v>
      </c>
      <c r="G22" s="13">
        <v>0</v>
      </c>
      <c r="H22" s="13">
        <v>3069.66</v>
      </c>
      <c r="I22" s="13">
        <v>25.55</v>
      </c>
      <c r="J22" s="13">
        <v>0</v>
      </c>
      <c r="K22" s="13">
        <v>0</v>
      </c>
      <c r="L22" s="14">
        <v>-0.15</v>
      </c>
      <c r="M22" s="13">
        <v>3095.06</v>
      </c>
      <c r="N22" s="13">
        <v>9961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0</v>
      </c>
      <c r="F23" s="13">
        <v>1026.76</v>
      </c>
      <c r="G23" s="14">
        <v>-18.41</v>
      </c>
      <c r="H23" s="13">
        <v>0</v>
      </c>
      <c r="I23" s="13">
        <v>25.54</v>
      </c>
      <c r="J23" s="13">
        <v>0</v>
      </c>
      <c r="K23" s="13">
        <v>0</v>
      </c>
      <c r="L23" s="13">
        <v>0.03</v>
      </c>
      <c r="M23" s="13">
        <v>7.16</v>
      </c>
      <c r="N23" s="13">
        <v>1019.6</v>
      </c>
    </row>
    <row r="24" spans="1:14">
      <c r="A24" s="2" t="s">
        <v>48</v>
      </c>
      <c r="B24" s="1" t="s">
        <v>49</v>
      </c>
      <c r="C24" s="13">
        <v>733.4</v>
      </c>
      <c r="D24" s="13">
        <v>122.23</v>
      </c>
      <c r="E24" s="13">
        <v>0</v>
      </c>
      <c r="F24" s="13">
        <v>855.63</v>
      </c>
      <c r="G24" s="14">
        <v>-38.42</v>
      </c>
      <c r="H24" s="13">
        <v>0</v>
      </c>
      <c r="I24" s="13">
        <v>22.8</v>
      </c>
      <c r="J24" s="13">
        <v>0</v>
      </c>
      <c r="K24" s="13">
        <v>0</v>
      </c>
      <c r="L24" s="13">
        <v>0.05</v>
      </c>
      <c r="M24" s="13">
        <v>-15.57</v>
      </c>
      <c r="N24" s="13">
        <v>871.2</v>
      </c>
    </row>
    <row r="25" spans="1:14">
      <c r="A25" s="2" t="s">
        <v>50</v>
      </c>
      <c r="B25" s="1" t="s">
        <v>51</v>
      </c>
      <c r="C25" s="13">
        <v>4000.08</v>
      </c>
      <c r="D25" s="13">
        <v>666.68</v>
      </c>
      <c r="E25" s="13">
        <v>5979.71</v>
      </c>
      <c r="F25" s="13">
        <v>10646.47</v>
      </c>
      <c r="G25" s="13">
        <v>0</v>
      </c>
      <c r="H25" s="13">
        <v>2346.7800000000002</v>
      </c>
      <c r="I25" s="13">
        <v>128.63</v>
      </c>
      <c r="J25" s="13">
        <v>416.28</v>
      </c>
      <c r="K25" s="13">
        <v>0</v>
      </c>
      <c r="L25" s="14">
        <v>-0.02</v>
      </c>
      <c r="M25" s="13">
        <v>2891.67</v>
      </c>
      <c r="N25" s="13">
        <v>7754.8</v>
      </c>
    </row>
    <row r="26" spans="1:14">
      <c r="A26" s="2" t="s">
        <v>52</v>
      </c>
      <c r="B26" s="1" t="s">
        <v>53</v>
      </c>
      <c r="C26" s="13">
        <v>880.08</v>
      </c>
      <c r="D26" s="13">
        <v>146.68</v>
      </c>
      <c r="E26" s="13">
        <v>0</v>
      </c>
      <c r="F26" s="13">
        <v>1026.76</v>
      </c>
      <c r="G26" s="14">
        <v>-18.41</v>
      </c>
      <c r="H26" s="13">
        <v>0</v>
      </c>
      <c r="I26" s="13">
        <v>25.48</v>
      </c>
      <c r="J26" s="13">
        <v>803.57</v>
      </c>
      <c r="K26" s="13">
        <v>0</v>
      </c>
      <c r="L26" s="13">
        <v>0.12</v>
      </c>
      <c r="M26" s="13">
        <v>810.76</v>
      </c>
      <c r="N26" s="13">
        <v>216</v>
      </c>
    </row>
    <row r="27" spans="1:14">
      <c r="A27" s="2" t="s">
        <v>54</v>
      </c>
      <c r="B27" s="1" t="s">
        <v>55</v>
      </c>
      <c r="C27" s="13">
        <v>733.4</v>
      </c>
      <c r="D27" s="13">
        <v>122.23</v>
      </c>
      <c r="E27" s="13">
        <v>6648.45</v>
      </c>
      <c r="F27" s="13">
        <v>7504.08</v>
      </c>
      <c r="G27" s="13">
        <v>0</v>
      </c>
      <c r="H27" s="13">
        <v>1406.27</v>
      </c>
      <c r="I27" s="13">
        <v>21.91</v>
      </c>
      <c r="J27" s="13">
        <v>0</v>
      </c>
      <c r="K27" s="13">
        <v>0</v>
      </c>
      <c r="L27" s="13">
        <v>0.1</v>
      </c>
      <c r="M27" s="13">
        <v>1428.28</v>
      </c>
      <c r="N27" s="13">
        <v>6075.8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13114.17</v>
      </c>
      <c r="F28" s="13">
        <v>14140.93</v>
      </c>
      <c r="G28" s="13">
        <v>0</v>
      </c>
      <c r="H28" s="13">
        <v>3395.12</v>
      </c>
      <c r="I28" s="13">
        <v>25.54</v>
      </c>
      <c r="J28" s="13">
        <v>0</v>
      </c>
      <c r="K28" s="13">
        <v>0</v>
      </c>
      <c r="L28" s="13">
        <v>7.0000000000000007E-2</v>
      </c>
      <c r="M28" s="13">
        <v>3420.73</v>
      </c>
      <c r="N28" s="13">
        <v>10720.2</v>
      </c>
    </row>
    <row r="29" spans="1:14">
      <c r="A29" s="2" t="s">
        <v>58</v>
      </c>
      <c r="B29" s="1" t="s">
        <v>59</v>
      </c>
      <c r="C29" s="13">
        <v>1000.08</v>
      </c>
      <c r="D29" s="13">
        <v>166.68</v>
      </c>
      <c r="E29" s="13">
        <v>1539.91</v>
      </c>
      <c r="F29" s="13">
        <v>2706.67</v>
      </c>
      <c r="G29" s="13">
        <v>0</v>
      </c>
      <c r="H29" s="13">
        <v>322.76</v>
      </c>
      <c r="I29" s="13">
        <v>29</v>
      </c>
      <c r="J29" s="13">
        <v>0</v>
      </c>
      <c r="K29" s="13">
        <v>0</v>
      </c>
      <c r="L29" s="14">
        <v>-0.09</v>
      </c>
      <c r="M29" s="13">
        <v>351.67</v>
      </c>
      <c r="N29" s="13">
        <v>2355</v>
      </c>
    </row>
    <row r="30" spans="1:14">
      <c r="A30" s="2" t="s">
        <v>60</v>
      </c>
      <c r="B30" s="1" t="s">
        <v>61</v>
      </c>
      <c r="C30" s="13">
        <v>880.08</v>
      </c>
      <c r="D30" s="13">
        <v>146.68</v>
      </c>
      <c r="E30" s="13">
        <v>500</v>
      </c>
      <c r="F30" s="13">
        <v>1526.76</v>
      </c>
      <c r="G30" s="13">
        <v>0</v>
      </c>
      <c r="H30" s="13">
        <v>59.18</v>
      </c>
      <c r="I30" s="13">
        <v>25.48</v>
      </c>
      <c r="J30" s="13">
        <v>0</v>
      </c>
      <c r="K30" s="13">
        <v>0</v>
      </c>
      <c r="L30" s="14">
        <v>-0.1</v>
      </c>
      <c r="M30" s="13">
        <v>84.56</v>
      </c>
      <c r="N30" s="13">
        <v>1442.2</v>
      </c>
    </row>
    <row r="31" spans="1:14">
      <c r="A31" s="2" t="s">
        <v>62</v>
      </c>
      <c r="B31" s="1" t="s">
        <v>63</v>
      </c>
      <c r="C31" s="13">
        <v>880.02</v>
      </c>
      <c r="D31" s="13">
        <v>146.66999999999999</v>
      </c>
      <c r="E31" s="13">
        <v>1320.03</v>
      </c>
      <c r="F31" s="13">
        <v>2346.7199999999998</v>
      </c>
      <c r="G31" s="13">
        <v>0</v>
      </c>
      <c r="H31" s="13">
        <v>246.72</v>
      </c>
      <c r="I31" s="13">
        <v>25.48</v>
      </c>
      <c r="J31" s="13">
        <v>0</v>
      </c>
      <c r="K31" s="13">
        <v>0</v>
      </c>
      <c r="L31" s="14">
        <v>-0.08</v>
      </c>
      <c r="M31" s="13">
        <v>272.12</v>
      </c>
      <c r="N31" s="13">
        <v>2074.6</v>
      </c>
    </row>
    <row r="32" spans="1:14">
      <c r="A32" s="2" t="s">
        <v>64</v>
      </c>
      <c r="B32" s="1" t="s">
        <v>65</v>
      </c>
      <c r="C32" s="13">
        <v>4000.08</v>
      </c>
      <c r="D32" s="13">
        <v>666.68</v>
      </c>
      <c r="E32" s="13">
        <v>10802.04</v>
      </c>
      <c r="F32" s="13">
        <v>15468.8</v>
      </c>
      <c r="G32" s="13">
        <v>0</v>
      </c>
      <c r="H32" s="13">
        <v>3815.03</v>
      </c>
      <c r="I32" s="13">
        <v>128.63</v>
      </c>
      <c r="J32" s="13">
        <v>222.69</v>
      </c>
      <c r="K32" s="13">
        <v>0</v>
      </c>
      <c r="L32" s="13">
        <v>0.05</v>
      </c>
      <c r="M32" s="13">
        <v>4166.3999999999996</v>
      </c>
      <c r="N32" s="13">
        <v>11302.4</v>
      </c>
    </row>
    <row r="33" spans="1:14">
      <c r="A33" s="2" t="s">
        <v>66</v>
      </c>
      <c r="B33" s="1" t="s">
        <v>67</v>
      </c>
      <c r="C33" s="13">
        <v>880.08</v>
      </c>
      <c r="D33" s="13">
        <v>146.68</v>
      </c>
      <c r="E33" s="13">
        <v>5330.95</v>
      </c>
      <c r="F33" s="13">
        <v>6357.71</v>
      </c>
      <c r="G33" s="13">
        <v>0</v>
      </c>
      <c r="H33" s="13">
        <v>1136.6400000000001</v>
      </c>
      <c r="I33" s="13">
        <v>25.48</v>
      </c>
      <c r="J33" s="13">
        <v>772.71</v>
      </c>
      <c r="K33" s="13">
        <v>0</v>
      </c>
      <c r="L33" s="13">
        <v>0.08</v>
      </c>
      <c r="M33" s="13">
        <v>1934.91</v>
      </c>
      <c r="N33" s="13">
        <v>4422.8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0</v>
      </c>
      <c r="F34" s="13">
        <v>1026.76</v>
      </c>
      <c r="G34" s="14">
        <v>-18.41</v>
      </c>
      <c r="H34" s="13">
        <v>0</v>
      </c>
      <c r="I34" s="13">
        <v>25.48</v>
      </c>
      <c r="J34" s="13">
        <v>0</v>
      </c>
      <c r="K34" s="13">
        <v>0</v>
      </c>
      <c r="L34" s="13">
        <v>0.09</v>
      </c>
      <c r="M34" s="13">
        <v>7.16</v>
      </c>
      <c r="N34" s="13">
        <v>1019.6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14553.83</v>
      </c>
      <c r="F35" s="13">
        <v>15580.59</v>
      </c>
      <c r="G35" s="13">
        <v>0</v>
      </c>
      <c r="H35" s="13">
        <v>3850.8</v>
      </c>
      <c r="I35" s="13">
        <v>25.48</v>
      </c>
      <c r="J35" s="13">
        <v>0</v>
      </c>
      <c r="K35" s="13">
        <v>215</v>
      </c>
      <c r="L35" s="14">
        <v>-0.09</v>
      </c>
      <c r="M35" s="13">
        <v>4091.19</v>
      </c>
      <c r="N35" s="13">
        <v>11489.4</v>
      </c>
    </row>
    <row r="36" spans="1:14">
      <c r="A36" s="2" t="s">
        <v>72</v>
      </c>
      <c r="B36" s="1" t="s">
        <v>73</v>
      </c>
      <c r="C36" s="13">
        <v>880.08</v>
      </c>
      <c r="D36" s="13">
        <v>146.68</v>
      </c>
      <c r="E36" s="13">
        <v>1000</v>
      </c>
      <c r="F36" s="13">
        <v>2026.76</v>
      </c>
      <c r="G36" s="13">
        <v>0</v>
      </c>
      <c r="H36" s="13">
        <v>189.38</v>
      </c>
      <c r="I36" s="13">
        <v>25.48</v>
      </c>
      <c r="J36" s="13">
        <v>0</v>
      </c>
      <c r="K36" s="13">
        <v>0</v>
      </c>
      <c r="L36" s="14">
        <v>-0.1</v>
      </c>
      <c r="M36" s="13">
        <v>214.76</v>
      </c>
      <c r="N36" s="13">
        <v>1812</v>
      </c>
    </row>
    <row r="37" spans="1:14">
      <c r="A37" s="2" t="s">
        <v>74</v>
      </c>
      <c r="B37" s="1" t="s">
        <v>75</v>
      </c>
      <c r="C37" s="13">
        <v>880.08</v>
      </c>
      <c r="D37" s="13">
        <v>146.68</v>
      </c>
      <c r="E37" s="13">
        <v>5279.32</v>
      </c>
      <c r="F37" s="13">
        <v>6306.08</v>
      </c>
      <c r="G37" s="13">
        <v>0</v>
      </c>
      <c r="H37" s="13">
        <v>1124.5</v>
      </c>
      <c r="I37" s="13">
        <v>25.53</v>
      </c>
      <c r="J37" s="13">
        <v>0</v>
      </c>
      <c r="K37" s="13">
        <v>0</v>
      </c>
      <c r="L37" s="13">
        <v>0.05</v>
      </c>
      <c r="M37" s="13">
        <v>1150.08</v>
      </c>
      <c r="N37" s="13">
        <v>5156</v>
      </c>
    </row>
    <row r="38" spans="1:14">
      <c r="A38" s="2" t="s">
        <v>76</v>
      </c>
      <c r="B38" s="1" t="s">
        <v>77</v>
      </c>
      <c r="C38" s="13">
        <v>880.08</v>
      </c>
      <c r="D38" s="13">
        <v>146.68</v>
      </c>
      <c r="E38" s="13">
        <v>1527.85</v>
      </c>
      <c r="F38" s="13">
        <v>2554.61</v>
      </c>
      <c r="G38" s="13">
        <v>0</v>
      </c>
      <c r="H38" s="13">
        <v>290.27999999999997</v>
      </c>
      <c r="I38" s="13">
        <v>25.53</v>
      </c>
      <c r="J38" s="13">
        <v>0</v>
      </c>
      <c r="K38" s="13">
        <v>0</v>
      </c>
      <c r="L38" s="13">
        <v>0</v>
      </c>
      <c r="M38" s="13">
        <v>315.81</v>
      </c>
      <c r="N38" s="13">
        <v>2238.8000000000002</v>
      </c>
    </row>
    <row r="39" spans="1:14">
      <c r="A39" s="2" t="s">
        <v>78</v>
      </c>
      <c r="B39" s="1" t="s">
        <v>79</v>
      </c>
      <c r="C39" s="13">
        <v>1285.68</v>
      </c>
      <c r="D39" s="13">
        <v>214.28</v>
      </c>
      <c r="E39" s="13">
        <v>0</v>
      </c>
      <c r="F39" s="13">
        <v>1499.96</v>
      </c>
      <c r="G39" s="13">
        <v>0</v>
      </c>
      <c r="H39" s="13">
        <v>56.26</v>
      </c>
      <c r="I39" s="13">
        <v>37.24</v>
      </c>
      <c r="J39" s="13">
        <v>0</v>
      </c>
      <c r="K39" s="13">
        <v>0</v>
      </c>
      <c r="L39" s="13">
        <v>0.06</v>
      </c>
      <c r="M39" s="13">
        <v>93.56</v>
      </c>
      <c r="N39" s="13">
        <v>1406.4</v>
      </c>
    </row>
    <row r="40" spans="1:14">
      <c r="A40" s="2" t="s">
        <v>80</v>
      </c>
      <c r="B40" s="1" t="s">
        <v>81</v>
      </c>
      <c r="C40" s="13">
        <v>1000.02</v>
      </c>
      <c r="D40" s="13">
        <v>166.67</v>
      </c>
      <c r="E40" s="13">
        <v>1192.8800000000001</v>
      </c>
      <c r="F40" s="13">
        <v>2359.5700000000002</v>
      </c>
      <c r="G40" s="13">
        <v>0</v>
      </c>
      <c r="H40" s="13">
        <v>249.02</v>
      </c>
      <c r="I40" s="13">
        <v>28.96</v>
      </c>
      <c r="J40" s="13">
        <v>0</v>
      </c>
      <c r="K40" s="13">
        <v>0</v>
      </c>
      <c r="L40" s="14">
        <v>-0.01</v>
      </c>
      <c r="M40" s="13">
        <v>277.97000000000003</v>
      </c>
      <c r="N40" s="13">
        <v>2081.6</v>
      </c>
    </row>
    <row r="41" spans="1:14">
      <c r="A41" s="2" t="s">
        <v>82</v>
      </c>
      <c r="B41" s="1" t="s">
        <v>83</v>
      </c>
      <c r="C41" s="13">
        <v>880.08</v>
      </c>
      <c r="D41" s="13">
        <v>146.68</v>
      </c>
      <c r="E41" s="13">
        <v>3254.62</v>
      </c>
      <c r="F41" s="13">
        <v>4281.38</v>
      </c>
      <c r="G41" s="13">
        <v>0</v>
      </c>
      <c r="H41" s="13">
        <v>659.11</v>
      </c>
      <c r="I41" s="13">
        <v>25.58</v>
      </c>
      <c r="J41" s="13">
        <v>731.23</v>
      </c>
      <c r="K41" s="13">
        <v>0</v>
      </c>
      <c r="L41" s="13">
        <v>0.06</v>
      </c>
      <c r="M41" s="13">
        <v>1415.98</v>
      </c>
      <c r="N41" s="13">
        <v>2865.4</v>
      </c>
    </row>
    <row r="42" spans="1:14">
      <c r="A42" s="2" t="s">
        <v>84</v>
      </c>
      <c r="B42" s="1" t="s">
        <v>85</v>
      </c>
      <c r="C42" s="13">
        <v>880.08</v>
      </c>
      <c r="D42" s="13">
        <v>146.68</v>
      </c>
      <c r="E42" s="13">
        <v>0</v>
      </c>
      <c r="F42" s="13">
        <v>1026.76</v>
      </c>
      <c r="G42" s="14">
        <v>-18.41</v>
      </c>
      <c r="H42" s="13">
        <v>0</v>
      </c>
      <c r="I42" s="13">
        <v>25.48</v>
      </c>
      <c r="J42" s="13">
        <v>0</v>
      </c>
      <c r="K42" s="13">
        <v>0</v>
      </c>
      <c r="L42" s="13">
        <v>0.09</v>
      </c>
      <c r="M42" s="13">
        <v>7.16</v>
      </c>
      <c r="N42" s="13">
        <v>1019.6</v>
      </c>
    </row>
    <row r="43" spans="1:14">
      <c r="A43" s="2" t="s">
        <v>86</v>
      </c>
      <c r="B43" s="1" t="s">
        <v>87</v>
      </c>
      <c r="C43" s="13">
        <v>880.08</v>
      </c>
      <c r="D43" s="13">
        <v>146.68</v>
      </c>
      <c r="E43" s="13">
        <v>3378.02</v>
      </c>
      <c r="F43" s="13">
        <v>4404.78</v>
      </c>
      <c r="G43" s="13">
        <v>0</v>
      </c>
      <c r="H43" s="13">
        <v>685.47</v>
      </c>
      <c r="I43" s="13">
        <v>25.53</v>
      </c>
      <c r="J43" s="13">
        <v>0</v>
      </c>
      <c r="K43" s="13">
        <v>0</v>
      </c>
      <c r="L43" s="14">
        <v>-0.02</v>
      </c>
      <c r="M43" s="13">
        <v>710.98</v>
      </c>
      <c r="N43" s="13">
        <v>3693.8</v>
      </c>
    </row>
    <row r="44" spans="1:14" s="7" customFormat="1">
      <c r="A44" s="15"/>
      <c r="C44" s="7" t="s">
        <v>88</v>
      </c>
      <c r="D44" s="7" t="s">
        <v>88</v>
      </c>
      <c r="E44" s="7" t="s">
        <v>88</v>
      </c>
      <c r="F44" s="7" t="s">
        <v>88</v>
      </c>
      <c r="G44" s="7" t="s">
        <v>88</v>
      </c>
      <c r="H44" s="7" t="s">
        <v>88</v>
      </c>
      <c r="I44" s="7" t="s">
        <v>88</v>
      </c>
      <c r="J44" s="7" t="s">
        <v>88</v>
      </c>
      <c r="K44" s="7" t="s">
        <v>88</v>
      </c>
      <c r="L44" s="7" t="s">
        <v>88</v>
      </c>
      <c r="M44" s="7" t="s">
        <v>88</v>
      </c>
      <c r="N44" s="7" t="s">
        <v>88</v>
      </c>
    </row>
    <row r="45" spans="1:14">
      <c r="A45" s="18" t="s">
        <v>89</v>
      </c>
      <c r="B45" s="1" t="s">
        <v>90</v>
      </c>
      <c r="C45" s="17">
        <v>44614.6</v>
      </c>
      <c r="D45" s="17">
        <v>7435.76</v>
      </c>
      <c r="E45" s="17">
        <v>147809.51999999999</v>
      </c>
      <c r="F45" s="17">
        <v>199859.88</v>
      </c>
      <c r="G45" s="19">
        <v>-148.88</v>
      </c>
      <c r="H45" s="17">
        <v>40842.19</v>
      </c>
      <c r="I45" s="17">
        <v>1359</v>
      </c>
      <c r="J45" s="17">
        <v>4806.95</v>
      </c>
      <c r="K45" s="17">
        <v>215</v>
      </c>
      <c r="L45" s="17">
        <v>0.22</v>
      </c>
      <c r="M45" s="17">
        <v>47074.48</v>
      </c>
      <c r="N45" s="17">
        <v>152785.4</v>
      </c>
    </row>
    <row r="47" spans="1:14">
      <c r="C47" s="1" t="s">
        <v>90</v>
      </c>
      <c r="D47" s="1" t="s">
        <v>90</v>
      </c>
      <c r="E47" s="1" t="s">
        <v>90</v>
      </c>
      <c r="F47" s="1" t="s">
        <v>90</v>
      </c>
      <c r="G47" s="1" t="s">
        <v>90</v>
      </c>
      <c r="H47" s="1" t="s">
        <v>90</v>
      </c>
      <c r="I47" s="1" t="s">
        <v>90</v>
      </c>
      <c r="J47" s="1" t="s">
        <v>90</v>
      </c>
      <c r="K47" s="1" t="s">
        <v>90</v>
      </c>
      <c r="L47" s="1" t="s">
        <v>90</v>
      </c>
      <c r="M47" s="1" t="s">
        <v>90</v>
      </c>
      <c r="N47" s="1" t="s">
        <v>90</v>
      </c>
    </row>
    <row r="48" spans="1:14">
      <c r="A48" s="2" t="s">
        <v>90</v>
      </c>
      <c r="B48" s="1" t="s">
        <v>90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F14" sqref="F14"/>
    </sheetView>
  </sheetViews>
  <sheetFormatPr baseColWidth="10" defaultRowHeight="15"/>
  <cols>
    <col min="3" max="3" width="19" customWidth="1"/>
    <col min="4" max="4" width="17.42578125" bestFit="1" customWidth="1"/>
  </cols>
  <sheetData>
    <row r="1" spans="1:10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30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3.25">
      <c r="A3" s="32" t="s">
        <v>2</v>
      </c>
      <c r="B3" s="31"/>
      <c r="C3" s="33"/>
      <c r="D3" s="31"/>
      <c r="E3" s="31"/>
      <c r="F3" s="28"/>
      <c r="G3" s="28"/>
      <c r="H3" s="28"/>
      <c r="I3" s="28"/>
      <c r="J3" s="28"/>
    </row>
    <row r="4" spans="1:10" ht="15.75">
      <c r="A4" s="34" t="s">
        <v>97</v>
      </c>
      <c r="B4" s="31"/>
      <c r="C4" s="31"/>
      <c r="D4" s="31"/>
      <c r="E4" s="31"/>
      <c r="F4" s="28"/>
      <c r="G4" s="28"/>
      <c r="H4" s="28"/>
      <c r="I4" s="28"/>
      <c r="J4" s="28"/>
    </row>
    <row r="6" spans="1:10">
      <c r="A6" s="35"/>
      <c r="B6" s="35"/>
      <c r="C6" s="35"/>
      <c r="D6" s="35"/>
      <c r="E6" s="35"/>
      <c r="F6" s="35"/>
      <c r="G6" s="35"/>
      <c r="H6" s="35"/>
      <c r="I6" s="28"/>
      <c r="J6" s="28"/>
    </row>
    <row r="7" spans="1:10">
      <c r="A7" s="36"/>
      <c r="B7" s="36"/>
      <c r="C7" s="36"/>
      <c r="D7" s="36"/>
      <c r="E7" s="36"/>
      <c r="F7" s="36"/>
      <c r="G7" s="36"/>
      <c r="H7" s="36"/>
      <c r="I7" s="28"/>
      <c r="J7" s="28"/>
    </row>
    <row r="8" spans="1:10">
      <c r="A8" s="38" t="s">
        <v>98</v>
      </c>
      <c r="B8" s="38" t="s">
        <v>99</v>
      </c>
      <c r="C8" s="38" t="s">
        <v>100</v>
      </c>
      <c r="D8" s="39" t="s">
        <v>101</v>
      </c>
      <c r="E8" s="38" t="s">
        <v>102</v>
      </c>
      <c r="F8" s="37"/>
      <c r="G8" s="37"/>
      <c r="H8" s="37"/>
      <c r="I8" s="37"/>
      <c r="J8" s="37"/>
    </row>
    <row r="9" spans="1:10">
      <c r="A9" s="40" t="s">
        <v>28</v>
      </c>
      <c r="B9" s="28">
        <v>2717430477</v>
      </c>
      <c r="C9" s="28" t="s">
        <v>103</v>
      </c>
      <c r="D9" s="28">
        <v>1561.4</v>
      </c>
      <c r="E9" s="28" t="s">
        <v>29</v>
      </c>
      <c r="F9" s="28"/>
      <c r="G9" s="28"/>
      <c r="H9" s="28"/>
      <c r="I9" s="28"/>
      <c r="J9" s="28"/>
    </row>
    <row r="10" spans="1:10">
      <c r="A10" s="40" t="s">
        <v>36</v>
      </c>
      <c r="B10" s="28">
        <v>2952119943</v>
      </c>
      <c r="C10" s="28" t="s">
        <v>103</v>
      </c>
      <c r="D10" s="28">
        <v>17245.8</v>
      </c>
      <c r="E10" s="28" t="s">
        <v>37</v>
      </c>
      <c r="F10" s="28"/>
      <c r="G10" s="28"/>
      <c r="H10" s="28"/>
      <c r="I10" s="28"/>
      <c r="J10" s="28"/>
    </row>
    <row r="11" spans="1:10">
      <c r="A11" s="40" t="s">
        <v>38</v>
      </c>
      <c r="B11" s="28">
        <v>2763908836</v>
      </c>
      <c r="C11" s="28" t="s">
        <v>103</v>
      </c>
      <c r="D11" s="28">
        <v>1810.6000000000001</v>
      </c>
      <c r="E11" s="28" t="s">
        <v>39</v>
      </c>
      <c r="F11" s="28"/>
      <c r="G11" s="28"/>
      <c r="H11" s="28"/>
      <c r="I11" s="28"/>
      <c r="J11" s="28"/>
    </row>
    <row r="12" spans="1:10">
      <c r="A12" s="40" t="s">
        <v>74</v>
      </c>
      <c r="B12" s="28">
        <v>2986347665</v>
      </c>
      <c r="C12" s="28" t="s">
        <v>103</v>
      </c>
      <c r="D12" s="28">
        <v>5156</v>
      </c>
      <c r="E12" s="28" t="s">
        <v>75</v>
      </c>
      <c r="F12" s="28"/>
      <c r="G12" s="28"/>
      <c r="H12" s="28"/>
      <c r="I12" s="28"/>
      <c r="J12" s="28"/>
    </row>
    <row r="13" spans="1:10">
      <c r="A13" s="40" t="s">
        <v>82</v>
      </c>
      <c r="B13" s="28">
        <v>2906306063</v>
      </c>
      <c r="C13" s="28" t="s">
        <v>103</v>
      </c>
      <c r="D13" s="28">
        <v>2865.4</v>
      </c>
      <c r="E13" s="28" t="s">
        <v>83</v>
      </c>
      <c r="F13" s="28"/>
      <c r="G13" s="28"/>
      <c r="H13" s="28"/>
      <c r="I13" s="28"/>
      <c r="J13" s="28"/>
    </row>
    <row r="14" spans="1:10">
      <c r="A14" s="40" t="s">
        <v>54</v>
      </c>
      <c r="B14" s="28">
        <v>1457482116</v>
      </c>
      <c r="C14" s="28" t="s">
        <v>103</v>
      </c>
      <c r="D14" s="28">
        <v>6075.8</v>
      </c>
      <c r="E14" s="28" t="s">
        <v>55</v>
      </c>
      <c r="F14" s="28"/>
      <c r="G14" s="28"/>
      <c r="H14" s="28"/>
      <c r="I14" s="28"/>
      <c r="J14" s="28"/>
    </row>
    <row r="15" spans="1:10">
      <c r="A15" s="40" t="s">
        <v>44</v>
      </c>
      <c r="B15" s="28">
        <v>2845119553</v>
      </c>
      <c r="C15" s="28" t="s">
        <v>103</v>
      </c>
      <c r="D15" s="28">
        <v>9961</v>
      </c>
      <c r="E15" s="28" t="s">
        <v>45</v>
      </c>
      <c r="F15" s="28"/>
      <c r="G15" s="28"/>
      <c r="H15" s="28"/>
      <c r="I15" s="28"/>
      <c r="J15" s="28"/>
    </row>
    <row r="16" spans="1:10">
      <c r="A16" s="40" t="s">
        <v>42</v>
      </c>
      <c r="B16" s="28">
        <v>2863632784</v>
      </c>
      <c r="C16" s="28" t="s">
        <v>103</v>
      </c>
      <c r="D16" s="28">
        <v>3423</v>
      </c>
      <c r="E16" s="28" t="s">
        <v>43</v>
      </c>
      <c r="F16" s="28"/>
      <c r="G16" s="28"/>
      <c r="H16" s="28"/>
      <c r="I16" s="28"/>
      <c r="J16" s="28"/>
    </row>
    <row r="17" spans="1:5">
      <c r="A17" s="40" t="s">
        <v>56</v>
      </c>
      <c r="B17" s="28">
        <v>2872328917</v>
      </c>
      <c r="C17" s="28" t="s">
        <v>103</v>
      </c>
      <c r="D17" s="28">
        <v>10720.2</v>
      </c>
      <c r="E17" s="28" t="s">
        <v>57</v>
      </c>
    </row>
    <row r="18" spans="1:5">
      <c r="A18" s="40" t="s">
        <v>46</v>
      </c>
      <c r="B18" s="28">
        <v>2875214688</v>
      </c>
      <c r="C18" s="28" t="s">
        <v>103</v>
      </c>
      <c r="D18" s="28">
        <v>1019.6</v>
      </c>
      <c r="E18" s="28" t="s">
        <v>47</v>
      </c>
    </row>
    <row r="19" spans="1:5">
      <c r="A19" s="40" t="s">
        <v>76</v>
      </c>
      <c r="B19" s="28">
        <v>2885838584</v>
      </c>
      <c r="C19" s="28" t="s">
        <v>103</v>
      </c>
      <c r="D19" s="28">
        <v>2238.8000000000002</v>
      </c>
      <c r="E19" s="28" t="s">
        <v>77</v>
      </c>
    </row>
    <row r="20" spans="1:5">
      <c r="A20" s="40" t="s">
        <v>32</v>
      </c>
      <c r="B20" s="28">
        <v>1449517286</v>
      </c>
      <c r="C20" s="28" t="s">
        <v>103</v>
      </c>
      <c r="D20" s="28">
        <v>1019.6</v>
      </c>
      <c r="E20" s="28" t="s">
        <v>33</v>
      </c>
    </row>
    <row r="21" spans="1:5">
      <c r="A21" s="40" t="s">
        <v>26</v>
      </c>
      <c r="B21" s="28">
        <v>1482165252</v>
      </c>
      <c r="C21" s="28" t="s">
        <v>103</v>
      </c>
      <c r="D21" s="28">
        <v>7132.6</v>
      </c>
      <c r="E21" s="28" t="s">
        <v>27</v>
      </c>
    </row>
    <row r="22" spans="1:5">
      <c r="A22" s="40" t="s">
        <v>86</v>
      </c>
      <c r="B22" s="28">
        <v>1473959848</v>
      </c>
      <c r="C22" s="28" t="s">
        <v>103</v>
      </c>
      <c r="D22" s="28">
        <v>3693.8</v>
      </c>
      <c r="E22" s="28" t="s">
        <v>87</v>
      </c>
    </row>
    <row r="23" spans="1:5">
      <c r="A23" s="40" t="s">
        <v>24</v>
      </c>
      <c r="B23" s="28">
        <v>2948214670</v>
      </c>
      <c r="C23" s="28" t="s">
        <v>103</v>
      </c>
      <c r="D23" s="28">
        <v>1019.6</v>
      </c>
      <c r="E23" s="28" t="s">
        <v>25</v>
      </c>
    </row>
    <row r="24" spans="1:5">
      <c r="A24" s="40" t="s">
        <v>34</v>
      </c>
      <c r="B24" s="28">
        <v>2730894303</v>
      </c>
      <c r="C24" s="28" t="s">
        <v>103</v>
      </c>
      <c r="D24" s="28">
        <v>6802.2000000000007</v>
      </c>
      <c r="E24" s="28" t="s">
        <v>35</v>
      </c>
    </row>
    <row r="25" spans="1:5">
      <c r="A25" s="40" t="s">
        <v>64</v>
      </c>
      <c r="B25" s="28">
        <v>1112995379</v>
      </c>
      <c r="C25" s="28" t="s">
        <v>103</v>
      </c>
      <c r="D25" s="28">
        <v>11302.400000000001</v>
      </c>
      <c r="E25" s="28" t="s">
        <v>65</v>
      </c>
    </row>
    <row r="26" spans="1:5">
      <c r="A26" s="40" t="s">
        <v>58</v>
      </c>
      <c r="B26" s="28">
        <v>2735539994</v>
      </c>
      <c r="C26" s="28" t="s">
        <v>103</v>
      </c>
      <c r="D26" s="28">
        <v>2355</v>
      </c>
      <c r="E26" s="28" t="s">
        <v>59</v>
      </c>
    </row>
    <row r="27" spans="1:5">
      <c r="A27" s="40" t="s">
        <v>30</v>
      </c>
      <c r="B27" s="28">
        <v>1167172540</v>
      </c>
      <c r="C27" s="28" t="s">
        <v>103</v>
      </c>
      <c r="D27" s="28">
        <v>3628.4</v>
      </c>
      <c r="E27" s="28" t="s">
        <v>31</v>
      </c>
    </row>
    <row r="28" spans="1:5">
      <c r="A28" s="40" t="s">
        <v>66</v>
      </c>
      <c r="B28" s="28">
        <v>1156979076</v>
      </c>
      <c r="C28" s="28" t="s">
        <v>103</v>
      </c>
      <c r="D28" s="28">
        <v>4422.8</v>
      </c>
      <c r="E28" s="28" t="s">
        <v>67</v>
      </c>
    </row>
    <row r="29" spans="1:5">
      <c r="A29" s="40" t="s">
        <v>50</v>
      </c>
      <c r="B29" s="28">
        <v>2866078516</v>
      </c>
      <c r="C29" s="28" t="s">
        <v>103</v>
      </c>
      <c r="D29" s="28">
        <v>7754.8</v>
      </c>
      <c r="E29" s="28" t="s">
        <v>51</v>
      </c>
    </row>
    <row r="30" spans="1:5">
      <c r="A30" s="40" t="s">
        <v>78</v>
      </c>
      <c r="B30" s="28">
        <v>1148534756</v>
      </c>
      <c r="C30" s="28" t="s">
        <v>103</v>
      </c>
      <c r="D30" s="28">
        <v>1406.4</v>
      </c>
      <c r="E30" s="28" t="s">
        <v>79</v>
      </c>
    </row>
    <row r="31" spans="1:5">
      <c r="A31" s="40" t="s">
        <v>70</v>
      </c>
      <c r="B31" s="28">
        <v>1133977021</v>
      </c>
      <c r="C31" s="28" t="s">
        <v>103</v>
      </c>
      <c r="D31" s="28">
        <v>11489.400000000001</v>
      </c>
      <c r="E31" s="28" t="s">
        <v>71</v>
      </c>
    </row>
    <row r="32" spans="1:5">
      <c r="A32" s="40" t="s">
        <v>48</v>
      </c>
      <c r="B32" s="28">
        <v>1127165366</v>
      </c>
      <c r="C32" s="28" t="s">
        <v>103</v>
      </c>
      <c r="D32" s="28">
        <v>871.2</v>
      </c>
      <c r="E32" s="28" t="s">
        <v>49</v>
      </c>
    </row>
    <row r="33" spans="1:5">
      <c r="A33" s="40" t="s">
        <v>68</v>
      </c>
      <c r="B33" s="28">
        <v>1469380671</v>
      </c>
      <c r="C33" s="28" t="s">
        <v>103</v>
      </c>
      <c r="D33" s="28">
        <v>1019.6</v>
      </c>
      <c r="E33" s="28" t="s">
        <v>69</v>
      </c>
    </row>
    <row r="34" spans="1:5">
      <c r="A34" s="40" t="s">
        <v>84</v>
      </c>
      <c r="B34" s="28">
        <v>1117153988</v>
      </c>
      <c r="C34" s="28" t="s">
        <v>103</v>
      </c>
      <c r="D34" s="28">
        <v>1019.6</v>
      </c>
      <c r="E34" s="28" t="s">
        <v>85</v>
      </c>
    </row>
    <row r="35" spans="1:5">
      <c r="A35" s="40" t="s">
        <v>80</v>
      </c>
      <c r="B35" s="28">
        <v>2950654612</v>
      </c>
      <c r="C35" s="28" t="s">
        <v>103</v>
      </c>
      <c r="D35" s="28">
        <v>2081.6</v>
      </c>
      <c r="E35" s="28" t="s">
        <v>81</v>
      </c>
    </row>
    <row r="36" spans="1:5">
      <c r="A36" s="40" t="s">
        <v>72</v>
      </c>
      <c r="B36" s="28">
        <v>2885171660</v>
      </c>
      <c r="C36" s="28" t="s">
        <v>103</v>
      </c>
      <c r="D36" s="28">
        <v>1812</v>
      </c>
      <c r="E36" s="28" t="s">
        <v>73</v>
      </c>
    </row>
    <row r="37" spans="1:5">
      <c r="A37" s="40" t="s">
        <v>40</v>
      </c>
      <c r="B37" s="28">
        <v>1256980872</v>
      </c>
      <c r="C37" s="28" t="s">
        <v>103</v>
      </c>
      <c r="D37" s="28">
        <v>6052.6</v>
      </c>
      <c r="E37" s="28" t="s">
        <v>41</v>
      </c>
    </row>
    <row r="38" spans="1:5">
      <c r="A38" s="40" t="s">
        <v>62</v>
      </c>
      <c r="B38" s="28">
        <v>1509399135</v>
      </c>
      <c r="C38" s="28" t="s">
        <v>103</v>
      </c>
      <c r="D38" s="28">
        <v>2074.6</v>
      </c>
      <c r="E38" s="28" t="s">
        <v>63</v>
      </c>
    </row>
    <row r="39" spans="1:5">
      <c r="A39" s="31"/>
      <c r="B39" s="31" t="s">
        <v>104</v>
      </c>
      <c r="C39" s="31"/>
      <c r="D39" s="41">
        <v>139035.79999999999</v>
      </c>
      <c r="E39" s="31" t="s">
        <v>105</v>
      </c>
    </row>
    <row r="42" spans="1:5">
      <c r="A42" s="40" t="s">
        <v>22</v>
      </c>
      <c r="B42" s="28"/>
      <c r="C42" s="28" t="s">
        <v>106</v>
      </c>
      <c r="D42" s="28">
        <v>12091.400000000001</v>
      </c>
      <c r="E42" s="28" t="s">
        <v>23</v>
      </c>
    </row>
    <row r="43" spans="1:5">
      <c r="A43" s="40" t="s">
        <v>60</v>
      </c>
      <c r="B43" s="28"/>
      <c r="C43" s="28" t="s">
        <v>106</v>
      </c>
      <c r="D43" s="28">
        <v>1442.2</v>
      </c>
      <c r="E43" s="28" t="s">
        <v>61</v>
      </c>
    </row>
    <row r="44" spans="1:5">
      <c r="A44" s="40" t="s">
        <v>52</v>
      </c>
      <c r="B44" s="28"/>
      <c r="C44" s="28" t="s">
        <v>106</v>
      </c>
      <c r="D44" s="28">
        <v>216</v>
      </c>
      <c r="E44" s="28" t="s">
        <v>53</v>
      </c>
    </row>
    <row r="45" spans="1:5">
      <c r="A45" s="31"/>
      <c r="B45" s="31" t="s">
        <v>107</v>
      </c>
      <c r="C45" s="31"/>
      <c r="D45" s="41">
        <v>13749.6</v>
      </c>
      <c r="E45" s="31" t="s">
        <v>108</v>
      </c>
    </row>
    <row r="48" spans="1:5" ht="18.75">
      <c r="A48" s="42"/>
      <c r="B48" s="42" t="s">
        <v>104</v>
      </c>
      <c r="C48" s="42"/>
      <c r="D48" s="43">
        <v>139035.79999999999</v>
      </c>
      <c r="E48" s="42" t="s">
        <v>105</v>
      </c>
    </row>
    <row r="49" spans="1:5" ht="18.75">
      <c r="A49" s="42"/>
      <c r="B49" s="42" t="s">
        <v>107</v>
      </c>
      <c r="C49" s="42"/>
      <c r="D49" s="43">
        <v>13749.6</v>
      </c>
      <c r="E49" s="42" t="s">
        <v>108</v>
      </c>
    </row>
    <row r="50" spans="1:5" ht="18.75">
      <c r="A50" s="42"/>
      <c r="B50" s="42"/>
      <c r="C50" s="42"/>
      <c r="D50" s="43">
        <v>152785.4</v>
      </c>
      <c r="E50" s="4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C23" sqref="C23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52" t="s">
        <v>110</v>
      </c>
      <c r="B1" s="52"/>
      <c r="C1" s="53"/>
      <c r="D1" s="54"/>
      <c r="E1" s="54"/>
      <c r="F1" s="55"/>
      <c r="G1" s="28"/>
    </row>
    <row r="2" spans="1:7">
      <c r="A2" s="52" t="s">
        <v>121</v>
      </c>
      <c r="B2" s="52"/>
      <c r="C2" s="53"/>
      <c r="D2" s="54"/>
      <c r="E2" s="54"/>
      <c r="F2" s="55"/>
      <c r="G2" s="28"/>
    </row>
    <row r="3" spans="1:7">
      <c r="A3" s="52" t="s">
        <v>111</v>
      </c>
      <c r="B3" s="56" t="s">
        <v>122</v>
      </c>
      <c r="C3" s="53"/>
      <c r="D3" s="54"/>
      <c r="E3" s="54"/>
      <c r="F3" s="55"/>
      <c r="G3" s="28"/>
    </row>
    <row r="4" spans="1:7">
      <c r="A4" s="53"/>
      <c r="B4" s="53"/>
      <c r="C4" s="53"/>
      <c r="D4" s="54"/>
      <c r="E4" s="54"/>
      <c r="F4" s="55"/>
      <c r="G4" s="28"/>
    </row>
    <row r="5" spans="1:7">
      <c r="A5" s="53" t="s">
        <v>112</v>
      </c>
      <c r="B5" s="53" t="s">
        <v>113</v>
      </c>
      <c r="C5" s="53"/>
      <c r="D5" s="54"/>
      <c r="E5" s="54"/>
      <c r="F5" s="55"/>
      <c r="G5" s="28"/>
    </row>
    <row r="6" spans="1:7">
      <c r="A6" s="54" t="s">
        <v>114</v>
      </c>
      <c r="B6" s="57">
        <v>159295.03</v>
      </c>
      <c r="C6" s="54"/>
      <c r="D6" s="54"/>
      <c r="E6" s="54"/>
      <c r="F6" s="55"/>
      <c r="G6" s="28"/>
    </row>
    <row r="7" spans="1:7">
      <c r="A7" s="54" t="s">
        <v>115</v>
      </c>
      <c r="B7" s="57">
        <v>49075.97</v>
      </c>
      <c r="C7" s="54"/>
      <c r="D7" s="54"/>
      <c r="E7" s="54"/>
      <c r="F7" s="55"/>
      <c r="G7" s="28"/>
    </row>
    <row r="8" spans="1:7">
      <c r="A8" s="54" t="s">
        <v>116</v>
      </c>
      <c r="B8" s="57">
        <v>0</v>
      </c>
      <c r="C8" s="54"/>
      <c r="D8" s="54"/>
      <c r="E8" s="54"/>
      <c r="F8" s="55"/>
      <c r="G8" s="28"/>
    </row>
    <row r="9" spans="1:7">
      <c r="A9" s="54" t="s">
        <v>117</v>
      </c>
      <c r="B9" s="57">
        <v>1916.25</v>
      </c>
      <c r="C9" s="54"/>
      <c r="D9" s="54"/>
      <c r="E9" s="54"/>
      <c r="F9" s="55"/>
      <c r="G9" s="28"/>
    </row>
    <row r="10" spans="1:7">
      <c r="A10" s="54" t="s">
        <v>118</v>
      </c>
      <c r="B10" s="57">
        <v>0</v>
      </c>
      <c r="C10" s="54"/>
      <c r="D10" s="54"/>
      <c r="E10" s="54"/>
      <c r="F10" s="55"/>
      <c r="G10" s="28"/>
    </row>
    <row r="11" spans="1:7">
      <c r="A11" s="54" t="s">
        <v>119</v>
      </c>
      <c r="B11" s="57">
        <v>8559.32</v>
      </c>
      <c r="C11" s="54"/>
      <c r="D11" s="54"/>
      <c r="E11" s="54"/>
      <c r="F11" s="55"/>
      <c r="G11" s="28"/>
    </row>
    <row r="12" spans="1:7" ht="15.75" thickBot="1">
      <c r="A12" s="54" t="s">
        <v>120</v>
      </c>
      <c r="B12" s="58">
        <v>0</v>
      </c>
      <c r="C12" s="54"/>
      <c r="D12" s="54"/>
      <c r="E12" s="54"/>
      <c r="F12" s="55"/>
      <c r="G12" s="28"/>
    </row>
    <row r="13" spans="1:7">
      <c r="A13" s="54"/>
      <c r="B13" s="59">
        <f>SUM(B6:B12)</f>
        <v>218846.57</v>
      </c>
      <c r="C13" s="54"/>
      <c r="D13" s="54"/>
      <c r="E13" s="54"/>
      <c r="F13" s="55"/>
      <c r="G13" s="28"/>
    </row>
    <row r="14" spans="1:7" ht="15.75" thickBot="1">
      <c r="A14" s="54"/>
      <c r="B14" s="60">
        <f>B13*0.16</f>
        <v>35015.451200000003</v>
      </c>
      <c r="C14" s="54"/>
      <c r="D14" s="54"/>
      <c r="E14" s="54"/>
      <c r="F14" s="55"/>
      <c r="G14" s="28"/>
    </row>
    <row r="15" spans="1:7" ht="15.75" thickTop="1">
      <c r="A15" s="54"/>
      <c r="B15" s="61">
        <f>+B13+B14</f>
        <v>253862.02120000002</v>
      </c>
      <c r="C15" s="54"/>
      <c r="D15" s="54"/>
      <c r="E15" s="54"/>
      <c r="F15" s="55"/>
      <c r="G15" s="28"/>
    </row>
    <row r="16" spans="1:7">
      <c r="A16" s="54"/>
      <c r="B16" s="57">
        <v>253862.02</v>
      </c>
      <c r="C16" s="54"/>
      <c r="D16" s="54"/>
      <c r="E16" s="54"/>
      <c r="F16" s="55"/>
      <c r="G16" s="28"/>
    </row>
    <row r="17" spans="1:7">
      <c r="A17" s="54"/>
      <c r="B17" s="57">
        <f>B15-B16</f>
        <v>1.2000000278931111E-3</v>
      </c>
      <c r="C17" s="54"/>
      <c r="D17" s="54"/>
      <c r="E17" s="54"/>
      <c r="F17" s="55"/>
      <c r="G17" s="28"/>
    </row>
    <row r="18" spans="1:7">
      <c r="A18" s="54"/>
      <c r="B18" s="57"/>
      <c r="C18" s="54"/>
      <c r="D18" s="54"/>
      <c r="E18" s="54"/>
      <c r="F18" s="55"/>
      <c r="G18" s="28"/>
    </row>
    <row r="19" spans="1:7">
      <c r="A19" s="54"/>
      <c r="B19" s="54"/>
      <c r="C19" s="54"/>
      <c r="D19" s="54"/>
      <c r="E19" s="54"/>
      <c r="F19" s="55"/>
      <c r="G19" s="28"/>
    </row>
    <row r="20" spans="1:7">
      <c r="A20" s="28"/>
      <c r="B20" s="28"/>
      <c r="C20" s="28"/>
      <c r="D20" s="28"/>
      <c r="E20" s="28"/>
      <c r="F20" s="28"/>
      <c r="G20" s="28"/>
    </row>
    <row r="21" spans="1:7">
      <c r="A21" s="28"/>
      <c r="B21" s="28"/>
      <c r="C21" s="28"/>
      <c r="D21" s="28"/>
      <c r="E21" s="28"/>
      <c r="F21" s="28"/>
      <c r="G2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2017-02-15T20:03:14Z</dcterms:created>
  <dcterms:modified xsi:type="dcterms:W3CDTF">2017-02-20T19:00:13Z</dcterms:modified>
</cp:coreProperties>
</file>