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1183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FACTURACION!$A$11:$N$45</definedName>
  </definedNames>
  <calcPr calcId="124519"/>
</workbook>
</file>

<file path=xl/calcChain.xml><?xml version="1.0" encoding="utf-8"?>
<calcChain xmlns="http://schemas.openxmlformats.org/spreadsheetml/2006/main">
  <c r="B13" i="4"/>
  <c r="F13" i="2"/>
  <c r="H13" s="1"/>
  <c r="F14"/>
  <c r="G14" s="1"/>
  <c r="F15"/>
  <c r="H15" s="1"/>
  <c r="F16"/>
  <c r="H16" s="1"/>
  <c r="F17"/>
  <c r="H17" s="1"/>
  <c r="F18"/>
  <c r="H18" s="1"/>
  <c r="F19"/>
  <c r="H19" s="1"/>
  <c r="F20"/>
  <c r="G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G28" s="1"/>
  <c r="F29"/>
  <c r="H29" s="1"/>
  <c r="F30"/>
  <c r="H30" s="1"/>
  <c r="F31"/>
  <c r="H31" s="1"/>
  <c r="F32"/>
  <c r="G32" s="1"/>
  <c r="F33"/>
  <c r="H33" s="1"/>
  <c r="F34"/>
  <c r="H34" s="1"/>
  <c r="F35"/>
  <c r="H35" s="1"/>
  <c r="F36"/>
  <c r="G36" s="1"/>
  <c r="F37"/>
  <c r="H37" s="1"/>
  <c r="F38"/>
  <c r="G38" s="1"/>
  <c r="F39"/>
  <c r="H39" s="1"/>
  <c r="F40"/>
  <c r="G40" s="1"/>
  <c r="F41"/>
  <c r="H41" s="1"/>
  <c r="F42"/>
  <c r="G42" s="1"/>
  <c r="F43"/>
  <c r="H43" s="1"/>
  <c r="F12"/>
  <c r="G12" s="1"/>
  <c r="H42" l="1"/>
  <c r="H20"/>
  <c r="I20" s="1"/>
  <c r="G34"/>
  <c r="I34" s="1"/>
  <c r="J34" s="1"/>
  <c r="H28"/>
  <c r="I28" s="1"/>
  <c r="I42"/>
  <c r="J42" s="1"/>
  <c r="H38"/>
  <c r="I38" s="1"/>
  <c r="G41"/>
  <c r="I41" s="1"/>
  <c r="G43"/>
  <c r="H12"/>
  <c r="I12" s="1"/>
  <c r="G35"/>
  <c r="I35" s="1"/>
  <c r="G31"/>
  <c r="G29"/>
  <c r="I29" s="1"/>
  <c r="G26"/>
  <c r="I26" s="1"/>
  <c r="J26" s="1"/>
  <c r="G23"/>
  <c r="G21"/>
  <c r="I21" s="1"/>
  <c r="G18"/>
  <c r="I18" s="1"/>
  <c r="J18" s="1"/>
  <c r="G16"/>
  <c r="I16" s="1"/>
  <c r="H14"/>
  <c r="I14" s="1"/>
  <c r="F45"/>
  <c r="H32"/>
  <c r="I32" s="1"/>
  <c r="J32" s="1"/>
  <c r="G30"/>
  <c r="I30" s="1"/>
  <c r="G27"/>
  <c r="I27" s="1"/>
  <c r="G25"/>
  <c r="I25" s="1"/>
  <c r="G24"/>
  <c r="I24" s="1"/>
  <c r="J24" s="1"/>
  <c r="G22"/>
  <c r="I22" s="1"/>
  <c r="J22" s="1"/>
  <c r="G19"/>
  <c r="G17"/>
  <c r="I17" s="1"/>
  <c r="G15"/>
  <c r="I15" s="1"/>
  <c r="G39"/>
  <c r="I39" s="1"/>
  <c r="B14" i="4"/>
  <c r="B15" s="1"/>
  <c r="B17" s="1"/>
  <c r="H40" i="2"/>
  <c r="I40" s="1"/>
  <c r="H36"/>
  <c r="I36" s="1"/>
  <c r="G37"/>
  <c r="I37" s="1"/>
  <c r="G33"/>
  <c r="I33" s="1"/>
  <c r="G13"/>
  <c r="I43"/>
  <c r="I31"/>
  <c r="I23"/>
  <c r="I19"/>
  <c r="I13"/>
  <c r="K34" l="1"/>
  <c r="G45"/>
  <c r="J38"/>
  <c r="K38" s="1"/>
  <c r="J20"/>
  <c r="K20" s="1"/>
  <c r="K18"/>
  <c r="K26"/>
  <c r="J28"/>
  <c r="K28" s="1"/>
  <c r="K42"/>
  <c r="J30"/>
  <c r="K30" s="1"/>
  <c r="J16"/>
  <c r="K16" s="1"/>
  <c r="J14"/>
  <c r="K14" s="1"/>
  <c r="I45"/>
  <c r="K22"/>
  <c r="K24"/>
  <c r="K32"/>
  <c r="H45"/>
  <c r="J40"/>
  <c r="K40" s="1"/>
  <c r="J36"/>
  <c r="K36" s="1"/>
  <c r="J12"/>
  <c r="J13"/>
  <c r="K13" s="1"/>
  <c r="J17"/>
  <c r="K17" s="1"/>
  <c r="J21"/>
  <c r="K21" s="1"/>
  <c r="J25"/>
  <c r="K25" s="1"/>
  <c r="J29"/>
  <c r="K29" s="1"/>
  <c r="J33"/>
  <c r="K33" s="1"/>
  <c r="J37"/>
  <c r="K37" s="1"/>
  <c r="J41"/>
  <c r="K41" s="1"/>
  <c r="J15"/>
  <c r="K15" s="1"/>
  <c r="J19"/>
  <c r="K19" s="1"/>
  <c r="J23"/>
  <c r="K23" s="1"/>
  <c r="J27"/>
  <c r="K27" s="1"/>
  <c r="J31"/>
  <c r="K31" s="1"/>
  <c r="J35"/>
  <c r="K35" s="1"/>
  <c r="J39"/>
  <c r="K39" s="1"/>
  <c r="J43"/>
  <c r="K43" s="1"/>
  <c r="K12" l="1"/>
  <c r="K45" s="1"/>
  <c r="J45"/>
</calcChain>
</file>

<file path=xl/sharedStrings.xml><?xml version="1.0" encoding="utf-8"?>
<sst xmlns="http://schemas.openxmlformats.org/spreadsheetml/2006/main" count="403" uniqueCount="158">
  <si>
    <t>CONTPAQ i</t>
  </si>
  <si>
    <t xml:space="preserve">      NÓMINAS</t>
  </si>
  <si>
    <t>05 INGENIERIA FISCAL LABORAL SC</t>
  </si>
  <si>
    <t>Lista de Raya (forma tabular)</t>
  </si>
  <si>
    <t>Periodo 6 al 6 Semanal del 01/02/2017 al 07/02/2017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</si>
  <si>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</si>
  <si>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</si>
  <si>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</si>
  <si>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</si>
  <si>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</si>
  <si>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</si>
  <si>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</si>
  <si>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</si>
  <si>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</si>
  <si>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</si>
  <si>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</si>
  <si>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</si>
  <si>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</si>
  <si>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</si>
  <si>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</si>
  <si>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</si>
  <si>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</si>
  <si>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Departamento 1 1200X05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</si>
  <si>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</si>
  <si>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</si>
  <si>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</si>
  <si>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</si>
  <si>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</si>
  <si>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</si>
  <si>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</si>
  <si>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</si>
  <si>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</si>
  <si>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</si>
  <si>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</si>
  <si>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</si>
  <si>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</si>
  <si>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</si>
  <si>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</si>
  <si>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</si>
  <si>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</si>
  <si>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</si>
  <si>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</si>
  <si>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</si>
  <si>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</si>
  <si>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</si>
  <si>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</si>
  <si>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</si>
  <si>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</si>
  <si>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</si>
  <si>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</si>
  <si>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</si>
  <si>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</si>
  <si>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</si>
  <si>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</si>
  <si>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</si>
  <si>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</si>
  <si>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</si>
  <si>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</si>
  <si>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</si>
  <si>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</si>
  <si>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</si>
  <si>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</si>
  <si>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</si>
  <si>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</si>
  <si>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</si>
  <si>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</si>
  <si>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</si>
  <si>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</si>
  <si>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</si>
  <si>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</si>
  <si>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</si>
  <si>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</si>
  <si>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</si>
  <si>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</si>
  <si>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</si>
  <si>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</si>
  <si>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</si>
  <si>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</si>
  <si>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</si>
  <si>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</si>
  <si>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</si>
  <si>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</si>
  <si>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</si>
  <si>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</si>
  <si>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</si>
  <si>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</si>
  <si>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</si>
  <si>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</si>
  <si>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</si>
  <si>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</si>
  <si>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</si>
  <si>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</si>
  <si>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</si>
  <si>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</si>
  <si>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</si>
  <si>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</si>
  <si>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Semanal-6 del 2017-02-01 al 2017-02-07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</si>
  <si>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</si>
  <si>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</si>
  <si>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</si>
  <si>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</si>
  <si>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</si>
  <si>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</si>
  <si>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</si>
  <si>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</si>
  <si>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</si>
  <si>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</si>
  <si>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</si>
  <si>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>Total de movimientos 32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</si>
  <si>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</si>
  <si>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</si>
  <si>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</si>
  <si>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</si>
  <si>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</si>
  <si>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</si>
  <si>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</si>
  <si>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</si>
  <si>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</si>
  <si>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</si>
  <si>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</si>
  <si>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6</t>
  </si>
  <si>
    <t>01/02/2017 al 07/02/2017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</si>
  <si>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</si>
  <si>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</si>
  <si>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</si>
  <si>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</si>
  <si>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</si>
  <si>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</si>
  <si>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</si>
  <si>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</si>
  <si>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</si>
  <si>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</si>
  <si>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</si>
  <si>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</si>
  <si>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</si>
  <si>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GALLEGOS RIOS OCTAVIO ALBERTO</t>
  </si>
  <si>
    <t>GOMEZ TORRES ROSAURA</t>
  </si>
  <si>
    <t>GONZALEZ DUARTE DAVID</t>
  </si>
  <si>
    <t>GONZALEZ GARCIA LUIS ROBERTO</t>
  </si>
  <si>
    <t>GUIA HERNANDEZ ALVARO PAUL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</si>
  <si>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</si>
  <si>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</si>
  <si>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</si>
  <si>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</si>
  <si>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</si>
  <si>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</si>
  <si>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</si>
  <si>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</si>
  <si>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</si>
  <si>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</si>
  <si>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</si>
  <si>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RAMIREZ LATOUR VICTOR</t>
  </si>
  <si>
    <t>RAMIREZ MONDRAGON RICARDO</t>
  </si>
  <si>
    <t>RODRIGUEZ MEDINA CESAR</t>
  </si>
  <si>
    <t>ROJAS FLORES JOSE ARMANDO</t>
  </si>
  <si>
    <t>TIERRAFRIA ESCARAMUZA ISRAEL</t>
  </si>
  <si>
    <t>VEGA DURAN OSCAR IVAN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</si>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</sst>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6" fillId="0" borderId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1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/>
    <xf numFmtId="0" fontId="15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/>
    <xf numFmtId="0" fontId="22" fillId="0" borderId="5" xfId="0" applyFont="1" applyFill="1" applyBorder="1" applyAlignment="1">
      <alignment horizontal="centerContinuous"/>
    </xf>
    <xf numFmtId="165" fontId="22" fillId="0" borderId="5" xfId="0" applyNumberFormat="1" applyFont="1" applyFill="1" applyBorder="1" applyAlignment="1">
      <alignment horizontal="centerContinuous"/>
    </xf>
    <xf numFmtId="0" fontId="23" fillId="0" borderId="0" xfId="0" applyFont="1"/>
    <xf numFmtId="49" fontId="0" fillId="0" borderId="0" xfId="0" applyNumberFormat="1"/>
    <xf numFmtId="165" fontId="15" fillId="0" borderId="0" xfId="0" applyNumberFormat="1" applyFont="1"/>
    <xf numFmtId="0" fontId="24" fillId="0" borderId="0" xfId="0" applyFont="1"/>
    <xf numFmtId="165" fontId="24" fillId="0" borderId="0" xfId="0" applyNumberFormat="1" applyFont="1"/>
    <xf numFmtId="0" fontId="1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6" xfId="0" applyFont="1" applyBorder="1"/>
    <xf numFmtId="0" fontId="15" fillId="0" borderId="6" xfId="0" applyFont="1" applyBorder="1"/>
    <xf numFmtId="0" fontId="0" fillId="0" borderId="6" xfId="0" applyFont="1" applyBorder="1"/>
    <xf numFmtId="0" fontId="0" fillId="0" borderId="6" xfId="0" applyBorder="1"/>
    <xf numFmtId="14" fontId="25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5" fillId="0" borderId="8" xfId="2" applyFont="1" applyBorder="1"/>
    <xf numFmtId="0" fontId="27" fillId="0" borderId="3" xfId="0" applyFont="1" applyBorder="1"/>
    <xf numFmtId="0" fontId="27" fillId="0" borderId="3" xfId="0" applyFont="1" applyFill="1" applyBorder="1"/>
    <xf numFmtId="0" fontId="27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O12" sqref="O12:O17"/>
    </sheetView>
  </sheetViews>
  <sheetFormatPr baseColWidth="10" defaultRowHeight="11.25"/>
  <cols>
    <col min="1" max="1" width="9.5703125" style="2" customWidth="1"/>
    <col min="2" max="2" width="28" style="1" customWidth="1"/>
    <col min="3" max="3" width="14.42578125" style="1" customWidth="1"/>
    <col min="4" max="16384" width="11.42578125" style="1"/>
  </cols>
  <sheetData>
    <row r="1" spans="1:14" ht="18" customHeight="1">
      <c r="A1" s="3" t="s">
        <v>0</v>
      </c>
      <c r="B1" s="21" t="s">
        <v>89</v>
      </c>
    </row>
    <row r="2" spans="1:14" ht="24.95" customHeight="1">
      <c r="A2" s="4" t="s">
        <v>1</v>
      </c>
      <c r="B2" s="22" t="s">
        <v>2</v>
      </c>
    </row>
    <row r="3" spans="1:14" ht="15">
      <c r="B3" s="23" t="s">
        <v>3</v>
      </c>
    </row>
    <row r="4" spans="1:14" ht="12.75">
      <c r="B4" s="24" t="s">
        <v>4</v>
      </c>
    </row>
    <row r="5" spans="1:14">
      <c r="B5" s="5" t="s">
        <v>5</v>
      </c>
    </row>
    <row r="6" spans="1:14">
      <c r="B6" s="5" t="s">
        <v>6</v>
      </c>
    </row>
    <row r="7" spans="1:14" ht="15.75">
      <c r="F7" s="43" t="s">
        <v>90</v>
      </c>
      <c r="G7" s="43"/>
      <c r="H7" s="43"/>
      <c r="I7" s="43"/>
      <c r="J7" s="43"/>
      <c r="K7" s="43"/>
    </row>
    <row r="8" spans="1:14" s="20" customFormat="1" ht="34.5" thickBot="1">
      <c r="A8" s="16" t="s">
        <v>7</v>
      </c>
      <c r="B8" s="17" t="s">
        <v>8</v>
      </c>
      <c r="C8" s="18" t="s">
        <v>12</v>
      </c>
      <c r="F8" s="25" t="s">
        <v>12</v>
      </c>
      <c r="G8" s="25" t="s">
        <v>91</v>
      </c>
      <c r="H8" s="25" t="s">
        <v>92</v>
      </c>
      <c r="I8" s="25" t="s">
        <v>93</v>
      </c>
      <c r="J8" s="25" t="s">
        <v>94</v>
      </c>
      <c r="K8" s="25" t="s">
        <v>95</v>
      </c>
    </row>
    <row r="9" spans="1:14" ht="12" thickTop="1">
      <c r="A9" s="8" t="s">
        <v>21</v>
      </c>
    </row>
    <row r="11" spans="1:14">
      <c r="A11" s="7" t="s">
        <v>22</v>
      </c>
    </row>
    <row r="12" spans="1:14" ht="14.25">
      <c r="A12" s="2" t="s">
        <v>23</v>
      </c>
      <c r="B12" s="1" t="s">
        <v>24</v>
      </c>
      <c r="C12" s="9">
        <v>1026.76</v>
      </c>
      <c r="F12" s="26">
        <f>+C12</f>
        <v>1026.76</v>
      </c>
      <c r="G12" s="26">
        <f>+F12*2%</f>
        <v>20.5352</v>
      </c>
      <c r="H12" s="26">
        <f>+F12*7.5%</f>
        <v>77.006999999999991</v>
      </c>
      <c r="I12" s="26">
        <f>SUM(F12:H12)</f>
        <v>1124.3022000000001</v>
      </c>
      <c r="J12" s="26">
        <f>+I12*0.16</f>
        <v>179.88835200000003</v>
      </c>
      <c r="K12" s="26">
        <f>+I12+J12</f>
        <v>1304.190552</v>
      </c>
      <c r="M12" s="60" t="s">
        <v>122</v>
      </c>
      <c r="N12" s="61" t="s">
        <v>123</v>
      </c>
    </row>
    <row r="13" spans="1:14" ht="14.25">
      <c r="A13" s="2" t="s">
        <v>25</v>
      </c>
      <c r="B13" s="1" t="s">
        <v>26</v>
      </c>
      <c r="C13" s="9">
        <v>1026.76</v>
      </c>
      <c r="F13" s="26">
        <f t="shared" ref="F13:F43" si="0">+C13</f>
        <v>1026.76</v>
      </c>
      <c r="G13" s="26">
        <f t="shared" ref="G13:G43" si="1">+F13*2%</f>
        <v>20.5352</v>
      </c>
      <c r="H13" s="26">
        <f t="shared" ref="H13:H43" si="2">+F13*7.5%</f>
        <v>77.006999999999991</v>
      </c>
      <c r="I13" s="26">
        <f t="shared" ref="I13:I43" si="3">SUM(F13:H13)</f>
        <v>1124.3022000000001</v>
      </c>
      <c r="J13" s="26">
        <f t="shared" ref="J13:J43" si="4">+I13*0.16</f>
        <v>179.88835200000003</v>
      </c>
      <c r="K13" s="26">
        <f t="shared" ref="K13:K43" si="5">+I13+J13</f>
        <v>1304.190552</v>
      </c>
      <c r="M13" s="60" t="s">
        <v>122</v>
      </c>
      <c r="N13" s="61" t="s">
        <v>124</v>
      </c>
    </row>
    <row r="14" spans="1:14" ht="14.25">
      <c r="A14" s="2" t="s">
        <v>27</v>
      </c>
      <c r="B14" s="1" t="s">
        <v>28</v>
      </c>
      <c r="C14" s="9">
        <v>1026.76</v>
      </c>
      <c r="F14" s="26">
        <f t="shared" si="0"/>
        <v>1026.76</v>
      </c>
      <c r="G14" s="26">
        <f t="shared" si="1"/>
        <v>20.5352</v>
      </c>
      <c r="H14" s="26">
        <f t="shared" si="2"/>
        <v>77.006999999999991</v>
      </c>
      <c r="I14" s="26">
        <f t="shared" si="3"/>
        <v>1124.3022000000001</v>
      </c>
      <c r="J14" s="26">
        <f t="shared" si="4"/>
        <v>179.88835200000003</v>
      </c>
      <c r="K14" s="26">
        <f t="shared" si="5"/>
        <v>1304.190552</v>
      </c>
      <c r="M14" s="60" t="s">
        <v>122</v>
      </c>
      <c r="N14" s="61" t="s">
        <v>125</v>
      </c>
    </row>
    <row r="15" spans="1:14" ht="14.25">
      <c r="A15" s="2" t="s">
        <v>29</v>
      </c>
      <c r="B15" s="1" t="s">
        <v>30</v>
      </c>
      <c r="C15" s="9">
        <v>1750</v>
      </c>
      <c r="F15" s="26">
        <f t="shared" si="0"/>
        <v>1750</v>
      </c>
      <c r="G15" s="26">
        <f t="shared" si="1"/>
        <v>35</v>
      </c>
      <c r="H15" s="26">
        <f t="shared" si="2"/>
        <v>131.25</v>
      </c>
      <c r="I15" s="26">
        <f t="shared" si="3"/>
        <v>1916.25</v>
      </c>
      <c r="J15" s="26">
        <f t="shared" si="4"/>
        <v>306.60000000000002</v>
      </c>
      <c r="K15" s="26">
        <f t="shared" si="5"/>
        <v>2222.85</v>
      </c>
      <c r="M15" s="60" t="s">
        <v>126</v>
      </c>
      <c r="N15" s="61" t="s">
        <v>127</v>
      </c>
    </row>
    <row r="16" spans="1:14" ht="14.25">
      <c r="A16" s="2" t="s">
        <v>31</v>
      </c>
      <c r="B16" s="1" t="s">
        <v>32</v>
      </c>
      <c r="C16" s="9">
        <v>1026.76</v>
      </c>
      <c r="F16" s="26">
        <f t="shared" si="0"/>
        <v>1026.76</v>
      </c>
      <c r="G16" s="26">
        <f t="shared" si="1"/>
        <v>20.5352</v>
      </c>
      <c r="H16" s="26">
        <f t="shared" si="2"/>
        <v>77.006999999999991</v>
      </c>
      <c r="I16" s="26">
        <f t="shared" si="3"/>
        <v>1124.3022000000001</v>
      </c>
      <c r="J16" s="26">
        <f t="shared" si="4"/>
        <v>179.88835200000003</v>
      </c>
      <c r="K16" s="26">
        <f t="shared" si="5"/>
        <v>1304.190552</v>
      </c>
      <c r="M16" s="60" t="s">
        <v>128</v>
      </c>
      <c r="N16" s="61" t="s">
        <v>129</v>
      </c>
    </row>
    <row r="17" spans="1:14" ht="14.25">
      <c r="A17" s="2" t="s">
        <v>33</v>
      </c>
      <c r="B17" s="1" t="s">
        <v>34</v>
      </c>
      <c r="C17" s="9">
        <v>1026.76</v>
      </c>
      <c r="F17" s="26">
        <f t="shared" si="0"/>
        <v>1026.76</v>
      </c>
      <c r="G17" s="26">
        <f t="shared" si="1"/>
        <v>20.5352</v>
      </c>
      <c r="H17" s="26">
        <f t="shared" si="2"/>
        <v>77.006999999999991</v>
      </c>
      <c r="I17" s="26">
        <f t="shared" si="3"/>
        <v>1124.3022000000001</v>
      </c>
      <c r="J17" s="26">
        <f t="shared" si="4"/>
        <v>179.88835200000003</v>
      </c>
      <c r="K17" s="26">
        <f t="shared" si="5"/>
        <v>1304.190552</v>
      </c>
      <c r="M17" s="60" t="s">
        <v>128</v>
      </c>
      <c r="N17" s="61" t="s">
        <v>130</v>
      </c>
    </row>
    <row r="18" spans="1:14" ht="14.25">
      <c r="A18" s="2" t="s">
        <v>35</v>
      </c>
      <c r="B18" s="1" t="s">
        <v>36</v>
      </c>
      <c r="C18" s="9">
        <v>4940.4799999999996</v>
      </c>
      <c r="F18" s="26">
        <f t="shared" si="0"/>
        <v>4940.4799999999996</v>
      </c>
      <c r="G18" s="26">
        <f t="shared" si="1"/>
        <v>98.809599999999989</v>
      </c>
      <c r="H18" s="26">
        <f t="shared" si="2"/>
        <v>370.53599999999994</v>
      </c>
      <c r="I18" s="26">
        <f t="shared" si="3"/>
        <v>5409.8255999999992</v>
      </c>
      <c r="J18" s="26">
        <f t="shared" si="4"/>
        <v>865.57209599999987</v>
      </c>
      <c r="K18" s="26">
        <f t="shared" si="5"/>
        <v>6275.3976959999991</v>
      </c>
      <c r="M18" s="60" t="s">
        <v>122</v>
      </c>
      <c r="N18" s="61" t="s">
        <v>131</v>
      </c>
    </row>
    <row r="19" spans="1:14" ht="14.25">
      <c r="A19" s="2" t="s">
        <v>37</v>
      </c>
      <c r="B19" s="1" t="s">
        <v>38</v>
      </c>
      <c r="C19" s="9">
        <v>1026.76</v>
      </c>
      <c r="F19" s="26">
        <f t="shared" si="0"/>
        <v>1026.76</v>
      </c>
      <c r="G19" s="26">
        <f t="shared" si="1"/>
        <v>20.5352</v>
      </c>
      <c r="H19" s="26">
        <f t="shared" si="2"/>
        <v>77.006999999999991</v>
      </c>
      <c r="I19" s="26">
        <f t="shared" si="3"/>
        <v>1124.3022000000001</v>
      </c>
      <c r="J19" s="26">
        <f t="shared" si="4"/>
        <v>179.88835200000003</v>
      </c>
      <c r="K19" s="26">
        <f t="shared" si="5"/>
        <v>1304.190552</v>
      </c>
      <c r="M19" s="60" t="s">
        <v>122</v>
      </c>
      <c r="N19" s="61" t="s">
        <v>132</v>
      </c>
    </row>
    <row r="20" spans="1:14" ht="14.25">
      <c r="A20" s="2" t="s">
        <v>39</v>
      </c>
      <c r="B20" s="1" t="s">
        <v>40</v>
      </c>
      <c r="C20" s="9">
        <v>2100.3200000000002</v>
      </c>
      <c r="F20" s="26">
        <f t="shared" si="0"/>
        <v>2100.3200000000002</v>
      </c>
      <c r="G20" s="26">
        <f t="shared" si="1"/>
        <v>42.006400000000006</v>
      </c>
      <c r="H20" s="26">
        <f t="shared" si="2"/>
        <v>157.524</v>
      </c>
      <c r="I20" s="26">
        <f t="shared" si="3"/>
        <v>2299.8504000000003</v>
      </c>
      <c r="J20" s="26">
        <f t="shared" si="4"/>
        <v>367.97606400000006</v>
      </c>
      <c r="K20" s="26">
        <f t="shared" si="5"/>
        <v>2667.8264640000002</v>
      </c>
      <c r="M20" s="60" t="s">
        <v>133</v>
      </c>
      <c r="N20" s="61" t="s">
        <v>134</v>
      </c>
    </row>
    <row r="21" spans="1:14" ht="14.25">
      <c r="A21" s="2" t="s">
        <v>41</v>
      </c>
      <c r="B21" s="1" t="s">
        <v>42</v>
      </c>
      <c r="C21" s="9">
        <v>7000</v>
      </c>
      <c r="F21" s="26">
        <f t="shared" si="0"/>
        <v>7000</v>
      </c>
      <c r="G21" s="26">
        <f t="shared" si="1"/>
        <v>140</v>
      </c>
      <c r="H21" s="26">
        <f t="shared" si="2"/>
        <v>525</v>
      </c>
      <c r="I21" s="26">
        <f t="shared" si="3"/>
        <v>7665</v>
      </c>
      <c r="J21" s="26">
        <f t="shared" si="4"/>
        <v>1226.4000000000001</v>
      </c>
      <c r="K21" s="26">
        <f t="shared" si="5"/>
        <v>8891.4</v>
      </c>
      <c r="M21" s="60" t="s">
        <v>122</v>
      </c>
      <c r="N21" s="61" t="s">
        <v>135</v>
      </c>
    </row>
    <row r="22" spans="1:14" ht="14.25">
      <c r="A22" s="2" t="s">
        <v>43</v>
      </c>
      <c r="B22" s="1" t="s">
        <v>44</v>
      </c>
      <c r="C22" s="9">
        <v>1026.76</v>
      </c>
      <c r="F22" s="26">
        <f t="shared" si="0"/>
        <v>1026.76</v>
      </c>
      <c r="G22" s="26">
        <f t="shared" si="1"/>
        <v>20.5352</v>
      </c>
      <c r="H22" s="26">
        <f t="shared" si="2"/>
        <v>77.006999999999991</v>
      </c>
      <c r="I22" s="26">
        <f t="shared" si="3"/>
        <v>1124.3022000000001</v>
      </c>
      <c r="J22" s="26">
        <f t="shared" si="4"/>
        <v>179.88835200000003</v>
      </c>
      <c r="K22" s="26">
        <f t="shared" si="5"/>
        <v>1304.190552</v>
      </c>
      <c r="M22" s="60" t="s">
        <v>122</v>
      </c>
      <c r="N22" s="61" t="s">
        <v>136</v>
      </c>
    </row>
    <row r="23" spans="1:14" ht="14.25">
      <c r="A23" s="2" t="s">
        <v>45</v>
      </c>
      <c r="B23" s="1" t="s">
        <v>46</v>
      </c>
      <c r="C23" s="9">
        <v>1026.76</v>
      </c>
      <c r="F23" s="26">
        <f t="shared" si="0"/>
        <v>1026.76</v>
      </c>
      <c r="G23" s="26">
        <f t="shared" si="1"/>
        <v>20.5352</v>
      </c>
      <c r="H23" s="26">
        <f t="shared" si="2"/>
        <v>77.006999999999991</v>
      </c>
      <c r="I23" s="26">
        <f t="shared" si="3"/>
        <v>1124.3022000000001</v>
      </c>
      <c r="J23" s="26">
        <f t="shared" si="4"/>
        <v>179.88835200000003</v>
      </c>
      <c r="K23" s="26">
        <f t="shared" si="5"/>
        <v>1304.190552</v>
      </c>
      <c r="M23" s="60" t="s">
        <v>122</v>
      </c>
      <c r="N23" s="61" t="s">
        <v>137</v>
      </c>
    </row>
    <row r="24" spans="1:14" ht="14.25">
      <c r="A24" s="2" t="s">
        <v>47</v>
      </c>
      <c r="B24" s="1" t="s">
        <v>48</v>
      </c>
      <c r="C24" s="9">
        <v>1026.76</v>
      </c>
      <c r="F24" s="26">
        <f t="shared" si="0"/>
        <v>1026.76</v>
      </c>
      <c r="G24" s="26">
        <f t="shared" si="1"/>
        <v>20.5352</v>
      </c>
      <c r="H24" s="26">
        <f t="shared" si="2"/>
        <v>77.006999999999991</v>
      </c>
      <c r="I24" s="26">
        <f t="shared" si="3"/>
        <v>1124.3022000000001</v>
      </c>
      <c r="J24" s="26">
        <f t="shared" si="4"/>
        <v>179.88835200000003</v>
      </c>
      <c r="K24" s="26">
        <f t="shared" si="5"/>
        <v>1304.190552</v>
      </c>
      <c r="M24" s="61" t="s">
        <v>122</v>
      </c>
      <c r="N24" s="61" t="s">
        <v>138</v>
      </c>
    </row>
    <row r="25" spans="1:14" ht="14.25">
      <c r="A25" s="2" t="s">
        <v>49</v>
      </c>
      <c r="B25" s="1" t="s">
        <v>50</v>
      </c>
      <c r="C25" s="9">
        <v>1026.76</v>
      </c>
      <c r="F25" s="26">
        <f t="shared" si="0"/>
        <v>1026.76</v>
      </c>
      <c r="G25" s="26">
        <f t="shared" si="1"/>
        <v>20.5352</v>
      </c>
      <c r="H25" s="26">
        <f t="shared" si="2"/>
        <v>77.006999999999991</v>
      </c>
      <c r="I25" s="26">
        <f t="shared" si="3"/>
        <v>1124.3022000000001</v>
      </c>
      <c r="J25" s="26">
        <f t="shared" si="4"/>
        <v>179.88835200000003</v>
      </c>
      <c r="K25" s="26">
        <f t="shared" si="5"/>
        <v>1304.190552</v>
      </c>
      <c r="M25" s="61" t="s">
        <v>128</v>
      </c>
      <c r="N25" s="61" t="s">
        <v>139</v>
      </c>
    </row>
    <row r="26" spans="1:14" ht="14.25">
      <c r="A26" s="2" t="s">
        <v>51</v>
      </c>
      <c r="B26" s="1" t="s">
        <v>52</v>
      </c>
      <c r="C26" s="9">
        <v>3888.97</v>
      </c>
      <c r="F26" s="26">
        <f t="shared" si="0"/>
        <v>3888.97</v>
      </c>
      <c r="G26" s="26">
        <f t="shared" si="1"/>
        <v>77.779399999999995</v>
      </c>
      <c r="H26" s="26">
        <f t="shared" si="2"/>
        <v>291.67274999999995</v>
      </c>
      <c r="I26" s="26">
        <f t="shared" si="3"/>
        <v>4258.4221499999994</v>
      </c>
      <c r="J26" s="26">
        <f t="shared" si="4"/>
        <v>681.34754399999997</v>
      </c>
      <c r="K26" s="26">
        <f t="shared" si="5"/>
        <v>4939.7696939999996</v>
      </c>
      <c r="M26" s="61" t="s">
        <v>122</v>
      </c>
      <c r="N26" s="61" t="s">
        <v>140</v>
      </c>
    </row>
    <row r="27" spans="1:14" ht="14.25">
      <c r="A27" s="2" t="s">
        <v>53</v>
      </c>
      <c r="B27" s="1" t="s">
        <v>54</v>
      </c>
      <c r="C27" s="9">
        <v>1026.76</v>
      </c>
      <c r="F27" s="26">
        <f t="shared" si="0"/>
        <v>1026.76</v>
      </c>
      <c r="G27" s="26">
        <f t="shared" si="1"/>
        <v>20.5352</v>
      </c>
      <c r="H27" s="26">
        <f t="shared" si="2"/>
        <v>77.006999999999991</v>
      </c>
      <c r="I27" s="26">
        <f t="shared" si="3"/>
        <v>1124.3022000000001</v>
      </c>
      <c r="J27" s="26">
        <f t="shared" si="4"/>
        <v>179.88835200000003</v>
      </c>
      <c r="K27" s="26">
        <f t="shared" si="5"/>
        <v>1304.190552</v>
      </c>
      <c r="M27" s="60" t="s">
        <v>122</v>
      </c>
      <c r="N27" s="61" t="s">
        <v>141</v>
      </c>
    </row>
    <row r="28" spans="1:14" ht="14.25">
      <c r="A28" s="2" t="s">
        <v>55</v>
      </c>
      <c r="B28" s="1" t="s">
        <v>56</v>
      </c>
      <c r="C28" s="9">
        <v>855.63</v>
      </c>
      <c r="F28" s="26">
        <f t="shared" si="0"/>
        <v>855.63</v>
      </c>
      <c r="G28" s="26">
        <f t="shared" si="1"/>
        <v>17.1126</v>
      </c>
      <c r="H28" s="26">
        <f t="shared" si="2"/>
        <v>64.172249999999991</v>
      </c>
      <c r="I28" s="26">
        <f t="shared" si="3"/>
        <v>936.91485</v>
      </c>
      <c r="J28" s="26">
        <f t="shared" si="4"/>
        <v>149.90637599999999</v>
      </c>
      <c r="K28" s="26">
        <f t="shared" si="5"/>
        <v>1086.821226</v>
      </c>
      <c r="M28" s="61" t="s">
        <v>122</v>
      </c>
      <c r="N28" s="61" t="s">
        <v>142</v>
      </c>
    </row>
    <row r="29" spans="1:14" ht="14.25">
      <c r="A29" s="2" t="s">
        <v>57</v>
      </c>
      <c r="B29" s="1" t="s">
        <v>58</v>
      </c>
      <c r="C29" s="9">
        <v>5237.29</v>
      </c>
      <c r="F29" s="26">
        <f t="shared" si="0"/>
        <v>5237.29</v>
      </c>
      <c r="G29" s="26">
        <f t="shared" si="1"/>
        <v>104.7458</v>
      </c>
      <c r="H29" s="26">
        <f t="shared" si="2"/>
        <v>392.79674999999997</v>
      </c>
      <c r="I29" s="26">
        <f t="shared" si="3"/>
        <v>5734.8325499999992</v>
      </c>
      <c r="J29" s="26">
        <f t="shared" si="4"/>
        <v>917.57320799999991</v>
      </c>
      <c r="K29" s="26">
        <f t="shared" si="5"/>
        <v>6652.405757999999</v>
      </c>
      <c r="M29" s="61" t="s">
        <v>122</v>
      </c>
      <c r="N29" s="61" t="s">
        <v>143</v>
      </c>
    </row>
    <row r="30" spans="1:14" ht="14.25">
      <c r="A30" s="2" t="s">
        <v>59</v>
      </c>
      <c r="B30" s="1" t="s">
        <v>60</v>
      </c>
      <c r="C30" s="9">
        <v>2289.34</v>
      </c>
      <c r="F30" s="26">
        <f t="shared" si="0"/>
        <v>2289.34</v>
      </c>
      <c r="G30" s="26">
        <f t="shared" si="1"/>
        <v>45.786800000000007</v>
      </c>
      <c r="H30" s="26">
        <f t="shared" si="2"/>
        <v>171.70050000000001</v>
      </c>
      <c r="I30" s="26">
        <f t="shared" si="3"/>
        <v>2506.8272999999999</v>
      </c>
      <c r="J30" s="26">
        <f t="shared" si="4"/>
        <v>401.09236800000002</v>
      </c>
      <c r="K30" s="26">
        <f t="shared" si="5"/>
        <v>2907.919668</v>
      </c>
      <c r="M30" s="60" t="s">
        <v>133</v>
      </c>
      <c r="N30" s="61" t="s">
        <v>144</v>
      </c>
    </row>
    <row r="31" spans="1:14" ht="14.25">
      <c r="A31" s="2" t="s">
        <v>61</v>
      </c>
      <c r="B31" s="1" t="s">
        <v>62</v>
      </c>
      <c r="C31" s="9">
        <v>1026.76</v>
      </c>
      <c r="F31" s="26">
        <f t="shared" si="0"/>
        <v>1026.76</v>
      </c>
      <c r="G31" s="26">
        <f t="shared" si="1"/>
        <v>20.5352</v>
      </c>
      <c r="H31" s="26">
        <f t="shared" si="2"/>
        <v>77.006999999999991</v>
      </c>
      <c r="I31" s="26">
        <f t="shared" si="3"/>
        <v>1124.3022000000001</v>
      </c>
      <c r="J31" s="26">
        <f t="shared" si="4"/>
        <v>179.88835200000003</v>
      </c>
      <c r="K31" s="26">
        <f t="shared" si="5"/>
        <v>1304.190552</v>
      </c>
      <c r="M31" s="61" t="s">
        <v>122</v>
      </c>
      <c r="N31" s="61" t="s">
        <v>145</v>
      </c>
    </row>
    <row r="32" spans="1:14" ht="14.25">
      <c r="A32" s="2" t="s">
        <v>63</v>
      </c>
      <c r="B32" s="1" t="s">
        <v>64</v>
      </c>
      <c r="C32" s="9">
        <v>5699.03</v>
      </c>
      <c r="F32" s="26">
        <f t="shared" si="0"/>
        <v>5699.03</v>
      </c>
      <c r="G32" s="26">
        <f t="shared" si="1"/>
        <v>113.9806</v>
      </c>
      <c r="H32" s="26">
        <f t="shared" si="2"/>
        <v>427.42724999999996</v>
      </c>
      <c r="I32" s="26">
        <f t="shared" si="3"/>
        <v>6240.4378499999993</v>
      </c>
      <c r="J32" s="26">
        <f t="shared" si="4"/>
        <v>998.47005599999989</v>
      </c>
      <c r="K32" s="26">
        <f t="shared" si="5"/>
        <v>7238.9079059999995</v>
      </c>
      <c r="M32" s="61" t="s">
        <v>128</v>
      </c>
      <c r="N32" s="61" t="s">
        <v>146</v>
      </c>
    </row>
    <row r="33" spans="1:14" ht="14.25">
      <c r="A33" s="2" t="s">
        <v>65</v>
      </c>
      <c r="B33" s="1" t="s">
        <v>66</v>
      </c>
      <c r="C33" s="9">
        <v>9457.08</v>
      </c>
      <c r="F33" s="26">
        <f t="shared" si="0"/>
        <v>9457.08</v>
      </c>
      <c r="G33" s="26">
        <f t="shared" si="1"/>
        <v>189.14160000000001</v>
      </c>
      <c r="H33" s="26">
        <f t="shared" si="2"/>
        <v>709.28099999999995</v>
      </c>
      <c r="I33" s="26">
        <f t="shared" si="3"/>
        <v>10355.5026</v>
      </c>
      <c r="J33" s="26">
        <f t="shared" si="4"/>
        <v>1656.880416</v>
      </c>
      <c r="K33" s="26">
        <f t="shared" si="5"/>
        <v>12012.383016</v>
      </c>
      <c r="M33" s="61" t="s">
        <v>122</v>
      </c>
      <c r="N33" s="61" t="s">
        <v>147</v>
      </c>
    </row>
    <row r="34" spans="1:14" ht="14.25">
      <c r="A34" s="2" t="s">
        <v>67</v>
      </c>
      <c r="B34" s="1" t="s">
        <v>68</v>
      </c>
      <c r="C34" s="9">
        <v>1026.76</v>
      </c>
      <c r="F34" s="26">
        <f t="shared" si="0"/>
        <v>1026.76</v>
      </c>
      <c r="G34" s="26">
        <f t="shared" si="1"/>
        <v>20.5352</v>
      </c>
      <c r="H34" s="26">
        <f t="shared" si="2"/>
        <v>77.006999999999991</v>
      </c>
      <c r="I34" s="26">
        <f t="shared" si="3"/>
        <v>1124.3022000000001</v>
      </c>
      <c r="J34" s="26">
        <f t="shared" si="4"/>
        <v>179.88835200000003</v>
      </c>
      <c r="K34" s="26">
        <f t="shared" si="5"/>
        <v>1304.190552</v>
      </c>
      <c r="M34" s="61" t="s">
        <v>122</v>
      </c>
      <c r="N34" s="61" t="s">
        <v>148</v>
      </c>
    </row>
    <row r="35" spans="1:14" ht="14.25">
      <c r="A35" s="2" t="s">
        <v>69</v>
      </c>
      <c r="B35" s="1" t="s">
        <v>70</v>
      </c>
      <c r="C35" s="9">
        <v>1026.76</v>
      </c>
      <c r="F35" s="26">
        <f t="shared" si="0"/>
        <v>1026.76</v>
      </c>
      <c r="G35" s="26">
        <f t="shared" si="1"/>
        <v>20.5352</v>
      </c>
      <c r="H35" s="26">
        <f t="shared" si="2"/>
        <v>77.006999999999991</v>
      </c>
      <c r="I35" s="26">
        <f t="shared" si="3"/>
        <v>1124.3022000000001</v>
      </c>
      <c r="J35" s="26">
        <f t="shared" si="4"/>
        <v>179.88835200000003</v>
      </c>
      <c r="K35" s="26">
        <f t="shared" si="5"/>
        <v>1304.190552</v>
      </c>
      <c r="M35" s="61" t="s">
        <v>128</v>
      </c>
      <c r="N35" s="61" t="s">
        <v>149</v>
      </c>
    </row>
    <row r="36" spans="1:14" ht="14.25">
      <c r="A36" s="2" t="s">
        <v>71</v>
      </c>
      <c r="B36" s="1" t="s">
        <v>72</v>
      </c>
      <c r="C36" s="9">
        <v>4105.68</v>
      </c>
      <c r="F36" s="26">
        <f t="shared" si="0"/>
        <v>4105.68</v>
      </c>
      <c r="G36" s="26">
        <f t="shared" si="1"/>
        <v>82.113600000000005</v>
      </c>
      <c r="H36" s="26">
        <f t="shared" si="2"/>
        <v>307.92599999999999</v>
      </c>
      <c r="I36" s="26">
        <f t="shared" si="3"/>
        <v>4495.7196000000004</v>
      </c>
      <c r="J36" s="26">
        <f t="shared" si="4"/>
        <v>719.31513600000005</v>
      </c>
      <c r="K36" s="26">
        <f t="shared" si="5"/>
        <v>5215.0347360000005</v>
      </c>
      <c r="M36" s="61" t="s">
        <v>122</v>
      </c>
      <c r="N36" s="61" t="s">
        <v>150</v>
      </c>
    </row>
    <row r="37" spans="1:14" ht="14.25">
      <c r="A37" s="2" t="s">
        <v>73</v>
      </c>
      <c r="B37" s="1" t="s">
        <v>74</v>
      </c>
      <c r="C37" s="9">
        <v>11388.72</v>
      </c>
      <c r="F37" s="26">
        <f t="shared" si="0"/>
        <v>11388.72</v>
      </c>
      <c r="G37" s="26">
        <f t="shared" si="1"/>
        <v>227.77439999999999</v>
      </c>
      <c r="H37" s="26">
        <f t="shared" si="2"/>
        <v>854.15399999999988</v>
      </c>
      <c r="I37" s="26">
        <f t="shared" si="3"/>
        <v>12470.6484</v>
      </c>
      <c r="J37" s="26">
        <f t="shared" si="4"/>
        <v>1995.3037440000001</v>
      </c>
      <c r="K37" s="26">
        <f t="shared" si="5"/>
        <v>14465.952144000001</v>
      </c>
      <c r="M37" s="60" t="s">
        <v>122</v>
      </c>
      <c r="N37" s="61" t="s">
        <v>151</v>
      </c>
    </row>
    <row r="38" spans="1:14" ht="14.25">
      <c r="A38" s="2" t="s">
        <v>75</v>
      </c>
      <c r="B38" s="1" t="s">
        <v>76</v>
      </c>
      <c r="C38" s="9">
        <v>1026.76</v>
      </c>
      <c r="F38" s="26">
        <f t="shared" si="0"/>
        <v>1026.76</v>
      </c>
      <c r="G38" s="26">
        <f t="shared" si="1"/>
        <v>20.5352</v>
      </c>
      <c r="H38" s="26">
        <f t="shared" si="2"/>
        <v>77.006999999999991</v>
      </c>
      <c r="I38" s="26">
        <f t="shared" si="3"/>
        <v>1124.3022000000001</v>
      </c>
      <c r="J38" s="26">
        <f t="shared" si="4"/>
        <v>179.88835200000003</v>
      </c>
      <c r="K38" s="26">
        <f t="shared" si="5"/>
        <v>1304.190552</v>
      </c>
      <c r="M38" s="60" t="s">
        <v>128</v>
      </c>
      <c r="N38" s="61" t="s">
        <v>152</v>
      </c>
    </row>
    <row r="39" spans="1:14" ht="14.25">
      <c r="A39" s="2" t="s">
        <v>77</v>
      </c>
      <c r="B39" s="1" t="s">
        <v>78</v>
      </c>
      <c r="C39" s="9">
        <v>1499.96</v>
      </c>
      <c r="F39" s="26">
        <f t="shared" si="0"/>
        <v>1499.96</v>
      </c>
      <c r="G39" s="26">
        <f t="shared" si="1"/>
        <v>29.999200000000002</v>
      </c>
      <c r="H39" s="26">
        <f t="shared" si="2"/>
        <v>112.497</v>
      </c>
      <c r="I39" s="26">
        <f t="shared" si="3"/>
        <v>1642.4562000000001</v>
      </c>
      <c r="J39" s="26">
        <f t="shared" si="4"/>
        <v>262.79299200000003</v>
      </c>
      <c r="K39" s="26">
        <f t="shared" si="5"/>
        <v>1905.2491920000002</v>
      </c>
      <c r="M39" s="60" t="s">
        <v>122</v>
      </c>
      <c r="N39" s="61" t="s">
        <v>153</v>
      </c>
    </row>
    <row r="40" spans="1:14" ht="14.25">
      <c r="A40" s="2" t="s">
        <v>79</v>
      </c>
      <c r="B40" s="1" t="s">
        <v>80</v>
      </c>
      <c r="C40" s="9">
        <v>1913.91</v>
      </c>
      <c r="F40" s="26">
        <f t="shared" si="0"/>
        <v>1913.91</v>
      </c>
      <c r="G40" s="26">
        <f t="shared" si="1"/>
        <v>38.278200000000005</v>
      </c>
      <c r="H40" s="26">
        <f t="shared" si="2"/>
        <v>143.54325</v>
      </c>
      <c r="I40" s="26">
        <f t="shared" si="3"/>
        <v>2095.7314500000002</v>
      </c>
      <c r="J40" s="26">
        <f t="shared" si="4"/>
        <v>335.31703200000004</v>
      </c>
      <c r="K40" s="26">
        <f t="shared" si="5"/>
        <v>2431.0484820000001</v>
      </c>
      <c r="M40" s="60" t="s">
        <v>133</v>
      </c>
      <c r="N40" s="61" t="s">
        <v>154</v>
      </c>
    </row>
    <row r="41" spans="1:14" ht="14.25">
      <c r="A41" s="2" t="s">
        <v>81</v>
      </c>
      <c r="B41" s="1" t="s">
        <v>82</v>
      </c>
      <c r="C41" s="9">
        <v>1556.94</v>
      </c>
      <c r="F41" s="26">
        <f t="shared" si="0"/>
        <v>1556.94</v>
      </c>
      <c r="G41" s="26">
        <f t="shared" si="1"/>
        <v>31.138800000000003</v>
      </c>
      <c r="H41" s="26">
        <f t="shared" si="2"/>
        <v>116.7705</v>
      </c>
      <c r="I41" s="26">
        <f t="shared" si="3"/>
        <v>1704.8493000000001</v>
      </c>
      <c r="J41" s="26">
        <f t="shared" si="4"/>
        <v>272.77588800000001</v>
      </c>
      <c r="K41" s="26">
        <f t="shared" si="5"/>
        <v>1977.625188</v>
      </c>
      <c r="M41" s="60" t="s">
        <v>128</v>
      </c>
      <c r="N41" s="61" t="s">
        <v>155</v>
      </c>
    </row>
    <row r="42" spans="1:14" ht="14.25">
      <c r="A42" s="2" t="s">
        <v>83</v>
      </c>
      <c r="B42" s="1" t="s">
        <v>84</v>
      </c>
      <c r="C42" s="9">
        <v>2063.9699999999998</v>
      </c>
      <c r="F42" s="26">
        <f t="shared" si="0"/>
        <v>2063.9699999999998</v>
      </c>
      <c r="G42" s="26">
        <f t="shared" si="1"/>
        <v>41.279399999999995</v>
      </c>
      <c r="H42" s="26">
        <f t="shared" si="2"/>
        <v>154.79774999999998</v>
      </c>
      <c r="I42" s="26">
        <f t="shared" si="3"/>
        <v>2260.0471499999999</v>
      </c>
      <c r="J42" s="26">
        <f t="shared" si="4"/>
        <v>361.60754399999996</v>
      </c>
      <c r="K42" s="26">
        <f t="shared" si="5"/>
        <v>2621.6546939999998</v>
      </c>
      <c r="M42" s="62" t="s">
        <v>122</v>
      </c>
      <c r="N42" s="62" t="s">
        <v>156</v>
      </c>
    </row>
    <row r="43" spans="1:14" ht="14.25">
      <c r="A43" s="2" t="s">
        <v>85</v>
      </c>
      <c r="B43" s="1" t="s">
        <v>86</v>
      </c>
      <c r="C43" s="9">
        <v>1026.76</v>
      </c>
      <c r="F43" s="26">
        <f t="shared" si="0"/>
        <v>1026.76</v>
      </c>
      <c r="G43" s="26">
        <f t="shared" si="1"/>
        <v>20.5352</v>
      </c>
      <c r="H43" s="26">
        <f t="shared" si="2"/>
        <v>77.006999999999991</v>
      </c>
      <c r="I43" s="26">
        <f t="shared" si="3"/>
        <v>1124.3022000000001</v>
      </c>
      <c r="J43" s="26">
        <f t="shared" si="4"/>
        <v>179.88835200000003</v>
      </c>
      <c r="K43" s="26">
        <f t="shared" si="5"/>
        <v>1304.190552</v>
      </c>
      <c r="M43" s="60" t="s">
        <v>122</v>
      </c>
      <c r="N43" s="61" t="s">
        <v>157</v>
      </c>
    </row>
    <row r="44" spans="1:14" s="6" customFormat="1">
      <c r="A44" s="11"/>
      <c r="C44" s="6" t="s">
        <v>87</v>
      </c>
      <c r="F44" s="6" t="s">
        <v>87</v>
      </c>
      <c r="G44" s="6" t="s">
        <v>87</v>
      </c>
      <c r="H44" s="6" t="s">
        <v>87</v>
      </c>
      <c r="I44" s="6" t="s">
        <v>87</v>
      </c>
      <c r="J44" s="6" t="s">
        <v>87</v>
      </c>
      <c r="K44" s="6" t="s">
        <v>87</v>
      </c>
    </row>
    <row r="45" spans="1:14" ht="12" thickBot="1">
      <c r="A45" s="12" t="s">
        <v>88</v>
      </c>
      <c r="B45" s="1" t="s">
        <v>89</v>
      </c>
      <c r="C45" s="14">
        <v>82175.48</v>
      </c>
      <c r="F45" s="27">
        <f>SUM(F12:F43)</f>
        <v>82175.48000000001</v>
      </c>
      <c r="G45" s="27">
        <f t="shared" ref="G45:K45" si="6">SUM(G12:G43)</f>
        <v>1643.5095999999999</v>
      </c>
      <c r="H45" s="27">
        <f t="shared" si="6"/>
        <v>6163.1609999999973</v>
      </c>
      <c r="I45" s="27">
        <f t="shared" si="6"/>
        <v>89982.150600000008</v>
      </c>
      <c r="J45" s="27">
        <f t="shared" si="6"/>
        <v>14397.144096</v>
      </c>
      <c r="K45" s="27">
        <f t="shared" si="6"/>
        <v>104379.29469600001</v>
      </c>
    </row>
    <row r="46" spans="1:14" ht="12" thickTop="1"/>
    <row r="47" spans="1:14">
      <c r="C47" s="1" t="s">
        <v>89</v>
      </c>
    </row>
    <row r="48" spans="1:14">
      <c r="A48" s="2" t="s">
        <v>89</v>
      </c>
      <c r="B48" s="1" t="s">
        <v>89</v>
      </c>
      <c r="C48" s="13"/>
    </row>
  </sheetData>
  <autoFilter ref="A11:N45"/>
  <mergeCells count="1">
    <mergeCell ref="F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xSplit="2" ySplit="11" topLeftCell="C15" activePane="bottomRight" state="frozen"/>
      <selection pane="topRight" activeCell="C1" sqref="C1"/>
      <selection pane="bottomLeft" activeCell="A14" sqref="A14"/>
      <selection pane="bottomRight" activeCell="C44" sqref="C44"/>
    </sheetView>
  </sheetViews>
  <sheetFormatPr baseColWidth="10" defaultRowHeight="11.25"/>
  <cols>
    <col min="1" max="1" width="9.5703125" style="2" customWidth="1"/>
    <col min="2" max="2" width="28" style="1" customWidth="1"/>
    <col min="3" max="3" width="12.5703125" style="1" customWidth="1"/>
    <col min="4" max="4" width="11.5703125" style="1" customWidth="1"/>
    <col min="5" max="5" width="11.85546875" style="1" customWidth="1"/>
    <col min="6" max="6" width="14.42578125" style="1" customWidth="1"/>
    <col min="7" max="7" width="11.28515625" style="1" customWidth="1"/>
    <col min="8" max="8" width="10.85546875" style="1" customWidth="1"/>
    <col min="9" max="9" width="11.28515625" style="1" customWidth="1"/>
    <col min="10" max="10" width="12.140625" style="1" customWidth="1"/>
    <col min="11" max="11" width="11.140625" style="1" customWidth="1"/>
    <col min="12" max="12" width="9.42578125" style="1" customWidth="1"/>
    <col min="13" max="13" width="15" style="1" bestFit="1" customWidth="1"/>
    <col min="14" max="14" width="13.28515625" style="1" customWidth="1"/>
    <col min="15" max="16384" width="11.42578125" style="1"/>
  </cols>
  <sheetData>
    <row r="1" spans="1:14" ht="18" customHeight="1">
      <c r="A1" s="3" t="s">
        <v>0</v>
      </c>
      <c r="B1" s="44" t="s">
        <v>89</v>
      </c>
      <c r="C1" s="45"/>
      <c r="D1" s="45"/>
    </row>
    <row r="2" spans="1:14" ht="24.95" customHeight="1">
      <c r="A2" s="4" t="s">
        <v>1</v>
      </c>
      <c r="B2" s="46" t="s">
        <v>2</v>
      </c>
      <c r="C2" s="47"/>
      <c r="D2" s="47"/>
    </row>
    <row r="3" spans="1:14" ht="15.75">
      <c r="B3" s="48" t="s">
        <v>3</v>
      </c>
      <c r="C3" s="45"/>
      <c r="D3" s="45"/>
      <c r="E3" s="6"/>
    </row>
    <row r="4" spans="1:14" ht="15">
      <c r="B4" s="49" t="s">
        <v>4</v>
      </c>
      <c r="C4" s="45"/>
      <c r="D4" s="45"/>
      <c r="E4" s="6"/>
    </row>
    <row r="5" spans="1:14">
      <c r="B5" s="5" t="s">
        <v>5</v>
      </c>
    </row>
    <row r="6" spans="1:14">
      <c r="B6" s="5" t="s">
        <v>6</v>
      </c>
    </row>
    <row r="8" spans="1:14" s="20" customFormat="1" ht="23.25" thickBot="1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8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8" t="s">
        <v>19</v>
      </c>
      <c r="N8" s="19" t="s">
        <v>20</v>
      </c>
    </row>
    <row r="9" spans="1:14" ht="12" thickTop="1">
      <c r="A9" s="8" t="s">
        <v>21</v>
      </c>
    </row>
    <row r="11" spans="1:14">
      <c r="A11" s="7" t="s">
        <v>22</v>
      </c>
    </row>
    <row r="12" spans="1:14">
      <c r="A12" s="2" t="s">
        <v>23</v>
      </c>
      <c r="B12" s="1" t="s">
        <v>24</v>
      </c>
      <c r="C12" s="9">
        <v>880.08</v>
      </c>
      <c r="D12" s="9">
        <v>146.68</v>
      </c>
      <c r="E12" s="9">
        <v>0</v>
      </c>
      <c r="F12" s="9">
        <v>1026.76</v>
      </c>
      <c r="G12" s="10">
        <v>-18.41</v>
      </c>
      <c r="H12" s="9">
        <v>0</v>
      </c>
      <c r="I12" s="9">
        <v>25.58</v>
      </c>
      <c r="J12" s="9">
        <v>0</v>
      </c>
      <c r="K12" s="9">
        <v>0</v>
      </c>
      <c r="L12" s="10">
        <v>-0.01</v>
      </c>
      <c r="M12" s="9">
        <v>7.16</v>
      </c>
      <c r="N12" s="9">
        <v>1019.6</v>
      </c>
    </row>
    <row r="13" spans="1:14">
      <c r="A13" s="2" t="s">
        <v>25</v>
      </c>
      <c r="B13" s="1" t="s">
        <v>26</v>
      </c>
      <c r="C13" s="9">
        <v>880.08</v>
      </c>
      <c r="D13" s="9">
        <v>146.68</v>
      </c>
      <c r="E13" s="9">
        <v>0</v>
      </c>
      <c r="F13" s="9">
        <v>1026.76</v>
      </c>
      <c r="G13" s="10">
        <v>-18.41</v>
      </c>
      <c r="H13" s="9">
        <v>0</v>
      </c>
      <c r="I13" s="9">
        <v>25.53</v>
      </c>
      <c r="J13" s="9">
        <v>0</v>
      </c>
      <c r="K13" s="9">
        <v>0</v>
      </c>
      <c r="L13" s="9">
        <v>0.04</v>
      </c>
      <c r="M13" s="9">
        <v>7.16</v>
      </c>
      <c r="N13" s="9">
        <v>1019.6</v>
      </c>
    </row>
    <row r="14" spans="1:14">
      <c r="A14" s="2" t="s">
        <v>27</v>
      </c>
      <c r="B14" s="1" t="s">
        <v>28</v>
      </c>
      <c r="C14" s="9">
        <v>880.08</v>
      </c>
      <c r="D14" s="9">
        <v>146.68</v>
      </c>
      <c r="E14" s="9">
        <v>0</v>
      </c>
      <c r="F14" s="9">
        <v>1026.76</v>
      </c>
      <c r="G14" s="10">
        <v>-18.41</v>
      </c>
      <c r="H14" s="9">
        <v>0</v>
      </c>
      <c r="I14" s="9">
        <v>25.53</v>
      </c>
      <c r="J14" s="9">
        <v>509.2</v>
      </c>
      <c r="K14" s="9">
        <v>0</v>
      </c>
      <c r="L14" s="9">
        <v>0.04</v>
      </c>
      <c r="M14" s="9">
        <v>516.36</v>
      </c>
      <c r="N14" s="9">
        <v>510.4</v>
      </c>
    </row>
    <row r="15" spans="1:14">
      <c r="A15" s="2" t="s">
        <v>29</v>
      </c>
      <c r="B15" s="1" t="s">
        <v>30</v>
      </c>
      <c r="C15" s="9">
        <v>1500</v>
      </c>
      <c r="D15" s="9">
        <v>250</v>
      </c>
      <c r="E15" s="9">
        <v>0</v>
      </c>
      <c r="F15" s="9">
        <v>1750</v>
      </c>
      <c r="G15" s="9">
        <v>0</v>
      </c>
      <c r="H15" s="9">
        <v>144.21</v>
      </c>
      <c r="I15" s="9">
        <v>44.31</v>
      </c>
      <c r="J15" s="9">
        <v>0</v>
      </c>
      <c r="K15" s="9">
        <v>0</v>
      </c>
      <c r="L15" s="9">
        <v>0.08</v>
      </c>
      <c r="M15" s="9">
        <v>188.6</v>
      </c>
      <c r="N15" s="9">
        <v>1561.4</v>
      </c>
    </row>
    <row r="16" spans="1:14">
      <c r="A16" s="2" t="s">
        <v>31</v>
      </c>
      <c r="B16" s="1" t="s">
        <v>32</v>
      </c>
      <c r="C16" s="9">
        <v>880.08</v>
      </c>
      <c r="D16" s="9">
        <v>146.68</v>
      </c>
      <c r="E16" s="9">
        <v>0</v>
      </c>
      <c r="F16" s="9">
        <v>1026.76</v>
      </c>
      <c r="G16" s="10">
        <v>-18.41</v>
      </c>
      <c r="H16" s="9">
        <v>0</v>
      </c>
      <c r="I16" s="9">
        <v>25.48</v>
      </c>
      <c r="J16" s="9">
        <v>567.55999999999995</v>
      </c>
      <c r="K16" s="9">
        <v>0</v>
      </c>
      <c r="L16" s="9">
        <v>0.13</v>
      </c>
      <c r="M16" s="9">
        <v>574.76</v>
      </c>
      <c r="N16" s="9">
        <v>452</v>
      </c>
    </row>
    <row r="17" spans="1:14">
      <c r="A17" s="2" t="s">
        <v>33</v>
      </c>
      <c r="B17" s="1" t="s">
        <v>34</v>
      </c>
      <c r="C17" s="9">
        <v>880.08</v>
      </c>
      <c r="D17" s="9">
        <v>146.68</v>
      </c>
      <c r="E17" s="9">
        <v>0</v>
      </c>
      <c r="F17" s="9">
        <v>1026.76</v>
      </c>
      <c r="G17" s="10">
        <v>-18.41</v>
      </c>
      <c r="H17" s="9">
        <v>0</v>
      </c>
      <c r="I17" s="9">
        <v>25.53</v>
      </c>
      <c r="J17" s="9">
        <v>0</v>
      </c>
      <c r="K17" s="9">
        <v>0</v>
      </c>
      <c r="L17" s="10">
        <v>-0.16</v>
      </c>
      <c r="M17" s="9">
        <v>6.96</v>
      </c>
      <c r="N17" s="9">
        <v>1019.8</v>
      </c>
    </row>
    <row r="18" spans="1:14">
      <c r="A18" s="2" t="s">
        <v>35</v>
      </c>
      <c r="B18" s="1" t="s">
        <v>36</v>
      </c>
      <c r="C18" s="9">
        <v>4000.08</v>
      </c>
      <c r="D18" s="9">
        <v>666.68</v>
      </c>
      <c r="E18" s="9">
        <v>273.72000000000003</v>
      </c>
      <c r="F18" s="9">
        <v>4940.4799999999996</v>
      </c>
      <c r="G18" s="9">
        <v>0</v>
      </c>
      <c r="H18" s="9">
        <v>803.31</v>
      </c>
      <c r="I18" s="9">
        <v>129.35</v>
      </c>
      <c r="J18" s="9">
        <v>0</v>
      </c>
      <c r="K18" s="9">
        <v>0</v>
      </c>
      <c r="L18" s="9">
        <v>0.02</v>
      </c>
      <c r="M18" s="9">
        <v>932.68</v>
      </c>
      <c r="N18" s="9">
        <v>4007.8</v>
      </c>
    </row>
    <row r="19" spans="1:14">
      <c r="A19" s="2" t="s">
        <v>37</v>
      </c>
      <c r="B19" s="1" t="s">
        <v>38</v>
      </c>
      <c r="C19" s="9">
        <v>880.08</v>
      </c>
      <c r="D19" s="9">
        <v>146.68</v>
      </c>
      <c r="E19" s="9">
        <v>0</v>
      </c>
      <c r="F19" s="9">
        <v>1026.76</v>
      </c>
      <c r="G19" s="10">
        <v>-18.41</v>
      </c>
      <c r="H19" s="9">
        <v>0</v>
      </c>
      <c r="I19" s="9">
        <v>25.58</v>
      </c>
      <c r="J19" s="9">
        <v>0</v>
      </c>
      <c r="K19" s="9">
        <v>0</v>
      </c>
      <c r="L19" s="9">
        <v>0.19</v>
      </c>
      <c r="M19" s="9">
        <v>7.36</v>
      </c>
      <c r="N19" s="9">
        <v>1019.4</v>
      </c>
    </row>
    <row r="20" spans="1:14">
      <c r="A20" s="2" t="s">
        <v>39</v>
      </c>
      <c r="B20" s="1" t="s">
        <v>40</v>
      </c>
      <c r="C20" s="9">
        <v>1000.08</v>
      </c>
      <c r="D20" s="9">
        <v>166.68</v>
      </c>
      <c r="E20" s="9">
        <v>933.56</v>
      </c>
      <c r="F20" s="9">
        <v>2100.3200000000002</v>
      </c>
      <c r="G20" s="9">
        <v>0</v>
      </c>
      <c r="H20" s="9">
        <v>202.56</v>
      </c>
      <c r="I20" s="9">
        <v>29.11</v>
      </c>
      <c r="J20" s="9">
        <v>578.54</v>
      </c>
      <c r="K20" s="9">
        <v>0</v>
      </c>
      <c r="L20" s="10">
        <v>-0.09</v>
      </c>
      <c r="M20" s="9">
        <v>810.12</v>
      </c>
      <c r="N20" s="9">
        <v>1290.2</v>
      </c>
    </row>
    <row r="21" spans="1:14">
      <c r="A21" s="2" t="s">
        <v>41</v>
      </c>
      <c r="B21" s="1" t="s">
        <v>42</v>
      </c>
      <c r="C21" s="9">
        <v>6000</v>
      </c>
      <c r="D21" s="9">
        <v>1000</v>
      </c>
      <c r="E21" s="9">
        <v>0</v>
      </c>
      <c r="F21" s="9">
        <v>7000</v>
      </c>
      <c r="G21" s="9">
        <v>0</v>
      </c>
      <c r="H21" s="9">
        <v>1287.71</v>
      </c>
      <c r="I21" s="9">
        <v>197.64</v>
      </c>
      <c r="J21" s="9">
        <v>205.17</v>
      </c>
      <c r="K21" s="9">
        <v>0</v>
      </c>
      <c r="L21" s="10">
        <v>-0.12</v>
      </c>
      <c r="M21" s="9">
        <v>1690.4</v>
      </c>
      <c r="N21" s="9">
        <v>5309.6</v>
      </c>
    </row>
    <row r="22" spans="1:14">
      <c r="A22" s="2" t="s">
        <v>43</v>
      </c>
      <c r="B22" s="1" t="s">
        <v>44</v>
      </c>
      <c r="C22" s="9">
        <v>880.08</v>
      </c>
      <c r="D22" s="9">
        <v>146.68</v>
      </c>
      <c r="E22" s="9">
        <v>0</v>
      </c>
      <c r="F22" s="9">
        <v>1026.76</v>
      </c>
      <c r="G22" s="10">
        <v>-18.41</v>
      </c>
      <c r="H22" s="9">
        <v>0</v>
      </c>
      <c r="I22" s="9">
        <v>25.55</v>
      </c>
      <c r="J22" s="9">
        <v>0</v>
      </c>
      <c r="K22" s="9">
        <v>0</v>
      </c>
      <c r="L22" s="9">
        <v>0.02</v>
      </c>
      <c r="M22" s="9">
        <v>7.16</v>
      </c>
      <c r="N22" s="9">
        <v>1019.6</v>
      </c>
    </row>
    <row r="23" spans="1:14">
      <c r="A23" s="2" t="s">
        <v>45</v>
      </c>
      <c r="B23" s="1" t="s">
        <v>46</v>
      </c>
      <c r="C23" s="9">
        <v>880.08</v>
      </c>
      <c r="D23" s="9">
        <v>146.68</v>
      </c>
      <c r="E23" s="9">
        <v>0</v>
      </c>
      <c r="F23" s="9">
        <v>1026.76</v>
      </c>
      <c r="G23" s="10">
        <v>-18.41</v>
      </c>
      <c r="H23" s="9">
        <v>0</v>
      </c>
      <c r="I23" s="9">
        <v>25.55</v>
      </c>
      <c r="J23" s="9">
        <v>0</v>
      </c>
      <c r="K23" s="9">
        <v>0</v>
      </c>
      <c r="L23" s="9">
        <v>0.02</v>
      </c>
      <c r="M23" s="9">
        <v>7.16</v>
      </c>
      <c r="N23" s="9">
        <v>1019.6</v>
      </c>
    </row>
    <row r="24" spans="1:14">
      <c r="A24" s="2" t="s">
        <v>47</v>
      </c>
      <c r="B24" s="1" t="s">
        <v>48</v>
      </c>
      <c r="C24" s="9">
        <v>880.08</v>
      </c>
      <c r="D24" s="9">
        <v>146.68</v>
      </c>
      <c r="E24" s="9">
        <v>0</v>
      </c>
      <c r="F24" s="9">
        <v>1026.76</v>
      </c>
      <c r="G24" s="10">
        <v>-18.41</v>
      </c>
      <c r="H24" s="9">
        <v>0</v>
      </c>
      <c r="I24" s="9">
        <v>25.54</v>
      </c>
      <c r="J24" s="9">
        <v>0</v>
      </c>
      <c r="K24" s="9">
        <v>0</v>
      </c>
      <c r="L24" s="9">
        <v>0.03</v>
      </c>
      <c r="M24" s="9">
        <v>7.16</v>
      </c>
      <c r="N24" s="9">
        <v>1019.6</v>
      </c>
    </row>
    <row r="25" spans="1:14">
      <c r="A25" s="2" t="s">
        <v>49</v>
      </c>
      <c r="B25" s="1" t="s">
        <v>50</v>
      </c>
      <c r="C25" s="9">
        <v>880.08</v>
      </c>
      <c r="D25" s="9">
        <v>146.68</v>
      </c>
      <c r="E25" s="9">
        <v>0</v>
      </c>
      <c r="F25" s="9">
        <v>1026.76</v>
      </c>
      <c r="G25" s="10">
        <v>-18.41</v>
      </c>
      <c r="H25" s="9">
        <v>0</v>
      </c>
      <c r="I25" s="9">
        <v>25.48</v>
      </c>
      <c r="J25" s="9">
        <v>0</v>
      </c>
      <c r="K25" s="9">
        <v>0</v>
      </c>
      <c r="L25" s="10">
        <v>-0.11</v>
      </c>
      <c r="M25" s="9">
        <v>6.96</v>
      </c>
      <c r="N25" s="9">
        <v>1019.8</v>
      </c>
    </row>
    <row r="26" spans="1:14">
      <c r="A26" s="2" t="s">
        <v>51</v>
      </c>
      <c r="B26" s="1" t="s">
        <v>52</v>
      </c>
      <c r="C26" s="9">
        <v>3333.4</v>
      </c>
      <c r="D26" s="9">
        <v>555.57000000000005</v>
      </c>
      <c r="E26" s="9">
        <v>0</v>
      </c>
      <c r="F26" s="9">
        <v>3888.97</v>
      </c>
      <c r="G26" s="9">
        <v>0</v>
      </c>
      <c r="H26" s="9">
        <v>575.29</v>
      </c>
      <c r="I26" s="9">
        <v>116.44</v>
      </c>
      <c r="J26" s="9">
        <v>416.28</v>
      </c>
      <c r="K26" s="9">
        <v>0</v>
      </c>
      <c r="L26" s="10">
        <v>-0.04</v>
      </c>
      <c r="M26" s="9">
        <v>1107.97</v>
      </c>
      <c r="N26" s="9">
        <v>2781</v>
      </c>
    </row>
    <row r="27" spans="1:14">
      <c r="A27" s="2" t="s">
        <v>53</v>
      </c>
      <c r="B27" s="1" t="s">
        <v>54</v>
      </c>
      <c r="C27" s="9">
        <v>880.08</v>
      </c>
      <c r="D27" s="9">
        <v>146.68</v>
      </c>
      <c r="E27" s="9">
        <v>0</v>
      </c>
      <c r="F27" s="9">
        <v>1026.76</v>
      </c>
      <c r="G27" s="10">
        <v>-18.41</v>
      </c>
      <c r="H27" s="9">
        <v>0</v>
      </c>
      <c r="I27" s="9">
        <v>25.48</v>
      </c>
      <c r="J27" s="9">
        <v>803.57</v>
      </c>
      <c r="K27" s="9">
        <v>0</v>
      </c>
      <c r="L27" s="10">
        <v>-0.08</v>
      </c>
      <c r="M27" s="9">
        <v>810.56</v>
      </c>
      <c r="N27" s="9">
        <v>216.2</v>
      </c>
    </row>
    <row r="28" spans="1:14">
      <c r="A28" s="2" t="s">
        <v>55</v>
      </c>
      <c r="B28" s="1" t="s">
        <v>56</v>
      </c>
      <c r="C28" s="9">
        <v>733.4</v>
      </c>
      <c r="D28" s="9">
        <v>122.23</v>
      </c>
      <c r="E28" s="9">
        <v>0</v>
      </c>
      <c r="F28" s="9">
        <v>855.63</v>
      </c>
      <c r="G28" s="10">
        <v>-38.42</v>
      </c>
      <c r="H28" s="9">
        <v>0</v>
      </c>
      <c r="I28" s="9">
        <v>21.91</v>
      </c>
      <c r="J28" s="9">
        <v>0</v>
      </c>
      <c r="K28" s="9">
        <v>0</v>
      </c>
      <c r="L28" s="10">
        <v>-0.06</v>
      </c>
      <c r="M28" s="9">
        <v>-16.57</v>
      </c>
      <c r="N28" s="9">
        <v>872.2</v>
      </c>
    </row>
    <row r="29" spans="1:14">
      <c r="A29" s="2" t="s">
        <v>57</v>
      </c>
      <c r="B29" s="1" t="s">
        <v>58</v>
      </c>
      <c r="C29" s="9">
        <v>880.08</v>
      </c>
      <c r="D29" s="9">
        <v>146.68</v>
      </c>
      <c r="E29" s="9">
        <v>4210.53</v>
      </c>
      <c r="F29" s="9">
        <v>5237.29</v>
      </c>
      <c r="G29" s="9">
        <v>0</v>
      </c>
      <c r="H29" s="9">
        <v>873.12</v>
      </c>
      <c r="I29" s="9">
        <v>25.54</v>
      </c>
      <c r="J29" s="9">
        <v>0</v>
      </c>
      <c r="K29" s="9">
        <v>0</v>
      </c>
      <c r="L29" s="9">
        <v>0.03</v>
      </c>
      <c r="M29" s="9">
        <v>898.69</v>
      </c>
      <c r="N29" s="9">
        <v>4338.6000000000004</v>
      </c>
    </row>
    <row r="30" spans="1:14">
      <c r="A30" s="2" t="s">
        <v>59</v>
      </c>
      <c r="B30" s="1" t="s">
        <v>60</v>
      </c>
      <c r="C30" s="9">
        <v>1000.08</v>
      </c>
      <c r="D30" s="9">
        <v>166.68</v>
      </c>
      <c r="E30" s="9">
        <v>1122.58</v>
      </c>
      <c r="F30" s="9">
        <v>2289.34</v>
      </c>
      <c r="G30" s="9">
        <v>0</v>
      </c>
      <c r="H30" s="9">
        <v>236.44</v>
      </c>
      <c r="I30" s="9">
        <v>29</v>
      </c>
      <c r="J30" s="9">
        <v>0</v>
      </c>
      <c r="K30" s="9">
        <v>0</v>
      </c>
      <c r="L30" s="9">
        <v>0.1</v>
      </c>
      <c r="M30" s="9">
        <v>265.54000000000002</v>
      </c>
      <c r="N30" s="9">
        <v>2023.8</v>
      </c>
    </row>
    <row r="31" spans="1:14">
      <c r="A31" s="2" t="s">
        <v>61</v>
      </c>
      <c r="B31" s="1" t="s">
        <v>62</v>
      </c>
      <c r="C31" s="9">
        <v>880.08</v>
      </c>
      <c r="D31" s="9">
        <v>146.68</v>
      </c>
      <c r="E31" s="9">
        <v>0</v>
      </c>
      <c r="F31" s="9">
        <v>1026.76</v>
      </c>
      <c r="G31" s="10">
        <v>-18.41</v>
      </c>
      <c r="H31" s="9">
        <v>0</v>
      </c>
      <c r="I31" s="9">
        <v>25.48</v>
      </c>
      <c r="J31" s="9">
        <v>0</v>
      </c>
      <c r="K31" s="9">
        <v>0</v>
      </c>
      <c r="L31" s="9">
        <v>0.09</v>
      </c>
      <c r="M31" s="9">
        <v>7.16</v>
      </c>
      <c r="N31" s="9">
        <v>1019.6</v>
      </c>
    </row>
    <row r="32" spans="1:14">
      <c r="A32" s="2" t="s">
        <v>63</v>
      </c>
      <c r="B32" s="1" t="s">
        <v>64</v>
      </c>
      <c r="C32" s="9">
        <v>4000.08</v>
      </c>
      <c r="D32" s="9">
        <v>666.68</v>
      </c>
      <c r="E32" s="9">
        <v>1032.27</v>
      </c>
      <c r="F32" s="9">
        <v>5699.03</v>
      </c>
      <c r="G32" s="9">
        <v>0</v>
      </c>
      <c r="H32" s="9">
        <v>981.72</v>
      </c>
      <c r="I32" s="9">
        <v>128.63</v>
      </c>
      <c r="J32" s="9">
        <v>222.69</v>
      </c>
      <c r="K32" s="9">
        <v>0</v>
      </c>
      <c r="L32" s="10">
        <v>-0.01</v>
      </c>
      <c r="M32" s="9">
        <v>1333.03</v>
      </c>
      <c r="N32" s="9">
        <v>4366</v>
      </c>
    </row>
    <row r="33" spans="1:14">
      <c r="A33" s="2" t="s">
        <v>65</v>
      </c>
      <c r="B33" s="1" t="s">
        <v>66</v>
      </c>
      <c r="C33" s="9">
        <v>880.08</v>
      </c>
      <c r="D33" s="9">
        <v>146.68</v>
      </c>
      <c r="E33" s="9">
        <v>8430.32</v>
      </c>
      <c r="F33" s="9">
        <v>9457.08</v>
      </c>
      <c r="G33" s="9">
        <v>0</v>
      </c>
      <c r="H33" s="9">
        <v>1989.96</v>
      </c>
      <c r="I33" s="9">
        <v>25.48</v>
      </c>
      <c r="J33" s="9">
        <v>772.71</v>
      </c>
      <c r="K33" s="9">
        <v>0</v>
      </c>
      <c r="L33" s="10">
        <v>-7.0000000000000007E-2</v>
      </c>
      <c r="M33" s="9">
        <v>2788.08</v>
      </c>
      <c r="N33" s="9">
        <v>6669</v>
      </c>
    </row>
    <row r="34" spans="1:14">
      <c r="A34" s="2" t="s">
        <v>67</v>
      </c>
      <c r="B34" s="1" t="s">
        <v>68</v>
      </c>
      <c r="C34" s="9">
        <v>880.08</v>
      </c>
      <c r="D34" s="9">
        <v>146.68</v>
      </c>
      <c r="E34" s="9">
        <v>0</v>
      </c>
      <c r="F34" s="9">
        <v>1026.76</v>
      </c>
      <c r="G34" s="10">
        <v>-18.41</v>
      </c>
      <c r="H34" s="9">
        <v>0</v>
      </c>
      <c r="I34" s="9">
        <v>25.48</v>
      </c>
      <c r="J34" s="9">
        <v>0</v>
      </c>
      <c r="K34" s="9">
        <v>0</v>
      </c>
      <c r="L34" s="10">
        <v>-0.11</v>
      </c>
      <c r="M34" s="9">
        <v>6.96</v>
      </c>
      <c r="N34" s="9">
        <v>1019.8</v>
      </c>
    </row>
    <row r="35" spans="1:14">
      <c r="A35" s="2" t="s">
        <v>69</v>
      </c>
      <c r="B35" s="1" t="s">
        <v>70</v>
      </c>
      <c r="C35" s="9">
        <v>880.08</v>
      </c>
      <c r="D35" s="9">
        <v>146.68</v>
      </c>
      <c r="E35" s="9">
        <v>0</v>
      </c>
      <c r="F35" s="9">
        <v>1026.76</v>
      </c>
      <c r="G35" s="10">
        <v>-18.41</v>
      </c>
      <c r="H35" s="9">
        <v>0</v>
      </c>
      <c r="I35" s="9">
        <v>25.48</v>
      </c>
      <c r="J35" s="9">
        <v>0</v>
      </c>
      <c r="K35" s="9">
        <v>215</v>
      </c>
      <c r="L35" s="9">
        <v>0.09</v>
      </c>
      <c r="M35" s="9">
        <v>222.16</v>
      </c>
      <c r="N35" s="9">
        <v>804.6</v>
      </c>
    </row>
    <row r="36" spans="1:14">
      <c r="A36" s="2" t="s">
        <v>71</v>
      </c>
      <c r="B36" s="1" t="s">
        <v>72</v>
      </c>
      <c r="C36" s="9">
        <v>880.08</v>
      </c>
      <c r="D36" s="9">
        <v>146.68</v>
      </c>
      <c r="E36" s="9">
        <v>3078.92</v>
      </c>
      <c r="F36" s="9">
        <v>4105.68</v>
      </c>
      <c r="G36" s="9">
        <v>0</v>
      </c>
      <c r="H36" s="9">
        <v>621.58000000000004</v>
      </c>
      <c r="I36" s="9">
        <v>25.48</v>
      </c>
      <c r="J36" s="9">
        <v>0</v>
      </c>
      <c r="K36" s="9">
        <v>0</v>
      </c>
      <c r="L36" s="9">
        <v>0.02</v>
      </c>
      <c r="M36" s="9">
        <v>647.08000000000004</v>
      </c>
      <c r="N36" s="9">
        <v>3458.6</v>
      </c>
    </row>
    <row r="37" spans="1:14">
      <c r="A37" s="2" t="s">
        <v>73</v>
      </c>
      <c r="B37" s="1" t="s">
        <v>74</v>
      </c>
      <c r="C37" s="9">
        <v>880.08</v>
      </c>
      <c r="D37" s="9">
        <v>146.68</v>
      </c>
      <c r="E37" s="9">
        <v>10361.959999999999</v>
      </c>
      <c r="F37" s="9">
        <v>11388.72</v>
      </c>
      <c r="G37" s="9">
        <v>0</v>
      </c>
      <c r="H37" s="9">
        <v>2569.4499999999998</v>
      </c>
      <c r="I37" s="9">
        <v>25.53</v>
      </c>
      <c r="J37" s="9">
        <v>0</v>
      </c>
      <c r="K37" s="9">
        <v>0</v>
      </c>
      <c r="L37" s="10">
        <v>-0.06</v>
      </c>
      <c r="M37" s="9">
        <v>2594.92</v>
      </c>
      <c r="N37" s="9">
        <v>8793.7999999999993</v>
      </c>
    </row>
    <row r="38" spans="1:14">
      <c r="A38" s="2" t="s">
        <v>75</v>
      </c>
      <c r="B38" s="1" t="s">
        <v>76</v>
      </c>
      <c r="C38" s="9">
        <v>880.08</v>
      </c>
      <c r="D38" s="9">
        <v>146.68</v>
      </c>
      <c r="E38" s="9">
        <v>0</v>
      </c>
      <c r="F38" s="9">
        <v>1026.76</v>
      </c>
      <c r="G38" s="10">
        <v>-18.41</v>
      </c>
      <c r="H38" s="9">
        <v>0</v>
      </c>
      <c r="I38" s="9">
        <v>25.53</v>
      </c>
      <c r="J38" s="9">
        <v>0</v>
      </c>
      <c r="K38" s="9">
        <v>0</v>
      </c>
      <c r="L38" s="9">
        <v>0.04</v>
      </c>
      <c r="M38" s="9">
        <v>7.16</v>
      </c>
      <c r="N38" s="9">
        <v>1019.6</v>
      </c>
    </row>
    <row r="39" spans="1:14">
      <c r="A39" s="2" t="s">
        <v>77</v>
      </c>
      <c r="B39" s="1" t="s">
        <v>78</v>
      </c>
      <c r="C39" s="9">
        <v>1285.68</v>
      </c>
      <c r="D39" s="9">
        <v>214.28</v>
      </c>
      <c r="E39" s="9">
        <v>0</v>
      </c>
      <c r="F39" s="9">
        <v>1499.96</v>
      </c>
      <c r="G39" s="9">
        <v>0</v>
      </c>
      <c r="H39" s="9">
        <v>56.26</v>
      </c>
      <c r="I39" s="9">
        <v>37.24</v>
      </c>
      <c r="J39" s="9">
        <v>0</v>
      </c>
      <c r="K39" s="9">
        <v>0</v>
      </c>
      <c r="L39" s="9">
        <v>0.06</v>
      </c>
      <c r="M39" s="9">
        <v>93.56</v>
      </c>
      <c r="N39" s="9">
        <v>1406.4</v>
      </c>
    </row>
    <row r="40" spans="1:14">
      <c r="A40" s="2" t="s">
        <v>79</v>
      </c>
      <c r="B40" s="1" t="s">
        <v>80</v>
      </c>
      <c r="C40" s="9">
        <v>1000.02</v>
      </c>
      <c r="D40" s="9">
        <v>166.67</v>
      </c>
      <c r="E40" s="9">
        <v>747.22</v>
      </c>
      <c r="F40" s="9">
        <v>1913.91</v>
      </c>
      <c r="G40" s="9">
        <v>0</v>
      </c>
      <c r="H40" s="9">
        <v>170.44</v>
      </c>
      <c r="I40" s="9">
        <v>28.96</v>
      </c>
      <c r="J40" s="9">
        <v>0</v>
      </c>
      <c r="K40" s="9">
        <v>0</v>
      </c>
      <c r="L40" s="9">
        <v>0.11</v>
      </c>
      <c r="M40" s="9">
        <v>199.51</v>
      </c>
      <c r="N40" s="9">
        <v>1714.4</v>
      </c>
    </row>
    <row r="41" spans="1:14">
      <c r="A41" s="2" t="s">
        <v>81</v>
      </c>
      <c r="B41" s="1" t="s">
        <v>82</v>
      </c>
      <c r="C41" s="9">
        <v>880.08</v>
      </c>
      <c r="D41" s="9">
        <v>146.68</v>
      </c>
      <c r="E41" s="9">
        <v>530.17999999999995</v>
      </c>
      <c r="F41" s="9">
        <v>1556.94</v>
      </c>
      <c r="G41" s="9">
        <v>0</v>
      </c>
      <c r="H41" s="9">
        <v>62.46</v>
      </c>
      <c r="I41" s="9">
        <v>25.58</v>
      </c>
      <c r="J41" s="9">
        <v>731.23</v>
      </c>
      <c r="K41" s="9">
        <v>0</v>
      </c>
      <c r="L41" s="9">
        <v>7.0000000000000007E-2</v>
      </c>
      <c r="M41" s="9">
        <v>819.34</v>
      </c>
      <c r="N41" s="9">
        <v>737.6</v>
      </c>
    </row>
    <row r="42" spans="1:14">
      <c r="A42" s="2" t="s">
        <v>83</v>
      </c>
      <c r="B42" s="1" t="s">
        <v>84</v>
      </c>
      <c r="C42" s="9">
        <v>880.08</v>
      </c>
      <c r="D42" s="9">
        <v>146.68</v>
      </c>
      <c r="E42" s="9">
        <v>1037.21</v>
      </c>
      <c r="F42" s="9">
        <v>2063.9699999999998</v>
      </c>
      <c r="G42" s="9">
        <v>0</v>
      </c>
      <c r="H42" s="9">
        <v>196.05</v>
      </c>
      <c r="I42" s="9">
        <v>25.48</v>
      </c>
      <c r="J42" s="9">
        <v>0</v>
      </c>
      <c r="K42" s="9">
        <v>0</v>
      </c>
      <c r="L42" s="9">
        <v>0.04</v>
      </c>
      <c r="M42" s="9">
        <v>221.57</v>
      </c>
      <c r="N42" s="9">
        <v>1842.4</v>
      </c>
    </row>
    <row r="43" spans="1:14">
      <c r="A43" s="2" t="s">
        <v>85</v>
      </c>
      <c r="B43" s="1" t="s">
        <v>86</v>
      </c>
      <c r="C43" s="9">
        <v>880.08</v>
      </c>
      <c r="D43" s="9">
        <v>146.68</v>
      </c>
      <c r="E43" s="9">
        <v>0</v>
      </c>
      <c r="F43" s="9">
        <v>1026.76</v>
      </c>
      <c r="G43" s="10">
        <v>-18.41</v>
      </c>
      <c r="H43" s="9">
        <v>0</v>
      </c>
      <c r="I43" s="9">
        <v>25.53</v>
      </c>
      <c r="J43" s="9">
        <v>0</v>
      </c>
      <c r="K43" s="9">
        <v>0</v>
      </c>
      <c r="L43" s="9">
        <v>0.04</v>
      </c>
      <c r="M43" s="9">
        <v>7.16</v>
      </c>
      <c r="N43" s="9">
        <v>1019.6</v>
      </c>
    </row>
    <row r="44" spans="1:14" s="6" customFormat="1">
      <c r="A44" s="11"/>
      <c r="C44" s="6" t="s">
        <v>87</v>
      </c>
      <c r="D44" s="6" t="s">
        <v>87</v>
      </c>
      <c r="E44" s="6" t="s">
        <v>87</v>
      </c>
      <c r="F44" s="6" t="s">
        <v>87</v>
      </c>
      <c r="G44" s="6" t="s">
        <v>87</v>
      </c>
      <c r="H44" s="6" t="s">
        <v>87</v>
      </c>
      <c r="I44" s="6" t="s">
        <v>87</v>
      </c>
      <c r="J44" s="6" t="s">
        <v>87</v>
      </c>
      <c r="K44" s="6" t="s">
        <v>87</v>
      </c>
      <c r="L44" s="6" t="s">
        <v>87</v>
      </c>
      <c r="M44" s="6" t="s">
        <v>87</v>
      </c>
      <c r="N44" s="6" t="s">
        <v>87</v>
      </c>
    </row>
    <row r="45" spans="1:14">
      <c r="A45" s="12" t="s">
        <v>88</v>
      </c>
      <c r="B45" s="1" t="s">
        <v>89</v>
      </c>
      <c r="C45" s="14">
        <v>43214.58</v>
      </c>
      <c r="D45" s="14">
        <v>7202.43</v>
      </c>
      <c r="E45" s="14">
        <v>31758.47</v>
      </c>
      <c r="F45" s="14">
        <v>82175.48</v>
      </c>
      <c r="G45" s="15">
        <v>-332.98</v>
      </c>
      <c r="H45" s="14">
        <v>10770.56</v>
      </c>
      <c r="I45" s="14">
        <v>1324.01</v>
      </c>
      <c r="J45" s="14">
        <v>4806.95</v>
      </c>
      <c r="K45" s="14">
        <v>215</v>
      </c>
      <c r="L45" s="14">
        <v>0.34</v>
      </c>
      <c r="M45" s="14">
        <v>16783.88</v>
      </c>
      <c r="N45" s="14">
        <v>65391.6</v>
      </c>
    </row>
    <row r="47" spans="1:14">
      <c r="C47" s="1" t="s">
        <v>89</v>
      </c>
      <c r="D47" s="1" t="s">
        <v>89</v>
      </c>
      <c r="E47" s="1" t="s">
        <v>89</v>
      </c>
      <c r="F47" s="1" t="s">
        <v>89</v>
      </c>
      <c r="G47" s="1" t="s">
        <v>89</v>
      </c>
      <c r="H47" s="1" t="s">
        <v>89</v>
      </c>
      <c r="I47" s="1" t="s">
        <v>89</v>
      </c>
      <c r="J47" s="1" t="s">
        <v>89</v>
      </c>
      <c r="K47" s="1" t="s">
        <v>89</v>
      </c>
      <c r="L47" s="1" t="s">
        <v>89</v>
      </c>
      <c r="M47" s="1" t="s">
        <v>89</v>
      </c>
      <c r="N47" s="1" t="s">
        <v>89</v>
      </c>
    </row>
    <row r="48" spans="1:14">
      <c r="A48" s="2" t="s">
        <v>89</v>
      </c>
      <c r="B48" s="1" t="s">
        <v>89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D9" sqref="D9"/>
    </sheetView>
  </sheetViews>
  <sheetFormatPr baseColWidth="10" defaultRowHeight="15"/>
  <cols>
    <col min="3" max="3" width="20.42578125" customWidth="1"/>
    <col min="4" max="4" width="15.85546875" bestFit="1" customWidth="1"/>
  </cols>
  <sheetData>
    <row r="1" spans="1:10">
      <c r="A1" s="28" t="s">
        <v>0</v>
      </c>
    </row>
    <row r="2" spans="1:10">
      <c r="A2" s="29" t="s">
        <v>1</v>
      </c>
    </row>
    <row r="3" spans="1:10" ht="23.25">
      <c r="A3" s="30" t="s">
        <v>2</v>
      </c>
      <c r="B3" s="31"/>
      <c r="C3" s="32"/>
      <c r="D3" s="31"/>
      <c r="E3" s="31"/>
    </row>
    <row r="4" spans="1:10" ht="15.75">
      <c r="A4" s="33" t="s">
        <v>96</v>
      </c>
      <c r="B4" s="31"/>
      <c r="C4" s="31"/>
      <c r="D4" s="31"/>
      <c r="E4" s="31"/>
    </row>
    <row r="6" spans="1:10">
      <c r="A6" s="34"/>
      <c r="B6" s="34"/>
      <c r="C6" s="34"/>
      <c r="D6" s="34"/>
      <c r="E6" s="34"/>
      <c r="F6" s="34"/>
      <c r="G6" s="34"/>
      <c r="H6" s="34"/>
    </row>
    <row r="7" spans="1:10">
      <c r="A7" s="35"/>
      <c r="B7" s="35"/>
      <c r="C7" s="35"/>
      <c r="D7" s="35"/>
      <c r="E7" s="35"/>
      <c r="F7" s="35"/>
      <c r="G7" s="35"/>
      <c r="H7" s="35"/>
    </row>
    <row r="8" spans="1:10">
      <c r="A8" s="36" t="s">
        <v>97</v>
      </c>
      <c r="B8" s="36" t="s">
        <v>98</v>
      </c>
      <c r="C8" s="36" t="s">
        <v>99</v>
      </c>
      <c r="D8" s="37" t="s">
        <v>100</v>
      </c>
      <c r="E8" s="36" t="s">
        <v>101</v>
      </c>
      <c r="F8" s="38"/>
      <c r="G8" s="38"/>
      <c r="H8" s="38"/>
      <c r="I8" s="38"/>
      <c r="J8" s="38"/>
    </row>
    <row r="9" spans="1:10">
      <c r="A9" s="39" t="s">
        <v>29</v>
      </c>
      <c r="B9">
        <v>2717430477</v>
      </c>
      <c r="C9" t="s">
        <v>102</v>
      </c>
      <c r="D9">
        <v>1561.4</v>
      </c>
      <c r="E9" t="s">
        <v>30</v>
      </c>
    </row>
    <row r="10" spans="1:10">
      <c r="A10" s="39" t="s">
        <v>37</v>
      </c>
      <c r="B10">
        <v>2952119943</v>
      </c>
      <c r="C10" t="s">
        <v>102</v>
      </c>
      <c r="D10">
        <v>1019.4000000000001</v>
      </c>
      <c r="E10" t="s">
        <v>38</v>
      </c>
    </row>
    <row r="11" spans="1:10">
      <c r="A11" s="39" t="s">
        <v>39</v>
      </c>
      <c r="B11">
        <v>2763908836</v>
      </c>
      <c r="C11" t="s">
        <v>102</v>
      </c>
      <c r="D11">
        <v>1290.2</v>
      </c>
      <c r="E11" t="s">
        <v>40</v>
      </c>
    </row>
    <row r="12" spans="1:10">
      <c r="A12" s="39" t="s">
        <v>73</v>
      </c>
      <c r="B12">
        <v>2986347665</v>
      </c>
      <c r="C12" t="s">
        <v>102</v>
      </c>
      <c r="D12">
        <v>8793.8000000000011</v>
      </c>
      <c r="E12" t="s">
        <v>74</v>
      </c>
    </row>
    <row r="13" spans="1:10">
      <c r="A13" s="39" t="s">
        <v>81</v>
      </c>
      <c r="B13">
        <v>2906306063</v>
      </c>
      <c r="C13" t="s">
        <v>102</v>
      </c>
      <c r="D13">
        <v>737.6</v>
      </c>
      <c r="E13" t="s">
        <v>82</v>
      </c>
    </row>
    <row r="14" spans="1:10">
      <c r="A14" s="39" t="s">
        <v>55</v>
      </c>
      <c r="B14">
        <v>1457482116</v>
      </c>
      <c r="C14" t="s">
        <v>102</v>
      </c>
      <c r="D14">
        <v>872.2</v>
      </c>
      <c r="E14" t="s">
        <v>56</v>
      </c>
    </row>
    <row r="15" spans="1:10">
      <c r="A15" s="39" t="s">
        <v>45</v>
      </c>
      <c r="B15">
        <v>2845119553</v>
      </c>
      <c r="C15" t="s">
        <v>102</v>
      </c>
      <c r="D15">
        <v>1019.6</v>
      </c>
      <c r="E15" t="s">
        <v>46</v>
      </c>
    </row>
    <row r="16" spans="1:10">
      <c r="A16" s="39" t="s">
        <v>43</v>
      </c>
      <c r="B16">
        <v>2863632784</v>
      </c>
      <c r="C16" t="s">
        <v>102</v>
      </c>
      <c r="D16">
        <v>1019.6</v>
      </c>
      <c r="E16" t="s">
        <v>44</v>
      </c>
    </row>
    <row r="17" spans="1:5">
      <c r="A17" s="39" t="s">
        <v>57</v>
      </c>
      <c r="B17">
        <v>2872328917</v>
      </c>
      <c r="C17" t="s">
        <v>102</v>
      </c>
      <c r="D17">
        <v>4338.6000000000004</v>
      </c>
      <c r="E17" t="s">
        <v>58</v>
      </c>
    </row>
    <row r="18" spans="1:5">
      <c r="A18" s="39" t="s">
        <v>47</v>
      </c>
      <c r="B18">
        <v>2875214688</v>
      </c>
      <c r="C18" t="s">
        <v>102</v>
      </c>
      <c r="D18">
        <v>1019.6</v>
      </c>
      <c r="E18" t="s">
        <v>48</v>
      </c>
    </row>
    <row r="19" spans="1:5">
      <c r="A19" s="39" t="s">
        <v>75</v>
      </c>
      <c r="B19">
        <v>2885838584</v>
      </c>
      <c r="C19" t="s">
        <v>102</v>
      </c>
      <c r="D19">
        <v>1019.6</v>
      </c>
      <c r="E19" t="s">
        <v>76</v>
      </c>
    </row>
    <row r="20" spans="1:5">
      <c r="A20" s="39" t="s">
        <v>33</v>
      </c>
      <c r="B20">
        <v>1449517286</v>
      </c>
      <c r="C20" t="s">
        <v>102</v>
      </c>
      <c r="D20">
        <v>1019.8000000000001</v>
      </c>
      <c r="E20" t="s">
        <v>34</v>
      </c>
    </row>
    <row r="21" spans="1:5">
      <c r="A21" s="39" t="s">
        <v>27</v>
      </c>
      <c r="B21">
        <v>1482165252</v>
      </c>
      <c r="C21" t="s">
        <v>102</v>
      </c>
      <c r="D21">
        <v>510.40000000000003</v>
      </c>
      <c r="E21" t="s">
        <v>28</v>
      </c>
    </row>
    <row r="22" spans="1:5">
      <c r="A22" s="39" t="s">
        <v>85</v>
      </c>
      <c r="B22">
        <v>1473959848</v>
      </c>
      <c r="C22" t="s">
        <v>102</v>
      </c>
      <c r="D22">
        <v>1019.6</v>
      </c>
      <c r="E22" t="s">
        <v>86</v>
      </c>
    </row>
    <row r="23" spans="1:5">
      <c r="A23" s="39" t="s">
        <v>25</v>
      </c>
      <c r="B23">
        <v>2948214670</v>
      </c>
      <c r="C23" t="s">
        <v>102</v>
      </c>
      <c r="D23">
        <v>1019.6</v>
      </c>
      <c r="E23" t="s">
        <v>26</v>
      </c>
    </row>
    <row r="24" spans="1:5">
      <c r="A24" s="39" t="s">
        <v>35</v>
      </c>
      <c r="B24">
        <v>2730894303</v>
      </c>
      <c r="C24" t="s">
        <v>102</v>
      </c>
      <c r="D24">
        <v>4007.8</v>
      </c>
      <c r="E24" t="s">
        <v>36</v>
      </c>
    </row>
    <row r="25" spans="1:5">
      <c r="A25" s="39" t="s">
        <v>63</v>
      </c>
      <c r="B25">
        <v>1112995379</v>
      </c>
      <c r="C25" t="s">
        <v>102</v>
      </c>
      <c r="D25">
        <v>4366</v>
      </c>
      <c r="E25" t="s">
        <v>64</v>
      </c>
    </row>
    <row r="26" spans="1:5">
      <c r="A26" s="39" t="s">
        <v>59</v>
      </c>
      <c r="B26">
        <v>2735539994</v>
      </c>
      <c r="C26" t="s">
        <v>102</v>
      </c>
      <c r="D26">
        <v>2023.8000000000002</v>
      </c>
      <c r="E26" t="s">
        <v>60</v>
      </c>
    </row>
    <row r="27" spans="1:5">
      <c r="A27" s="39" t="s">
        <v>31</v>
      </c>
      <c r="B27">
        <v>1167172540</v>
      </c>
      <c r="C27" t="s">
        <v>102</v>
      </c>
      <c r="D27">
        <v>452</v>
      </c>
      <c r="E27" t="s">
        <v>32</v>
      </c>
    </row>
    <row r="28" spans="1:5">
      <c r="A28" s="39" t="s">
        <v>65</v>
      </c>
      <c r="B28">
        <v>1156979076</v>
      </c>
      <c r="C28" t="s">
        <v>102</v>
      </c>
      <c r="D28">
        <v>6669</v>
      </c>
      <c r="E28" t="s">
        <v>66</v>
      </c>
    </row>
    <row r="29" spans="1:5">
      <c r="A29" s="39" t="s">
        <v>51</v>
      </c>
      <c r="B29">
        <v>2866078516</v>
      </c>
      <c r="C29" t="s">
        <v>102</v>
      </c>
      <c r="D29">
        <v>2781</v>
      </c>
      <c r="E29" t="s">
        <v>52</v>
      </c>
    </row>
    <row r="30" spans="1:5">
      <c r="A30" s="39" t="s">
        <v>77</v>
      </c>
      <c r="B30">
        <v>1148534756</v>
      </c>
      <c r="C30" t="s">
        <v>102</v>
      </c>
      <c r="D30">
        <v>1406.4</v>
      </c>
      <c r="E30" t="s">
        <v>78</v>
      </c>
    </row>
    <row r="31" spans="1:5">
      <c r="A31" s="39" t="s">
        <v>69</v>
      </c>
      <c r="B31">
        <v>1133977021</v>
      </c>
      <c r="C31" t="s">
        <v>102</v>
      </c>
      <c r="D31">
        <v>804.6</v>
      </c>
      <c r="E31" t="s">
        <v>70</v>
      </c>
    </row>
    <row r="32" spans="1:5">
      <c r="A32" s="39" t="s">
        <v>49</v>
      </c>
      <c r="B32">
        <v>1127165366</v>
      </c>
      <c r="C32" t="s">
        <v>102</v>
      </c>
      <c r="D32">
        <v>1019.8000000000001</v>
      </c>
      <c r="E32" t="s">
        <v>50</v>
      </c>
    </row>
    <row r="33" spans="1:5">
      <c r="A33" s="39" t="s">
        <v>67</v>
      </c>
      <c r="B33">
        <v>1469380671</v>
      </c>
      <c r="C33" t="s">
        <v>102</v>
      </c>
      <c r="D33">
        <v>1019.8000000000001</v>
      </c>
      <c r="E33" t="s">
        <v>68</v>
      </c>
    </row>
    <row r="34" spans="1:5">
      <c r="A34" s="39" t="s">
        <v>83</v>
      </c>
      <c r="B34">
        <v>1117153988</v>
      </c>
      <c r="C34" t="s">
        <v>102</v>
      </c>
      <c r="D34">
        <v>1842.4</v>
      </c>
      <c r="E34" t="s">
        <v>84</v>
      </c>
    </row>
    <row r="35" spans="1:5">
      <c r="A35" s="39" t="s">
        <v>79</v>
      </c>
      <c r="B35">
        <v>2950654612</v>
      </c>
      <c r="C35" t="s">
        <v>102</v>
      </c>
      <c r="D35">
        <v>1714.4</v>
      </c>
      <c r="E35" t="s">
        <v>80</v>
      </c>
    </row>
    <row r="36" spans="1:5">
      <c r="A36" s="39" t="s">
        <v>71</v>
      </c>
      <c r="B36">
        <v>2885171660</v>
      </c>
      <c r="C36" t="s">
        <v>102</v>
      </c>
      <c r="D36">
        <v>3458.6000000000004</v>
      </c>
      <c r="E36" t="s">
        <v>72</v>
      </c>
    </row>
    <row r="37" spans="1:5">
      <c r="A37" s="39" t="s">
        <v>41</v>
      </c>
      <c r="B37">
        <v>1256980872</v>
      </c>
      <c r="C37" t="s">
        <v>102</v>
      </c>
      <c r="D37">
        <v>5309.6</v>
      </c>
      <c r="E37" t="s">
        <v>42</v>
      </c>
    </row>
    <row r="38" spans="1:5">
      <c r="A38" s="31"/>
      <c r="B38" s="31" t="s">
        <v>103</v>
      </c>
      <c r="C38" s="31"/>
      <c r="D38" s="40">
        <v>63136.2</v>
      </c>
      <c r="E38" s="31" t="s">
        <v>104</v>
      </c>
    </row>
    <row r="41" spans="1:5">
      <c r="A41" s="39" t="s">
        <v>23</v>
      </c>
      <c r="C41" t="s">
        <v>105</v>
      </c>
      <c r="D41">
        <v>1019.6</v>
      </c>
      <c r="E41" t="s">
        <v>24</v>
      </c>
    </row>
    <row r="42" spans="1:5">
      <c r="A42" s="39" t="s">
        <v>61</v>
      </c>
      <c r="C42" t="s">
        <v>105</v>
      </c>
      <c r="D42">
        <v>1019.6</v>
      </c>
      <c r="E42" t="s">
        <v>62</v>
      </c>
    </row>
    <row r="43" spans="1:5">
      <c r="A43" s="39" t="s">
        <v>53</v>
      </c>
      <c r="C43" t="s">
        <v>105</v>
      </c>
      <c r="D43">
        <v>216.20000000000002</v>
      </c>
      <c r="E43" t="s">
        <v>54</v>
      </c>
    </row>
    <row r="44" spans="1:5">
      <c r="A44" s="31"/>
      <c r="B44" s="31" t="s">
        <v>106</v>
      </c>
      <c r="C44" s="31"/>
      <c r="D44" s="40">
        <v>2255.4</v>
      </c>
      <c r="E44" s="31" t="s">
        <v>107</v>
      </c>
    </row>
    <row r="47" spans="1:5" ht="18.75">
      <c r="A47" s="41"/>
      <c r="B47" s="41" t="s">
        <v>103</v>
      </c>
      <c r="C47" s="41"/>
      <c r="D47" s="42">
        <v>63136.2</v>
      </c>
      <c r="E47" s="41" t="s">
        <v>104</v>
      </c>
    </row>
    <row r="48" spans="1:5" ht="18.75">
      <c r="A48" s="41"/>
      <c r="B48" s="41" t="s">
        <v>106</v>
      </c>
      <c r="C48" s="41"/>
      <c r="D48" s="42">
        <v>2255.4</v>
      </c>
      <c r="E48" s="41" t="s">
        <v>107</v>
      </c>
    </row>
    <row r="49" spans="1:5" ht="18.75">
      <c r="A49" s="41"/>
      <c r="B49" s="41"/>
      <c r="C49" s="41"/>
      <c r="D49" s="42">
        <v>65391.6</v>
      </c>
      <c r="E49" s="41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baseColWidth="10" defaultRowHeight="15"/>
  <cols>
    <col min="1" max="1" width="24.5703125" customWidth="1"/>
    <col min="2" max="2" width="11.5703125" bestFit="1" customWidth="1"/>
  </cols>
  <sheetData>
    <row r="1" spans="1:6">
      <c r="A1" s="50" t="s">
        <v>109</v>
      </c>
      <c r="B1" s="50"/>
      <c r="C1" s="51"/>
      <c r="D1" s="52"/>
      <c r="E1" s="52"/>
      <c r="F1" s="53"/>
    </row>
    <row r="2" spans="1:6">
      <c r="A2" s="50" t="s">
        <v>120</v>
      </c>
      <c r="B2" s="50"/>
      <c r="C2" s="51"/>
      <c r="D2" s="52"/>
      <c r="E2" s="52"/>
      <c r="F2" s="53"/>
    </row>
    <row r="3" spans="1:6">
      <c r="A3" s="50" t="s">
        <v>110</v>
      </c>
      <c r="B3" s="54" t="s">
        <v>121</v>
      </c>
      <c r="C3" s="51"/>
      <c r="D3" s="52"/>
      <c r="E3" s="52"/>
      <c r="F3" s="53"/>
    </row>
    <row r="4" spans="1:6">
      <c r="A4" s="51"/>
      <c r="B4" s="51"/>
      <c r="C4" s="51"/>
      <c r="D4" s="52"/>
      <c r="E4" s="52"/>
      <c r="F4" s="53"/>
    </row>
    <row r="5" spans="1:6">
      <c r="A5" s="51" t="s">
        <v>111</v>
      </c>
      <c r="B5" s="51" t="s">
        <v>112</v>
      </c>
      <c r="C5" s="51"/>
      <c r="D5" s="52"/>
      <c r="E5" s="52"/>
      <c r="F5" s="53"/>
    </row>
    <row r="6" spans="1:6">
      <c r="A6" s="52" t="s">
        <v>113</v>
      </c>
      <c r="B6" s="55">
        <v>67596.69</v>
      </c>
      <c r="C6" s="52"/>
      <c r="D6" s="52"/>
      <c r="E6" s="52"/>
      <c r="F6" s="53"/>
    </row>
    <row r="7" spans="1:6">
      <c r="A7" s="52" t="s">
        <v>114</v>
      </c>
      <c r="B7" s="55">
        <v>13566.8</v>
      </c>
      <c r="C7" s="52"/>
      <c r="D7" s="52"/>
      <c r="E7" s="52"/>
      <c r="F7" s="53"/>
    </row>
    <row r="8" spans="1:6">
      <c r="A8" s="52" t="s">
        <v>115</v>
      </c>
      <c r="B8" s="55">
        <v>0</v>
      </c>
      <c r="C8" s="52"/>
      <c r="D8" s="52"/>
      <c r="E8" s="52"/>
      <c r="F8" s="53"/>
    </row>
    <row r="9" spans="1:6">
      <c r="A9" s="52" t="s">
        <v>116</v>
      </c>
      <c r="B9" s="55">
        <v>1916.25</v>
      </c>
      <c r="C9" s="52"/>
      <c r="D9" s="52"/>
      <c r="E9" s="52"/>
      <c r="F9" s="53"/>
    </row>
    <row r="10" spans="1:6">
      <c r="A10" s="52" t="s">
        <v>117</v>
      </c>
      <c r="B10" s="55">
        <v>0</v>
      </c>
      <c r="C10" s="52"/>
      <c r="D10" s="52"/>
      <c r="E10" s="52"/>
      <c r="F10" s="53"/>
    </row>
    <row r="11" spans="1:6">
      <c r="A11" s="52" t="s">
        <v>118</v>
      </c>
      <c r="B11" s="55">
        <v>6902.41</v>
      </c>
      <c r="C11" s="52"/>
      <c r="D11" s="52"/>
      <c r="E11" s="52"/>
      <c r="F11" s="53"/>
    </row>
    <row r="12" spans="1:6" ht="15.75" thickBot="1">
      <c r="A12" s="52" t="s">
        <v>119</v>
      </c>
      <c r="B12" s="56">
        <v>0</v>
      </c>
      <c r="C12" s="52"/>
      <c r="D12" s="52"/>
      <c r="E12" s="52"/>
      <c r="F12" s="53"/>
    </row>
    <row r="13" spans="1:6">
      <c r="A13" s="52"/>
      <c r="B13" s="57">
        <f>SUM(B6:B12)</f>
        <v>89982.150000000009</v>
      </c>
      <c r="C13" s="52"/>
      <c r="D13" s="52"/>
      <c r="E13" s="52"/>
      <c r="F13" s="53"/>
    </row>
    <row r="14" spans="1:6" ht="15.75" thickBot="1">
      <c r="A14" s="52"/>
      <c r="B14" s="58">
        <f>B13*0.16</f>
        <v>14397.144000000002</v>
      </c>
      <c r="C14" s="52"/>
      <c r="D14" s="52"/>
      <c r="E14" s="52"/>
      <c r="F14" s="53"/>
    </row>
    <row r="15" spans="1:6" ht="15.75" thickTop="1">
      <c r="A15" s="52"/>
      <c r="B15" s="59">
        <f>+B13+B14</f>
        <v>104379.29400000001</v>
      </c>
      <c r="C15" s="52"/>
      <c r="D15" s="52"/>
      <c r="E15" s="52"/>
      <c r="F15" s="53"/>
    </row>
    <row r="16" spans="1:6">
      <c r="A16" s="52"/>
      <c r="B16" s="55">
        <v>104379.29</v>
      </c>
      <c r="C16" s="52"/>
      <c r="D16" s="52"/>
      <c r="E16" s="52"/>
      <c r="F16" s="53"/>
    </row>
    <row r="17" spans="1:6">
      <c r="A17" s="52"/>
      <c r="B17" s="55">
        <f>B15-B16</f>
        <v>4.0000000153668225E-3</v>
      </c>
      <c r="C17" s="52"/>
      <c r="D17" s="52"/>
      <c r="E17" s="52"/>
      <c r="F17" s="53"/>
    </row>
    <row r="18" spans="1:6">
      <c r="A18" s="52"/>
      <c r="B18" s="55"/>
      <c r="C18" s="52"/>
      <c r="D18" s="52"/>
      <c r="E18" s="52"/>
      <c r="F18" s="53"/>
    </row>
    <row r="19" spans="1:6">
      <c r="A19" s="52"/>
      <c r="B19" s="52"/>
      <c r="C19" s="52"/>
      <c r="D19" s="52"/>
      <c r="E19" s="52"/>
      <c r="F19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saulQM</dc:creator>
  <cp:lastModifiedBy>usuario</cp:lastModifiedBy>
  <dcterms:created xsi:type="dcterms:W3CDTF">2017-02-09T16:44:46Z</dcterms:created>
  <dcterms:modified xsi:type="dcterms:W3CDTF">2017-02-20T18:59:00Z</dcterms:modified>
</cp:coreProperties>
</file>