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/>
  </bookViews>
  <sheets>
    <sheet name="FACTURACION" sheetId="2" r:id="rId1"/>
    <sheet name="INGENIERIA" sheetId="1" r:id="rId2"/>
    <sheet name="BANCOS" sheetId="3" r:id="rId3"/>
  </sheets>
  <calcPr calcId="145621"/>
  <fileRecoveryPr repairLoad="1"/>
</workbook>
</file>

<file path=xl/calcChain.xml><?xml version="1.0" encoding="utf-8"?>
<calcChain xmlns="http://schemas.openxmlformats.org/spreadsheetml/2006/main">
  <c r="Q55" i="1" l="1"/>
  <c r="Q39" i="1"/>
  <c r="F14" i="2"/>
  <c r="G14" i="2"/>
  <c r="H14" i="2"/>
  <c r="I14" i="2"/>
  <c r="J14" i="2"/>
  <c r="E14" i="2"/>
  <c r="J11" i="2"/>
  <c r="I11" i="2"/>
  <c r="H11" i="2"/>
  <c r="G11" i="2"/>
  <c r="F11" i="2"/>
  <c r="E11" i="2"/>
  <c r="C14" i="2"/>
  <c r="D10" i="3"/>
  <c r="D12" i="3"/>
  <c r="D13" i="3" s="1"/>
</calcChain>
</file>

<file path=xl/sharedStrings.xml><?xml version="1.0" encoding="utf-8"?>
<sst xmlns="http://schemas.openxmlformats.org/spreadsheetml/2006/main" count="188" uniqueCount="126">
  <si>
    <t>CONTPAQ i</t>
  </si>
  <si>
    <t xml:space="preserve">      NÓMINAS</t>
  </si>
  <si>
    <t>05 INGENIERIA FISCAL LABORAL SC</t>
  </si>
  <si>
    <t>Lista de Raya (forma tabular)</t>
  </si>
  <si>
    <t>Periodo 51 al 51 Semanal del 13/12/2017 al 19/12/2017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</si>
  <si>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</si>
  <si>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</si>
  <si>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</si>
  <si>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</si>
  <si>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</si>
  <si>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</si>
  <si>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</si>
  <si>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</si>
  <si>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</si>
  <si>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</si>
  <si>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</si>
  <si>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</si>
  <si>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</si>
  <si>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Dtos Cta 254</t>
  </si>
  <si>
    <t>*TOTAL* *DEDUCCIONES*</t>
  </si>
  <si>
    <t>*NETO*</t>
  </si>
  <si>
    <t xml:space="preserve">    Reg. Pat. IMSS:  Z3422423106</t>
  </si>
  <si>
    <t>ALK13</t>
  </si>
  <si>
    <t>Acevedo Lara Kevin Fabian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</si>
  <si>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</si>
  <si>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</si>
  <si>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</si>
  <si>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</si>
  <si>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</si>
  <si>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</si>
  <si>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</si>
  <si>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</si>
  <si>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</si>
  <si>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</si>
  <si>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CTP18</t>
  </si>
  <si>
    <t>Cardenas Tierrablanca Paola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</si>
  <si>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</si>
  <si>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</si>
  <si>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</si>
  <si>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</si>
  <si>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</si>
  <si>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</si>
  <si>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</si>
  <si>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</si>
  <si>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</si>
  <si>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</si>
  <si>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</si>
  <si>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</si>
  <si>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</si>
  <si>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</si>
  <si>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FMG01</t>
  </si>
  <si>
    <t>Flores Miranda Luis Gilberto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</si>
  <si>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</si>
  <si>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</si>
  <si>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</si>
  <si>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</si>
  <si>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</si>
  <si>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</si>
  <si>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</si>
  <si>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</si>
  <si>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</si>
  <si>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</si>
  <si>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</si>
  <si>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</si>
  <si>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</si>
  <si>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</si>
  <si>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</si>
  <si>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</si>
  <si>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LLM03</t>
  </si>
  <si>
    <t>Lara Lizardi Maria Gabriela</t>
  </si>
  <si>
    <t>0LC00</t>
  </si>
  <si>
    <t>Leon Cabello Luis Alberto</t>
  </si>
  <si>
    <t>LGM09</t>
  </si>
  <si>
    <t>Lomeli Garza Mariajose</t>
  </si>
  <si>
    <t>MMP28</t>
  </si>
  <si>
    <t>Magueyal Martinez Pedro</t>
  </si>
  <si>
    <t>MVN23</t>
  </si>
  <si>
    <t>Mejia Villegas Nallely Beatriz</t>
  </si>
  <si>
    <t>MMF25</t>
  </si>
  <si>
    <t>Meza Manriquez Francisco Javier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</si>
  <si>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</si>
  <si>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</si>
  <si>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</si>
  <si>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</si>
  <si>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</si>
  <si>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</si>
  <si>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</si>
  <si>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</si>
  <si>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</si>
  <si>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</si>
  <si>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</si>
  <si>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</si>
  <si>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</si>
  <si>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</si>
  <si>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</si>
  <si>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</si>
  <si>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</si>
  <si>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</si>
  <si>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</si>
  <si>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</si>
  <si>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VRH11</t>
  </si>
  <si>
    <t>Villagomez Ruiz Humberto</t>
  </si>
  <si>
    <t>YPJ04</t>
  </si>
  <si>
    <t>Yañez Pantoja Jose Guadalupe</t>
  </si>
  <si>
    <t>0ZM30</t>
  </si>
  <si>
    <t>Zarate Martinez Ricardo</t>
  </si>
  <si>
    <t xml:space="preserve">  =============</t>
  </si>
  <si>
    <t>Total Gral.</t>
  </si>
  <si>
    <t xml:space="preserve"> </t>
  </si>
  <si>
    <t>Periodo 51 del 2017-12-13 al 2017-12-19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</si>
  <si>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</si>
  <si>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</si>
  <si>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</si>
  <si>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</si>
  <si>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</si>
  <si>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</si>
  <si>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</si>
  <si>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</si>
  <si>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FACTURA</t>
  </si>
  <si>
    <t>2% NOMINA</t>
  </si>
  <si>
    <t>7.5% COMISION</t>
  </si>
  <si>
    <t>SUBTOTAL</t>
  </si>
  <si>
    <t>IVA</t>
  </si>
  <si>
    <t>TOTAL</t>
  </si>
  <si>
    <t>DEPOSITADO</t>
  </si>
  <si>
    <t>FALTANTE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</si>
</sst>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0" fillId="0" borderId="0" xfId="0"/>
    <xf numFmtId="0" fontId="5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33" sqref="L33"/>
    </sheetView>
  </sheetViews>
  <sheetFormatPr baseColWidth="10" defaultRowHeight="11.25" x14ac:dyDescent="0.2"/>
  <cols>
    <col min="1" max="1" width="8.5703125" style="2" customWidth="1"/>
    <col min="2" max="2" width="27.140625" style="1" customWidth="1"/>
    <col min="3" max="3" width="12.42578125" style="1" customWidth="1"/>
    <col min="4" max="4" width="11.42578125" style="1"/>
    <col min="5" max="5" width="14.85546875" style="1" customWidth="1"/>
    <col min="6" max="16384" width="11.42578125" style="1"/>
  </cols>
  <sheetData>
    <row r="1" spans="1:10" ht="18" customHeight="1" x14ac:dyDescent="0.2">
      <c r="A1" s="3" t="s">
        <v>0</v>
      </c>
      <c r="B1" s="26" t="s">
        <v>108</v>
      </c>
    </row>
    <row r="2" spans="1:10" ht="24.95" customHeight="1" x14ac:dyDescent="0.2">
      <c r="A2" s="4" t="s">
        <v>1</v>
      </c>
      <c r="B2" s="20" t="s">
        <v>2</v>
      </c>
    </row>
    <row r="3" spans="1:10" ht="15" x14ac:dyDescent="0.2">
      <c r="B3" s="22" t="s">
        <v>3</v>
      </c>
      <c r="C3" s="7"/>
    </row>
    <row r="4" spans="1:10" ht="12.75" x14ac:dyDescent="0.2">
      <c r="B4" s="24" t="s">
        <v>4</v>
      </c>
      <c r="C4" s="7"/>
    </row>
    <row r="5" spans="1:10" x14ac:dyDescent="0.2">
      <c r="B5" s="6" t="s">
        <v>5</v>
      </c>
    </row>
    <row r="6" spans="1:10" x14ac:dyDescent="0.2">
      <c r="B6" s="6" t="s">
        <v>6</v>
      </c>
    </row>
    <row r="7" spans="1:10" ht="15.75" x14ac:dyDescent="0.25">
      <c r="E7" s="46" t="s">
        <v>118</v>
      </c>
      <c r="F7" s="47"/>
      <c r="G7" s="47"/>
      <c r="H7" s="47"/>
      <c r="I7" s="47"/>
      <c r="J7" s="48"/>
    </row>
    <row r="8" spans="1:10" s="5" customFormat="1" ht="23.25" thickBot="1" x14ac:dyDescent="0.25">
      <c r="A8" s="8" t="s">
        <v>7</v>
      </c>
      <c r="B8" s="9" t="s">
        <v>8</v>
      </c>
      <c r="C8" s="9" t="s">
        <v>11</v>
      </c>
      <c r="E8" s="41" t="s">
        <v>12</v>
      </c>
      <c r="F8" s="41" t="s">
        <v>119</v>
      </c>
      <c r="G8" s="41" t="s">
        <v>120</v>
      </c>
      <c r="H8" s="41" t="s">
        <v>121</v>
      </c>
      <c r="I8" s="41" t="s">
        <v>122</v>
      </c>
      <c r="J8" s="41" t="s">
        <v>123</v>
      </c>
    </row>
    <row r="9" spans="1:10" ht="12" thickTop="1" x14ac:dyDescent="0.2">
      <c r="A9" s="12" t="s">
        <v>21</v>
      </c>
    </row>
    <row r="11" spans="1:10" x14ac:dyDescent="0.2">
      <c r="A11" s="2" t="s">
        <v>78</v>
      </c>
      <c r="B11" s="1" t="s">
        <v>79</v>
      </c>
      <c r="C11" s="13">
        <v>6665.17</v>
      </c>
      <c r="E11" s="42">
        <f>+C11</f>
        <v>6665.17</v>
      </c>
      <c r="F11" s="42">
        <f>+E11*2%</f>
        <v>133.30340000000001</v>
      </c>
      <c r="G11" s="42">
        <f>+E11*7.5%</f>
        <v>499.88774999999998</v>
      </c>
      <c r="H11" s="42">
        <f>SUM(E11:G11)</f>
        <v>7298.3611499999997</v>
      </c>
      <c r="I11" s="42">
        <f>+H11*16%</f>
        <v>1167.7377839999999</v>
      </c>
      <c r="J11" s="42">
        <f>+H11+I11</f>
        <v>8466.0989339999996</v>
      </c>
    </row>
    <row r="13" spans="1:10" s="7" customFormat="1" x14ac:dyDescent="0.2">
      <c r="A13" s="15"/>
      <c r="C13" s="7" t="s">
        <v>106</v>
      </c>
      <c r="E13" s="38" t="s">
        <v>106</v>
      </c>
      <c r="F13" s="38" t="s">
        <v>106</v>
      </c>
      <c r="G13" s="38" t="s">
        <v>106</v>
      </c>
      <c r="H13" s="38" t="s">
        <v>106</v>
      </c>
      <c r="I13" s="38" t="s">
        <v>106</v>
      </c>
      <c r="J13" s="38" t="s">
        <v>106</v>
      </c>
    </row>
    <row r="14" spans="1:10" ht="13.5" thickBot="1" x14ac:dyDescent="0.25">
      <c r="A14" s="18" t="s">
        <v>107</v>
      </c>
      <c r="B14" s="1" t="s">
        <v>108</v>
      </c>
      <c r="C14" s="17">
        <f>+C11</f>
        <v>6665.17</v>
      </c>
      <c r="E14" s="43">
        <f>+E11</f>
        <v>6665.17</v>
      </c>
      <c r="F14" s="43">
        <f t="shared" ref="F14:J14" si="0">+F11</f>
        <v>133.30340000000001</v>
      </c>
      <c r="G14" s="43">
        <f t="shared" si="0"/>
        <v>499.88774999999998</v>
      </c>
      <c r="H14" s="43">
        <f t="shared" si="0"/>
        <v>7298.3611499999997</v>
      </c>
      <c r="I14" s="43">
        <f t="shared" si="0"/>
        <v>1167.7377839999999</v>
      </c>
      <c r="J14" s="43">
        <f t="shared" si="0"/>
        <v>8466.0989339999996</v>
      </c>
    </row>
    <row r="15" spans="1:10" ht="12" thickTop="1" x14ac:dyDescent="0.2"/>
    <row r="16" spans="1:10" x14ac:dyDescent="0.2">
      <c r="C16" s="1" t="s">
        <v>108</v>
      </c>
    </row>
    <row r="17" spans="1:3" x14ac:dyDescent="0.2">
      <c r="A17" s="2" t="s">
        <v>108</v>
      </c>
      <c r="B17" s="1" t="s">
        <v>108</v>
      </c>
      <c r="C17" s="16"/>
    </row>
  </sheetData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pane xSplit="2" ySplit="10" topLeftCell="H26" activePane="bottomRight" state="frozen"/>
      <selection pane="topRight" activeCell="C1" sqref="C1"/>
      <selection pane="bottomLeft" activeCell="A11" sqref="A11"/>
      <selection pane="bottomRight" activeCell="Q31" sqref="Q31"/>
    </sheetView>
  </sheetViews>
  <sheetFormatPr baseColWidth="10" defaultRowHeight="11.25" x14ac:dyDescent="0.2"/>
  <cols>
    <col min="1" max="1" width="8.5703125" style="2" customWidth="1"/>
    <col min="2" max="2" width="27.140625" style="1" customWidth="1"/>
    <col min="3" max="3" width="10.42578125" style="1" customWidth="1"/>
    <col min="4" max="4" width="9" style="1" customWidth="1"/>
    <col min="5" max="5" width="12.42578125" style="1" customWidth="1"/>
    <col min="6" max="6" width="13.5703125" style="1" bestFit="1" customWidth="1"/>
    <col min="7" max="8" width="13" style="1" bestFit="1" customWidth="1"/>
    <col min="9" max="9" width="11.7109375" style="1" customWidth="1"/>
    <col min="10" max="10" width="10.140625" style="1" customWidth="1"/>
    <col min="11" max="11" width="10.42578125" style="1" customWidth="1"/>
    <col min="12" max="12" width="8.85546875" style="1" customWidth="1"/>
    <col min="13" max="13" width="13" style="1" bestFit="1" customWidth="1"/>
    <col min="14" max="14" width="11.5703125" style="1" customWidth="1"/>
    <col min="15" max="16384" width="11.42578125" style="1"/>
  </cols>
  <sheetData>
    <row r="1" spans="1:17" ht="18" customHeight="1" x14ac:dyDescent="0.25">
      <c r="A1" s="3" t="s">
        <v>0</v>
      </c>
      <c r="B1" s="49" t="s">
        <v>108</v>
      </c>
      <c r="C1" s="50"/>
      <c r="D1" s="50"/>
    </row>
    <row r="2" spans="1:17" ht="24.95" customHeight="1" x14ac:dyDescent="0.2">
      <c r="A2" s="4" t="s">
        <v>1</v>
      </c>
      <c r="B2" s="20" t="s">
        <v>2</v>
      </c>
      <c r="C2" s="21"/>
      <c r="D2" s="21"/>
    </row>
    <row r="3" spans="1:17" ht="15.75" x14ac:dyDescent="0.25">
      <c r="B3" s="22" t="s">
        <v>3</v>
      </c>
      <c r="C3" s="23"/>
      <c r="D3" s="23"/>
      <c r="E3" s="7"/>
    </row>
    <row r="4" spans="1:17" ht="15" x14ac:dyDescent="0.25">
      <c r="B4" s="24" t="s">
        <v>4</v>
      </c>
      <c r="C4" s="23"/>
      <c r="D4" s="23"/>
      <c r="E4" s="7"/>
    </row>
    <row r="5" spans="1:17" x14ac:dyDescent="0.2">
      <c r="B5" s="6" t="s">
        <v>5</v>
      </c>
    </row>
    <row r="6" spans="1:17" x14ac:dyDescent="0.2">
      <c r="B6" s="6" t="s">
        <v>6</v>
      </c>
    </row>
    <row r="8" spans="1:17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  <c r="P8" s="39" t="s">
        <v>124</v>
      </c>
      <c r="Q8" s="40" t="s">
        <v>125</v>
      </c>
    </row>
    <row r="9" spans="1:17" ht="12" thickTop="1" x14ac:dyDescent="0.2">
      <c r="A9" s="12" t="s">
        <v>21</v>
      </c>
    </row>
    <row r="11" spans="1:17" x14ac:dyDescent="0.2">
      <c r="A11" s="2" t="s">
        <v>22</v>
      </c>
      <c r="B11" s="1" t="s">
        <v>23</v>
      </c>
      <c r="C11" s="13">
        <v>880.08</v>
      </c>
      <c r="D11" s="13">
        <v>146.68</v>
      </c>
      <c r="E11" s="13">
        <v>7175.75</v>
      </c>
      <c r="F11" s="13">
        <v>8202.51</v>
      </c>
      <c r="G11" s="13">
        <v>0</v>
      </c>
      <c r="H11" s="13">
        <v>0</v>
      </c>
      <c r="I11" s="13">
        <v>1613.59</v>
      </c>
      <c r="J11" s="13">
        <v>25.48</v>
      </c>
      <c r="K11" s="14">
        <v>-0.16</v>
      </c>
      <c r="L11" s="13">
        <v>0</v>
      </c>
      <c r="M11" s="13">
        <v>1638.91</v>
      </c>
      <c r="N11" s="13">
        <v>6563.6</v>
      </c>
      <c r="P11" s="45"/>
      <c r="Q11" s="45"/>
    </row>
    <row r="12" spans="1:17" x14ac:dyDescent="0.2">
      <c r="A12" s="2" t="s">
        <v>24</v>
      </c>
      <c r="B12" s="1" t="s">
        <v>25</v>
      </c>
      <c r="C12" s="13">
        <v>880.08</v>
      </c>
      <c r="D12" s="13">
        <v>146.68</v>
      </c>
      <c r="E12" s="13">
        <v>1017.35</v>
      </c>
      <c r="F12" s="13">
        <v>2044.11</v>
      </c>
      <c r="G12" s="13">
        <v>0</v>
      </c>
      <c r="H12" s="13">
        <v>0</v>
      </c>
      <c r="I12" s="13">
        <v>192.49</v>
      </c>
      <c r="J12" s="13">
        <v>130.72999999999999</v>
      </c>
      <c r="K12" s="13">
        <v>0.09</v>
      </c>
      <c r="L12" s="13">
        <v>0</v>
      </c>
      <c r="M12" s="13">
        <v>323.31</v>
      </c>
      <c r="N12" s="13">
        <v>1720.8</v>
      </c>
      <c r="P12" s="45"/>
      <c r="Q12" s="45"/>
    </row>
    <row r="13" spans="1:17" x14ac:dyDescent="0.2">
      <c r="A13" s="2" t="s">
        <v>26</v>
      </c>
      <c r="B13" s="1" t="s">
        <v>27</v>
      </c>
      <c r="C13" s="13">
        <v>1600.02</v>
      </c>
      <c r="D13" s="13">
        <v>266.67</v>
      </c>
      <c r="E13" s="13">
        <v>0</v>
      </c>
      <c r="F13" s="13">
        <v>1866.69</v>
      </c>
      <c r="G13" s="13">
        <v>0</v>
      </c>
      <c r="H13" s="13">
        <v>0</v>
      </c>
      <c r="I13" s="13">
        <v>162.88</v>
      </c>
      <c r="J13" s="13">
        <v>360.26</v>
      </c>
      <c r="K13" s="14">
        <v>-0.05</v>
      </c>
      <c r="L13" s="13">
        <v>0</v>
      </c>
      <c r="M13" s="13">
        <v>523.09</v>
      </c>
      <c r="N13" s="13">
        <v>1343.6</v>
      </c>
      <c r="P13" s="45"/>
      <c r="Q13" s="45"/>
    </row>
    <row r="14" spans="1:17" x14ac:dyDescent="0.2">
      <c r="A14" s="2" t="s">
        <v>28</v>
      </c>
      <c r="B14" s="1" t="s">
        <v>29</v>
      </c>
      <c r="C14" s="13">
        <v>880.08</v>
      </c>
      <c r="D14" s="13">
        <v>146.68</v>
      </c>
      <c r="E14" s="13">
        <v>2791.27</v>
      </c>
      <c r="F14" s="13">
        <v>3818.03</v>
      </c>
      <c r="G14" s="13">
        <v>0</v>
      </c>
      <c r="H14" s="13">
        <v>0</v>
      </c>
      <c r="I14" s="13">
        <v>560.14</v>
      </c>
      <c r="J14" s="13">
        <v>85.25</v>
      </c>
      <c r="K14" s="14">
        <v>-0.16</v>
      </c>
      <c r="L14" s="13">
        <v>500</v>
      </c>
      <c r="M14" s="13">
        <v>1145.23</v>
      </c>
      <c r="N14" s="13">
        <v>2672.8</v>
      </c>
      <c r="P14" s="45"/>
      <c r="Q14" s="45"/>
    </row>
    <row r="15" spans="1:17" x14ac:dyDescent="0.2">
      <c r="A15" s="2" t="s">
        <v>30</v>
      </c>
      <c r="B15" s="1" t="s">
        <v>31</v>
      </c>
      <c r="C15" s="13">
        <v>880.08</v>
      </c>
      <c r="D15" s="13">
        <v>146.68</v>
      </c>
      <c r="E15" s="13">
        <v>13779.92</v>
      </c>
      <c r="F15" s="13">
        <v>14806.68</v>
      </c>
      <c r="G15" s="13">
        <v>439.2</v>
      </c>
      <c r="H15" s="13">
        <v>0</v>
      </c>
      <c r="I15" s="13">
        <v>3603.15</v>
      </c>
      <c r="J15" s="13">
        <v>214.63</v>
      </c>
      <c r="K15" s="13">
        <v>0.1</v>
      </c>
      <c r="L15" s="13">
        <v>0</v>
      </c>
      <c r="M15" s="13">
        <v>4257.08</v>
      </c>
      <c r="N15" s="13">
        <v>10549.6</v>
      </c>
      <c r="P15" s="45"/>
      <c r="Q15" s="45"/>
    </row>
    <row r="16" spans="1:17" x14ac:dyDescent="0.2">
      <c r="A16" s="2" t="s">
        <v>32</v>
      </c>
      <c r="B16" s="1" t="s">
        <v>33</v>
      </c>
      <c r="C16" s="13">
        <v>880.08</v>
      </c>
      <c r="D16" s="13">
        <v>146.68</v>
      </c>
      <c r="E16" s="13">
        <v>10476.85</v>
      </c>
      <c r="F16" s="13">
        <v>11503.61</v>
      </c>
      <c r="G16" s="13">
        <v>0</v>
      </c>
      <c r="H16" s="13">
        <v>0</v>
      </c>
      <c r="I16" s="13">
        <v>2603.92</v>
      </c>
      <c r="J16" s="13">
        <v>25.8</v>
      </c>
      <c r="K16" s="14">
        <v>-0.11</v>
      </c>
      <c r="L16" s="13">
        <v>0</v>
      </c>
      <c r="M16" s="13">
        <v>2629.61</v>
      </c>
      <c r="N16" s="13">
        <v>8874</v>
      </c>
      <c r="P16" s="45"/>
      <c r="Q16" s="45"/>
    </row>
    <row r="17" spans="1:17" x14ac:dyDescent="0.2">
      <c r="A17" s="2" t="s">
        <v>34</v>
      </c>
      <c r="B17" s="1" t="s">
        <v>35</v>
      </c>
      <c r="C17" s="13">
        <v>880.08</v>
      </c>
      <c r="D17" s="13">
        <v>146.68</v>
      </c>
      <c r="E17" s="13">
        <v>0</v>
      </c>
      <c r="F17" s="13">
        <v>1026.76</v>
      </c>
      <c r="G17" s="13">
        <v>0</v>
      </c>
      <c r="H17" s="14">
        <v>-18.41</v>
      </c>
      <c r="I17" s="13">
        <v>0</v>
      </c>
      <c r="J17" s="13">
        <v>25.48</v>
      </c>
      <c r="K17" s="14">
        <v>-0.11</v>
      </c>
      <c r="L17" s="13">
        <v>0</v>
      </c>
      <c r="M17" s="13">
        <v>6.96</v>
      </c>
      <c r="N17" s="13">
        <v>1019.8</v>
      </c>
      <c r="P17" s="45"/>
      <c r="Q17" s="45"/>
    </row>
    <row r="18" spans="1:17" x14ac:dyDescent="0.2">
      <c r="A18" s="2" t="s">
        <v>36</v>
      </c>
      <c r="B18" s="1" t="s">
        <v>37</v>
      </c>
      <c r="C18" s="13">
        <v>880.08</v>
      </c>
      <c r="D18" s="13">
        <v>146.68</v>
      </c>
      <c r="E18" s="13">
        <v>0</v>
      </c>
      <c r="F18" s="13">
        <v>1026.76</v>
      </c>
      <c r="G18" s="13">
        <v>0</v>
      </c>
      <c r="H18" s="14">
        <v>-18.41</v>
      </c>
      <c r="I18" s="13">
        <v>0</v>
      </c>
      <c r="J18" s="13">
        <v>228.04</v>
      </c>
      <c r="K18" s="14">
        <v>-7.0000000000000007E-2</v>
      </c>
      <c r="L18" s="13">
        <v>0</v>
      </c>
      <c r="M18" s="13">
        <v>209.56</v>
      </c>
      <c r="N18" s="13">
        <v>817.2</v>
      </c>
      <c r="P18" s="45"/>
      <c r="Q18" s="45"/>
    </row>
    <row r="19" spans="1:17" x14ac:dyDescent="0.2">
      <c r="A19" s="2" t="s">
        <v>38</v>
      </c>
      <c r="B19" s="1" t="s">
        <v>39</v>
      </c>
      <c r="C19" s="13">
        <v>4000.08</v>
      </c>
      <c r="D19" s="13">
        <v>666.68</v>
      </c>
      <c r="E19" s="13">
        <v>6113.07</v>
      </c>
      <c r="F19" s="13">
        <v>10779.83</v>
      </c>
      <c r="G19" s="13">
        <v>0</v>
      </c>
      <c r="H19" s="13">
        <v>0</v>
      </c>
      <c r="I19" s="13">
        <v>2386.79</v>
      </c>
      <c r="J19" s="13">
        <v>332.01</v>
      </c>
      <c r="K19" s="13">
        <v>0.03</v>
      </c>
      <c r="L19" s="13">
        <v>0</v>
      </c>
      <c r="M19" s="13">
        <v>2718.83</v>
      </c>
      <c r="N19" s="13">
        <v>8061</v>
      </c>
      <c r="P19" s="45"/>
      <c r="Q19" s="45"/>
    </row>
    <row r="20" spans="1:17" x14ac:dyDescent="0.2">
      <c r="A20" s="2" t="s">
        <v>40</v>
      </c>
      <c r="B20" s="1" t="s">
        <v>41</v>
      </c>
      <c r="C20" s="13">
        <v>880.08</v>
      </c>
      <c r="D20" s="13">
        <v>146.68</v>
      </c>
      <c r="E20" s="13">
        <v>13209.68</v>
      </c>
      <c r="F20" s="13">
        <v>14236.44</v>
      </c>
      <c r="G20" s="13">
        <v>0</v>
      </c>
      <c r="H20" s="13">
        <v>0</v>
      </c>
      <c r="I20" s="13">
        <v>3423.77</v>
      </c>
      <c r="J20" s="13">
        <v>318.52</v>
      </c>
      <c r="K20" s="14">
        <v>-0.05</v>
      </c>
      <c r="L20" s="13">
        <v>500</v>
      </c>
      <c r="M20" s="13">
        <v>4242.24</v>
      </c>
      <c r="N20" s="13">
        <v>9994.2000000000007</v>
      </c>
      <c r="P20" s="45"/>
      <c r="Q20" s="45"/>
    </row>
    <row r="21" spans="1:17" x14ac:dyDescent="0.2">
      <c r="A21" s="2" t="s">
        <v>42</v>
      </c>
      <c r="B21" s="1" t="s">
        <v>43</v>
      </c>
      <c r="C21" s="13">
        <v>1000.08</v>
      </c>
      <c r="D21" s="13">
        <v>166.68</v>
      </c>
      <c r="E21" s="13">
        <v>1140.43</v>
      </c>
      <c r="F21" s="13">
        <v>2307.19</v>
      </c>
      <c r="G21" s="13">
        <v>499.84</v>
      </c>
      <c r="H21" s="13">
        <v>0</v>
      </c>
      <c r="I21" s="13">
        <v>239.63</v>
      </c>
      <c r="J21" s="13">
        <v>113.48</v>
      </c>
      <c r="K21" s="13">
        <v>0.04</v>
      </c>
      <c r="L21" s="13">
        <v>0</v>
      </c>
      <c r="M21" s="13">
        <v>852.99</v>
      </c>
      <c r="N21" s="13">
        <v>1454.2</v>
      </c>
      <c r="P21" s="45"/>
      <c r="Q21" s="45"/>
    </row>
    <row r="22" spans="1:17" x14ac:dyDescent="0.2">
      <c r="A22" s="2" t="s">
        <v>44</v>
      </c>
      <c r="B22" s="1" t="s">
        <v>45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4">
        <v>-18.41</v>
      </c>
      <c r="I22" s="13">
        <v>0</v>
      </c>
      <c r="J22" s="13">
        <v>148.49</v>
      </c>
      <c r="K22" s="14">
        <v>-0.12</v>
      </c>
      <c r="L22" s="13">
        <v>0</v>
      </c>
      <c r="M22" s="13">
        <v>129.96</v>
      </c>
      <c r="N22" s="13">
        <v>896.8</v>
      </c>
      <c r="P22" s="45"/>
      <c r="Q22" s="45"/>
    </row>
    <row r="23" spans="1:17" x14ac:dyDescent="0.2">
      <c r="A23" s="2" t="s">
        <v>46</v>
      </c>
      <c r="B23" s="1" t="s">
        <v>47</v>
      </c>
      <c r="C23" s="13">
        <v>733.4</v>
      </c>
      <c r="D23" s="13">
        <v>122.23</v>
      </c>
      <c r="E23" s="13">
        <v>0</v>
      </c>
      <c r="F23" s="13">
        <v>855.63</v>
      </c>
      <c r="G23" s="13">
        <v>0</v>
      </c>
      <c r="H23" s="14">
        <v>-38.42</v>
      </c>
      <c r="I23" s="13">
        <v>0</v>
      </c>
      <c r="J23" s="13">
        <v>34.33</v>
      </c>
      <c r="K23" s="13">
        <v>0.12</v>
      </c>
      <c r="L23" s="13">
        <v>0</v>
      </c>
      <c r="M23" s="13">
        <v>-3.97</v>
      </c>
      <c r="N23" s="13">
        <v>859.6</v>
      </c>
      <c r="P23" s="45"/>
      <c r="Q23" s="45"/>
    </row>
    <row r="24" spans="1:17" x14ac:dyDescent="0.2">
      <c r="A24" s="2" t="s">
        <v>48</v>
      </c>
      <c r="B24" s="1" t="s">
        <v>49</v>
      </c>
      <c r="C24" s="13">
        <v>880.08</v>
      </c>
      <c r="D24" s="13">
        <v>146.68</v>
      </c>
      <c r="E24" s="13">
        <v>3123.47</v>
      </c>
      <c r="F24" s="13">
        <v>4150.2299999999996</v>
      </c>
      <c r="G24" s="13">
        <v>0</v>
      </c>
      <c r="H24" s="13">
        <v>0</v>
      </c>
      <c r="I24" s="13">
        <v>631.1</v>
      </c>
      <c r="J24" s="13">
        <v>115.37</v>
      </c>
      <c r="K24" s="14">
        <v>-0.04</v>
      </c>
      <c r="L24" s="13">
        <v>0</v>
      </c>
      <c r="M24" s="13">
        <v>746.43</v>
      </c>
      <c r="N24" s="13">
        <v>3403.8</v>
      </c>
      <c r="P24" s="45"/>
      <c r="Q24" s="45"/>
    </row>
    <row r="25" spans="1:17" x14ac:dyDescent="0.2">
      <c r="A25" s="2" t="s">
        <v>50</v>
      </c>
      <c r="B25" s="1" t="s">
        <v>51</v>
      </c>
      <c r="C25" s="13">
        <v>880.02</v>
      </c>
      <c r="D25" s="13">
        <v>146.66999999999999</v>
      </c>
      <c r="E25" s="13">
        <v>6215.59</v>
      </c>
      <c r="F25" s="13">
        <v>7242.28</v>
      </c>
      <c r="G25" s="13">
        <v>0</v>
      </c>
      <c r="H25" s="13">
        <v>0</v>
      </c>
      <c r="I25" s="13">
        <v>1344.69</v>
      </c>
      <c r="J25" s="13">
        <v>146.52000000000001</v>
      </c>
      <c r="K25" s="14">
        <v>-0.13</v>
      </c>
      <c r="L25" s="13">
        <v>0</v>
      </c>
      <c r="M25" s="13">
        <v>1491.08</v>
      </c>
      <c r="N25" s="13">
        <v>5751.2</v>
      </c>
      <c r="P25" s="45"/>
      <c r="Q25" s="45"/>
    </row>
    <row r="26" spans="1:17" x14ac:dyDescent="0.2">
      <c r="A26" s="2" t="s">
        <v>52</v>
      </c>
      <c r="B26" s="1" t="s">
        <v>53</v>
      </c>
      <c r="C26" s="13">
        <v>6000</v>
      </c>
      <c r="D26" s="13">
        <v>1000</v>
      </c>
      <c r="E26" s="13">
        <v>1539.42</v>
      </c>
      <c r="F26" s="13">
        <v>8539.42</v>
      </c>
      <c r="G26" s="13">
        <v>146.4</v>
      </c>
      <c r="H26" s="13">
        <v>0</v>
      </c>
      <c r="I26" s="13">
        <v>1714.66</v>
      </c>
      <c r="J26" s="13">
        <v>360.26</v>
      </c>
      <c r="K26" s="14">
        <v>-0.1</v>
      </c>
      <c r="L26" s="13">
        <v>0</v>
      </c>
      <c r="M26" s="13">
        <v>2221.2199999999998</v>
      </c>
      <c r="N26" s="13">
        <v>6318.2</v>
      </c>
      <c r="P26" s="45"/>
      <c r="Q26" s="45"/>
    </row>
    <row r="27" spans="1:17" x14ac:dyDescent="0.2">
      <c r="A27" s="2" t="s">
        <v>54</v>
      </c>
      <c r="B27" s="1" t="s">
        <v>55</v>
      </c>
      <c r="C27" s="13">
        <v>1400.04</v>
      </c>
      <c r="D27" s="13">
        <v>233.34</v>
      </c>
      <c r="E27" s="13">
        <v>0</v>
      </c>
      <c r="F27" s="13">
        <v>1633.38</v>
      </c>
      <c r="G27" s="13">
        <v>287.60000000000002</v>
      </c>
      <c r="H27" s="13">
        <v>0</v>
      </c>
      <c r="I27" s="13">
        <v>70.78</v>
      </c>
      <c r="J27" s="13">
        <v>46.37</v>
      </c>
      <c r="K27" s="13">
        <v>0.03</v>
      </c>
      <c r="L27" s="13">
        <v>0</v>
      </c>
      <c r="M27" s="13">
        <v>404.78</v>
      </c>
      <c r="N27" s="13">
        <v>1228.5999999999999</v>
      </c>
      <c r="P27" s="45"/>
      <c r="Q27" s="45"/>
    </row>
    <row r="28" spans="1:17" x14ac:dyDescent="0.2">
      <c r="A28" s="2" t="s">
        <v>56</v>
      </c>
      <c r="B28" s="1" t="s">
        <v>57</v>
      </c>
      <c r="C28" s="13">
        <v>880.08</v>
      </c>
      <c r="D28" s="13">
        <v>146.68</v>
      </c>
      <c r="E28" s="13">
        <v>7316.98</v>
      </c>
      <c r="F28" s="13">
        <v>8343.74</v>
      </c>
      <c r="G28" s="13">
        <v>0</v>
      </c>
      <c r="H28" s="13">
        <v>0</v>
      </c>
      <c r="I28" s="13">
        <v>1655.96</v>
      </c>
      <c r="J28" s="13">
        <v>25.48</v>
      </c>
      <c r="K28" s="14">
        <v>-0.1</v>
      </c>
      <c r="L28" s="13">
        <v>0</v>
      </c>
      <c r="M28" s="13">
        <v>1681.34</v>
      </c>
      <c r="N28" s="13">
        <v>6662.4</v>
      </c>
      <c r="P28" s="45"/>
      <c r="Q28" s="45"/>
    </row>
    <row r="29" spans="1:17" x14ac:dyDescent="0.2">
      <c r="A29" s="2" t="s">
        <v>58</v>
      </c>
      <c r="B29" s="1" t="s">
        <v>59</v>
      </c>
      <c r="C29" s="13">
        <v>880.08</v>
      </c>
      <c r="D29" s="13">
        <v>146.68</v>
      </c>
      <c r="E29" s="13">
        <v>13379.89</v>
      </c>
      <c r="F29" s="13">
        <v>14406.65</v>
      </c>
      <c r="G29" s="13">
        <v>0</v>
      </c>
      <c r="H29" s="13">
        <v>0</v>
      </c>
      <c r="I29" s="13">
        <v>3475.14</v>
      </c>
      <c r="J29" s="13">
        <v>176.38</v>
      </c>
      <c r="K29" s="14">
        <v>-7.0000000000000007E-2</v>
      </c>
      <c r="L29" s="13">
        <v>0</v>
      </c>
      <c r="M29" s="13">
        <v>3651.45</v>
      </c>
      <c r="N29" s="13">
        <v>10755.2</v>
      </c>
      <c r="P29" s="45"/>
      <c r="Q29" s="45"/>
    </row>
    <row r="30" spans="1:17" x14ac:dyDescent="0.2">
      <c r="A30" s="2" t="s">
        <v>60</v>
      </c>
      <c r="B30" s="1" t="s">
        <v>61</v>
      </c>
      <c r="C30" s="13">
        <v>880.08</v>
      </c>
      <c r="D30" s="13">
        <v>146.68</v>
      </c>
      <c r="E30" s="13">
        <v>5571.59</v>
      </c>
      <c r="F30" s="13">
        <v>6598.35</v>
      </c>
      <c r="G30" s="13">
        <v>371.81</v>
      </c>
      <c r="H30" s="13">
        <v>0</v>
      </c>
      <c r="I30" s="13">
        <v>1193.24</v>
      </c>
      <c r="J30" s="13">
        <v>49.68</v>
      </c>
      <c r="K30" s="13">
        <v>0.02</v>
      </c>
      <c r="L30" s="13">
        <v>0</v>
      </c>
      <c r="M30" s="13">
        <v>1614.75</v>
      </c>
      <c r="N30" s="13">
        <v>4983.6000000000004</v>
      </c>
      <c r="P30" s="45"/>
      <c r="Q30" s="45"/>
    </row>
    <row r="31" spans="1:17" x14ac:dyDescent="0.2">
      <c r="A31" s="2" t="s">
        <v>62</v>
      </c>
      <c r="B31" s="1" t="s">
        <v>63</v>
      </c>
      <c r="C31" s="13">
        <v>1400.04</v>
      </c>
      <c r="D31" s="13">
        <v>233.34</v>
      </c>
      <c r="E31" s="13">
        <v>0</v>
      </c>
      <c r="F31" s="13">
        <v>1633.38</v>
      </c>
      <c r="G31" s="13">
        <v>313.83</v>
      </c>
      <c r="H31" s="13">
        <v>0</v>
      </c>
      <c r="I31" s="13">
        <v>70.78</v>
      </c>
      <c r="J31" s="13">
        <v>46.64</v>
      </c>
      <c r="K31" s="14">
        <v>-7.0000000000000007E-2</v>
      </c>
      <c r="L31" s="13">
        <v>0</v>
      </c>
      <c r="M31" s="13">
        <v>431.18</v>
      </c>
      <c r="N31" s="13">
        <v>1202.2</v>
      </c>
      <c r="P31" s="45"/>
      <c r="Q31" s="45"/>
    </row>
    <row r="32" spans="1:17" x14ac:dyDescent="0.2">
      <c r="A32" s="2" t="s">
        <v>64</v>
      </c>
      <c r="B32" s="1" t="s">
        <v>65</v>
      </c>
      <c r="C32" s="13">
        <v>1400.04</v>
      </c>
      <c r="D32" s="13">
        <v>233.34</v>
      </c>
      <c r="E32" s="13">
        <v>0</v>
      </c>
      <c r="F32" s="13">
        <v>1633.38</v>
      </c>
      <c r="G32" s="13">
        <v>0</v>
      </c>
      <c r="H32" s="13">
        <v>0</v>
      </c>
      <c r="I32" s="13">
        <v>70.78</v>
      </c>
      <c r="J32" s="13">
        <v>47.03</v>
      </c>
      <c r="K32" s="14">
        <v>-0.03</v>
      </c>
      <c r="L32" s="13">
        <v>0</v>
      </c>
      <c r="M32" s="13">
        <v>117.78</v>
      </c>
      <c r="N32" s="13">
        <v>1515.6</v>
      </c>
      <c r="P32" s="45"/>
      <c r="Q32" s="45"/>
    </row>
    <row r="33" spans="1:17" x14ac:dyDescent="0.2">
      <c r="A33" s="2" t="s">
        <v>66</v>
      </c>
      <c r="B33" s="1" t="s">
        <v>67</v>
      </c>
      <c r="C33" s="13">
        <v>4000.08</v>
      </c>
      <c r="D33" s="13">
        <v>666.68</v>
      </c>
      <c r="E33" s="13">
        <v>4226.09</v>
      </c>
      <c r="F33" s="13">
        <v>8892.85</v>
      </c>
      <c r="G33" s="13">
        <v>359.16</v>
      </c>
      <c r="H33" s="13">
        <v>0</v>
      </c>
      <c r="I33" s="13">
        <v>1820.69</v>
      </c>
      <c r="J33" s="13">
        <v>360.26</v>
      </c>
      <c r="K33" s="14">
        <v>-0.06</v>
      </c>
      <c r="L33" s="13">
        <v>0</v>
      </c>
      <c r="M33" s="13">
        <v>2540.0500000000002</v>
      </c>
      <c r="N33" s="13">
        <v>6352.8</v>
      </c>
      <c r="P33" s="45"/>
      <c r="Q33" s="45"/>
    </row>
    <row r="34" spans="1:17" x14ac:dyDescent="0.2">
      <c r="A34" s="2" t="s">
        <v>68</v>
      </c>
      <c r="B34" s="1" t="s">
        <v>69</v>
      </c>
      <c r="C34" s="13">
        <v>880.08</v>
      </c>
      <c r="D34" s="13">
        <v>146.68</v>
      </c>
      <c r="E34" s="13">
        <v>3121.31</v>
      </c>
      <c r="F34" s="13">
        <v>4148.07</v>
      </c>
      <c r="G34" s="13">
        <v>0</v>
      </c>
      <c r="H34" s="13">
        <v>0</v>
      </c>
      <c r="I34" s="13">
        <v>630.64</v>
      </c>
      <c r="J34" s="13">
        <v>91.94</v>
      </c>
      <c r="K34" s="13">
        <v>0.09</v>
      </c>
      <c r="L34" s="13">
        <v>0</v>
      </c>
      <c r="M34" s="13">
        <v>722.67</v>
      </c>
      <c r="N34" s="13">
        <v>3425.4</v>
      </c>
      <c r="P34" s="45"/>
      <c r="Q34" s="45"/>
    </row>
    <row r="35" spans="1:17" x14ac:dyDescent="0.2">
      <c r="A35" s="2" t="s">
        <v>70</v>
      </c>
      <c r="B35" s="1" t="s">
        <v>71</v>
      </c>
      <c r="C35" s="13">
        <v>1000.08</v>
      </c>
      <c r="D35" s="13">
        <v>166.68</v>
      </c>
      <c r="E35" s="13">
        <v>1494.33</v>
      </c>
      <c r="F35" s="13">
        <v>2661.09</v>
      </c>
      <c r="G35" s="13">
        <v>0</v>
      </c>
      <c r="H35" s="13">
        <v>0</v>
      </c>
      <c r="I35" s="13">
        <v>313.02</v>
      </c>
      <c r="J35" s="13">
        <v>84.92</v>
      </c>
      <c r="K35" s="14">
        <v>-0.05</v>
      </c>
      <c r="L35" s="13">
        <v>0</v>
      </c>
      <c r="M35" s="13">
        <v>397.89</v>
      </c>
      <c r="N35" s="13">
        <v>2263.1999999999998</v>
      </c>
      <c r="P35" s="45"/>
      <c r="Q35" s="45"/>
    </row>
    <row r="36" spans="1:17" x14ac:dyDescent="0.2">
      <c r="A36" s="2" t="s">
        <v>72</v>
      </c>
      <c r="B36" s="1" t="s">
        <v>73</v>
      </c>
      <c r="C36" s="13">
        <v>1000.02</v>
      </c>
      <c r="D36" s="13">
        <v>166.67</v>
      </c>
      <c r="E36" s="13">
        <v>2008.62</v>
      </c>
      <c r="F36" s="13">
        <v>3175.31</v>
      </c>
      <c r="G36" s="13">
        <v>0</v>
      </c>
      <c r="H36" s="13">
        <v>0</v>
      </c>
      <c r="I36" s="13">
        <v>422.86</v>
      </c>
      <c r="J36" s="13">
        <v>65.94</v>
      </c>
      <c r="K36" s="13">
        <v>0.11</v>
      </c>
      <c r="L36" s="13">
        <v>0</v>
      </c>
      <c r="M36" s="13">
        <v>488.91</v>
      </c>
      <c r="N36" s="13">
        <v>2686.4</v>
      </c>
      <c r="P36" s="45"/>
      <c r="Q36" s="45"/>
    </row>
    <row r="37" spans="1:17" x14ac:dyDescent="0.2">
      <c r="A37" s="2" t="s">
        <v>74</v>
      </c>
      <c r="B37" s="1" t="s">
        <v>75</v>
      </c>
      <c r="C37" s="13">
        <v>880.08</v>
      </c>
      <c r="D37" s="13">
        <v>146.68</v>
      </c>
      <c r="E37" s="13">
        <v>0</v>
      </c>
      <c r="F37" s="13">
        <v>1026.76</v>
      </c>
      <c r="G37" s="13">
        <v>0</v>
      </c>
      <c r="H37" s="14">
        <v>-18.41</v>
      </c>
      <c r="I37" s="13">
        <v>0</v>
      </c>
      <c r="J37" s="13">
        <v>81.03</v>
      </c>
      <c r="K37" s="13">
        <v>0.14000000000000001</v>
      </c>
      <c r="L37" s="13">
        <v>0</v>
      </c>
      <c r="M37" s="13">
        <v>62.76</v>
      </c>
      <c r="N37" s="13">
        <v>964</v>
      </c>
      <c r="P37" s="45"/>
      <c r="Q37" s="45"/>
    </row>
    <row r="38" spans="1:17" x14ac:dyDescent="0.2">
      <c r="A38" s="2" t="s">
        <v>76</v>
      </c>
      <c r="B38" s="1" t="s">
        <v>77</v>
      </c>
      <c r="C38" s="13">
        <v>1000.08</v>
      </c>
      <c r="D38" s="13">
        <v>166.68</v>
      </c>
      <c r="E38" s="13">
        <v>1243.57</v>
      </c>
      <c r="F38" s="13">
        <v>2410.33</v>
      </c>
      <c r="G38" s="13">
        <v>0</v>
      </c>
      <c r="H38" s="13">
        <v>0</v>
      </c>
      <c r="I38" s="13">
        <v>259.45999999999998</v>
      </c>
      <c r="J38" s="13">
        <v>79.430000000000007</v>
      </c>
      <c r="K38" s="13">
        <v>0.04</v>
      </c>
      <c r="L38" s="13">
        <v>0</v>
      </c>
      <c r="M38" s="13">
        <v>338.93</v>
      </c>
      <c r="N38" s="13">
        <v>2071.4</v>
      </c>
      <c r="P38" s="45"/>
      <c r="Q38" s="45"/>
    </row>
    <row r="39" spans="1:17" x14ac:dyDescent="0.2">
      <c r="A39" s="2" t="s">
        <v>78</v>
      </c>
      <c r="B39" s="1" t="s">
        <v>79</v>
      </c>
      <c r="C39" s="13">
        <v>880.08</v>
      </c>
      <c r="D39" s="13">
        <v>146.68</v>
      </c>
      <c r="E39" s="13">
        <v>6665.17</v>
      </c>
      <c r="F39" s="13">
        <v>7691.93</v>
      </c>
      <c r="G39" s="13">
        <v>0</v>
      </c>
      <c r="H39" s="13">
        <v>0</v>
      </c>
      <c r="I39" s="13">
        <v>1460.42</v>
      </c>
      <c r="J39" s="13">
        <v>25.48</v>
      </c>
      <c r="K39" s="14">
        <v>-0.17</v>
      </c>
      <c r="L39" s="13">
        <v>0</v>
      </c>
      <c r="M39" s="13">
        <v>1485.73</v>
      </c>
      <c r="N39" s="13">
        <v>6206.2</v>
      </c>
      <c r="P39" s="45">
        <v>1019.8</v>
      </c>
      <c r="Q39" s="45">
        <f t="shared" ref="Q39" si="0">+N39-P39</f>
        <v>5186.3999999999996</v>
      </c>
    </row>
    <row r="40" spans="1:17" x14ac:dyDescent="0.2">
      <c r="A40" s="2" t="s">
        <v>80</v>
      </c>
      <c r="B40" s="1" t="s">
        <v>81</v>
      </c>
      <c r="C40" s="13">
        <v>1400.04</v>
      </c>
      <c r="D40" s="13">
        <v>233.34</v>
      </c>
      <c r="E40" s="13">
        <v>0</v>
      </c>
      <c r="F40" s="13">
        <v>1633.38</v>
      </c>
      <c r="G40" s="13">
        <v>0</v>
      </c>
      <c r="H40" s="13">
        <v>0</v>
      </c>
      <c r="I40" s="13">
        <v>70.78</v>
      </c>
      <c r="J40" s="13">
        <v>45.7</v>
      </c>
      <c r="K40" s="13">
        <v>0.1</v>
      </c>
      <c r="L40" s="13">
        <v>0</v>
      </c>
      <c r="M40" s="13">
        <v>116.58</v>
      </c>
      <c r="N40" s="13">
        <v>1516.8</v>
      </c>
      <c r="P40" s="45"/>
      <c r="Q40" s="45"/>
    </row>
    <row r="41" spans="1:17" x14ac:dyDescent="0.2">
      <c r="A41" s="2" t="s">
        <v>82</v>
      </c>
      <c r="B41" s="1" t="s">
        <v>83</v>
      </c>
      <c r="C41" s="13">
        <v>880.08</v>
      </c>
      <c r="D41" s="13">
        <v>146.68</v>
      </c>
      <c r="E41" s="13">
        <v>6189.09</v>
      </c>
      <c r="F41" s="13">
        <v>7215.85</v>
      </c>
      <c r="G41" s="13">
        <v>286.05</v>
      </c>
      <c r="H41" s="13">
        <v>0</v>
      </c>
      <c r="I41" s="13">
        <v>1338.47</v>
      </c>
      <c r="J41" s="13">
        <v>175.11</v>
      </c>
      <c r="K41" s="14">
        <v>-0.18</v>
      </c>
      <c r="L41" s="13">
        <v>0</v>
      </c>
      <c r="M41" s="13">
        <v>1799.45</v>
      </c>
      <c r="N41" s="13">
        <v>5416.4</v>
      </c>
      <c r="P41" s="45"/>
      <c r="Q41" s="45"/>
    </row>
    <row r="42" spans="1:17" x14ac:dyDescent="0.2">
      <c r="A42" s="2" t="s">
        <v>84</v>
      </c>
      <c r="B42" s="1" t="s">
        <v>85</v>
      </c>
      <c r="C42" s="13">
        <v>880.08</v>
      </c>
      <c r="D42" s="13">
        <v>146.68</v>
      </c>
      <c r="E42" s="13">
        <v>4684.34</v>
      </c>
      <c r="F42" s="13">
        <v>5711.1</v>
      </c>
      <c r="G42" s="13">
        <v>0</v>
      </c>
      <c r="H42" s="13">
        <v>0</v>
      </c>
      <c r="I42" s="13">
        <v>984.56</v>
      </c>
      <c r="J42" s="13">
        <v>139.08000000000001</v>
      </c>
      <c r="K42" s="13">
        <v>0.06</v>
      </c>
      <c r="L42" s="13">
        <v>0</v>
      </c>
      <c r="M42" s="13">
        <v>1123.7</v>
      </c>
      <c r="N42" s="13">
        <v>4587.3999999999996</v>
      </c>
      <c r="P42" s="45"/>
      <c r="Q42" s="45"/>
    </row>
    <row r="43" spans="1:17" x14ac:dyDescent="0.2">
      <c r="A43" s="2" t="s">
        <v>86</v>
      </c>
      <c r="B43" s="1" t="s">
        <v>87</v>
      </c>
      <c r="C43" s="13">
        <v>880.08</v>
      </c>
      <c r="D43" s="13">
        <v>146.68</v>
      </c>
      <c r="E43" s="13">
        <v>817.89</v>
      </c>
      <c r="F43" s="13">
        <v>1844.65</v>
      </c>
      <c r="G43" s="13">
        <v>0</v>
      </c>
      <c r="H43" s="13">
        <v>0</v>
      </c>
      <c r="I43" s="13">
        <v>159.36000000000001</v>
      </c>
      <c r="J43" s="13">
        <v>360.26</v>
      </c>
      <c r="K43" s="13">
        <v>0.03</v>
      </c>
      <c r="L43" s="13">
        <v>0</v>
      </c>
      <c r="M43" s="13">
        <v>519.65</v>
      </c>
      <c r="N43" s="13">
        <v>1325</v>
      </c>
      <c r="P43" s="45"/>
      <c r="Q43" s="45"/>
    </row>
    <row r="44" spans="1:17" x14ac:dyDescent="0.2">
      <c r="A44" s="2" t="s">
        <v>88</v>
      </c>
      <c r="B44" s="1" t="s">
        <v>89</v>
      </c>
      <c r="C44" s="13">
        <v>1285.68</v>
      </c>
      <c r="D44" s="13">
        <v>214.28</v>
      </c>
      <c r="E44" s="13">
        <v>1116.92</v>
      </c>
      <c r="F44" s="13">
        <v>2616.88</v>
      </c>
      <c r="G44" s="13">
        <v>0</v>
      </c>
      <c r="H44" s="13">
        <v>0</v>
      </c>
      <c r="I44" s="13">
        <v>303.58</v>
      </c>
      <c r="J44" s="13">
        <v>49.16</v>
      </c>
      <c r="K44" s="13">
        <v>0.14000000000000001</v>
      </c>
      <c r="L44" s="13">
        <v>0</v>
      </c>
      <c r="M44" s="13">
        <v>352.88</v>
      </c>
      <c r="N44" s="13">
        <v>2264</v>
      </c>
      <c r="P44" s="45"/>
      <c r="Q44" s="45"/>
    </row>
    <row r="45" spans="1:17" x14ac:dyDescent="0.2">
      <c r="A45" s="2" t="s">
        <v>90</v>
      </c>
      <c r="B45" s="1" t="s">
        <v>91</v>
      </c>
      <c r="C45" s="13">
        <v>1400.04</v>
      </c>
      <c r="D45" s="13">
        <v>233.34</v>
      </c>
      <c r="E45" s="13">
        <v>0</v>
      </c>
      <c r="F45" s="13">
        <v>1633.38</v>
      </c>
      <c r="G45" s="13">
        <v>647.28</v>
      </c>
      <c r="H45" s="13">
        <v>0</v>
      </c>
      <c r="I45" s="13">
        <v>70.78</v>
      </c>
      <c r="J45" s="13">
        <v>46.37</v>
      </c>
      <c r="K45" s="14">
        <v>-0.05</v>
      </c>
      <c r="L45" s="13">
        <v>0</v>
      </c>
      <c r="M45" s="13">
        <v>764.38</v>
      </c>
      <c r="N45" s="13">
        <v>869</v>
      </c>
      <c r="P45" s="45"/>
      <c r="Q45" s="45"/>
    </row>
    <row r="46" spans="1:17" x14ac:dyDescent="0.2">
      <c r="A46" s="2" t="s">
        <v>92</v>
      </c>
      <c r="B46" s="1" t="s">
        <v>93</v>
      </c>
      <c r="C46" s="13">
        <v>880.08</v>
      </c>
      <c r="D46" s="13">
        <v>146.68</v>
      </c>
      <c r="E46" s="13">
        <v>912.21</v>
      </c>
      <c r="F46" s="13">
        <v>1938.97</v>
      </c>
      <c r="G46" s="13">
        <v>0</v>
      </c>
      <c r="H46" s="13">
        <v>0</v>
      </c>
      <c r="I46" s="13">
        <v>174.45</v>
      </c>
      <c r="J46" s="13">
        <v>128.27000000000001</v>
      </c>
      <c r="K46" s="13">
        <v>0.05</v>
      </c>
      <c r="L46" s="13">
        <v>0</v>
      </c>
      <c r="M46" s="13">
        <v>302.77</v>
      </c>
      <c r="N46" s="13">
        <v>1636.2</v>
      </c>
      <c r="P46" s="45"/>
      <c r="Q46" s="45"/>
    </row>
    <row r="47" spans="1:17" x14ac:dyDescent="0.2">
      <c r="A47" s="2" t="s">
        <v>94</v>
      </c>
      <c r="B47" s="1" t="s">
        <v>95</v>
      </c>
      <c r="C47" s="13">
        <v>880.08</v>
      </c>
      <c r="D47" s="13">
        <v>146.68</v>
      </c>
      <c r="E47" s="13">
        <v>10296.25</v>
      </c>
      <c r="F47" s="13">
        <v>11323.01</v>
      </c>
      <c r="G47" s="13">
        <v>0</v>
      </c>
      <c r="H47" s="13">
        <v>0</v>
      </c>
      <c r="I47" s="13">
        <v>2549.7399999999998</v>
      </c>
      <c r="J47" s="13">
        <v>184.31</v>
      </c>
      <c r="K47" s="14">
        <v>-0.04</v>
      </c>
      <c r="L47" s="13">
        <v>0</v>
      </c>
      <c r="M47" s="13">
        <v>2734.01</v>
      </c>
      <c r="N47" s="13">
        <v>8589</v>
      </c>
      <c r="P47" s="45"/>
      <c r="Q47" s="45"/>
    </row>
    <row r="48" spans="1:17" x14ac:dyDescent="0.2">
      <c r="A48" s="2" t="s">
        <v>96</v>
      </c>
      <c r="B48" s="1" t="s">
        <v>97</v>
      </c>
      <c r="C48" s="13">
        <v>880.08</v>
      </c>
      <c r="D48" s="13">
        <v>146.68</v>
      </c>
      <c r="E48" s="13">
        <v>11568.97</v>
      </c>
      <c r="F48" s="13">
        <v>12595.73</v>
      </c>
      <c r="G48" s="13">
        <v>632.04</v>
      </c>
      <c r="H48" s="13">
        <v>0</v>
      </c>
      <c r="I48" s="13">
        <v>2931.56</v>
      </c>
      <c r="J48" s="13">
        <v>155.13</v>
      </c>
      <c r="K48" s="13">
        <v>0</v>
      </c>
      <c r="L48" s="13">
        <v>0</v>
      </c>
      <c r="M48" s="13">
        <v>3718.73</v>
      </c>
      <c r="N48" s="13">
        <v>8877</v>
      </c>
      <c r="P48" s="45"/>
      <c r="Q48" s="45"/>
    </row>
    <row r="49" spans="1:17" x14ac:dyDescent="0.2">
      <c r="A49" s="2" t="s">
        <v>98</v>
      </c>
      <c r="B49" s="1" t="s">
        <v>99</v>
      </c>
      <c r="C49" s="13">
        <v>880.08</v>
      </c>
      <c r="D49" s="13">
        <v>146.68</v>
      </c>
      <c r="E49" s="13">
        <v>5779.52</v>
      </c>
      <c r="F49" s="13">
        <v>6806.28</v>
      </c>
      <c r="G49" s="13">
        <v>0</v>
      </c>
      <c r="H49" s="13">
        <v>0</v>
      </c>
      <c r="I49" s="13">
        <v>1242.1400000000001</v>
      </c>
      <c r="J49" s="13">
        <v>92.94</v>
      </c>
      <c r="K49" s="13">
        <v>0</v>
      </c>
      <c r="L49" s="13">
        <v>0</v>
      </c>
      <c r="M49" s="13">
        <v>1335.08</v>
      </c>
      <c r="N49" s="13">
        <v>5471.2</v>
      </c>
      <c r="P49" s="45"/>
      <c r="Q49" s="45"/>
    </row>
    <row r="50" spans="1:17" x14ac:dyDescent="0.2">
      <c r="A50" s="2" t="s">
        <v>100</v>
      </c>
      <c r="B50" s="1" t="s">
        <v>101</v>
      </c>
      <c r="C50" s="13">
        <v>1400.04</v>
      </c>
      <c r="D50" s="13">
        <v>233.34</v>
      </c>
      <c r="E50" s="13">
        <v>0</v>
      </c>
      <c r="F50" s="13">
        <v>1633.38</v>
      </c>
      <c r="G50" s="13">
        <v>393.97</v>
      </c>
      <c r="H50" s="13">
        <v>0</v>
      </c>
      <c r="I50" s="13">
        <v>70.78</v>
      </c>
      <c r="J50" s="13">
        <v>43.26</v>
      </c>
      <c r="K50" s="14">
        <v>-0.03</v>
      </c>
      <c r="L50" s="13">
        <v>0</v>
      </c>
      <c r="M50" s="13">
        <v>507.98</v>
      </c>
      <c r="N50" s="13">
        <v>1125.4000000000001</v>
      </c>
      <c r="P50" s="45"/>
      <c r="Q50" s="45"/>
    </row>
    <row r="51" spans="1:17" x14ac:dyDescent="0.2">
      <c r="A51" s="2" t="s">
        <v>102</v>
      </c>
      <c r="B51" s="1" t="s">
        <v>103</v>
      </c>
      <c r="C51" s="13">
        <v>1400.04</v>
      </c>
      <c r="D51" s="13">
        <v>233.34</v>
      </c>
      <c r="E51" s="13">
        <v>0</v>
      </c>
      <c r="F51" s="13">
        <v>1633.38</v>
      </c>
      <c r="G51" s="13">
        <v>338.71</v>
      </c>
      <c r="H51" s="13">
        <v>0</v>
      </c>
      <c r="I51" s="13">
        <v>70.78</v>
      </c>
      <c r="J51" s="13">
        <v>55.55</v>
      </c>
      <c r="K51" s="14">
        <v>-0.06</v>
      </c>
      <c r="L51" s="13">
        <v>0</v>
      </c>
      <c r="M51" s="13">
        <v>464.98</v>
      </c>
      <c r="N51" s="13">
        <v>1168.4000000000001</v>
      </c>
      <c r="P51" s="45"/>
      <c r="Q51" s="45"/>
    </row>
    <row r="52" spans="1:17" x14ac:dyDescent="0.2">
      <c r="A52" s="2" t="s">
        <v>104</v>
      </c>
      <c r="B52" s="1" t="s">
        <v>105</v>
      </c>
      <c r="C52" s="13">
        <v>880.02</v>
      </c>
      <c r="D52" s="13">
        <v>146.66999999999999</v>
      </c>
      <c r="E52" s="13">
        <v>0</v>
      </c>
      <c r="F52" s="13">
        <v>1026.69</v>
      </c>
      <c r="G52" s="13">
        <v>0</v>
      </c>
      <c r="H52" s="14">
        <v>-18.41</v>
      </c>
      <c r="I52" s="13">
        <v>0</v>
      </c>
      <c r="J52" s="13">
        <v>62.72</v>
      </c>
      <c r="K52" s="14">
        <v>-0.02</v>
      </c>
      <c r="L52" s="13">
        <v>0</v>
      </c>
      <c r="M52" s="13">
        <v>44.29</v>
      </c>
      <c r="N52" s="13">
        <v>982.4</v>
      </c>
      <c r="P52" s="45"/>
      <c r="Q52" s="45"/>
    </row>
    <row r="54" spans="1:17" s="7" customFormat="1" x14ac:dyDescent="0.2">
      <c r="A54" s="15"/>
      <c r="C54" s="7" t="s">
        <v>106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P54" s="44" t="s">
        <v>106</v>
      </c>
      <c r="Q54" s="44" t="s">
        <v>106</v>
      </c>
    </row>
    <row r="55" spans="1:17" x14ac:dyDescent="0.2">
      <c r="A55" s="18" t="s">
        <v>107</v>
      </c>
      <c r="B55" s="1" t="s">
        <v>108</v>
      </c>
      <c r="C55" s="17">
        <v>53421.68</v>
      </c>
      <c r="D55" s="17">
        <v>8903.61</v>
      </c>
      <c r="E55" s="17">
        <v>152975.54</v>
      </c>
      <c r="F55" s="17">
        <v>215300.83</v>
      </c>
      <c r="G55" s="17">
        <v>4715.8900000000003</v>
      </c>
      <c r="H55" s="19">
        <v>-130.47</v>
      </c>
      <c r="I55" s="17">
        <v>39887.56</v>
      </c>
      <c r="J55" s="17">
        <v>5383.09</v>
      </c>
      <c r="K55" s="19">
        <v>-0.84</v>
      </c>
      <c r="L55" s="17">
        <v>1000</v>
      </c>
      <c r="M55" s="17">
        <v>50855.23</v>
      </c>
      <c r="N55" s="17">
        <v>164445.6</v>
      </c>
      <c r="P55" s="45"/>
      <c r="Q55" s="45">
        <f>SUM(Q11:Q54)</f>
        <v>5186.3999999999996</v>
      </c>
    </row>
    <row r="57" spans="1:17" x14ac:dyDescent="0.2">
      <c r="C57" s="1" t="s">
        <v>108</v>
      </c>
      <c r="D57" s="1" t="s">
        <v>108</v>
      </c>
      <c r="E57" s="1" t="s">
        <v>108</v>
      </c>
      <c r="F57" s="1" t="s">
        <v>108</v>
      </c>
      <c r="G57" s="1" t="s">
        <v>108</v>
      </c>
      <c r="H57" s="1" t="s">
        <v>108</v>
      </c>
      <c r="I57" s="1" t="s">
        <v>108</v>
      </c>
      <c r="J57" s="1" t="s">
        <v>108</v>
      </c>
      <c r="K57" s="1" t="s">
        <v>108</v>
      </c>
      <c r="L57" s="1" t="s">
        <v>108</v>
      </c>
      <c r="M57" s="1" t="s">
        <v>108</v>
      </c>
      <c r="N57" s="1" t="s">
        <v>108</v>
      </c>
    </row>
    <row r="58" spans="1:17" x14ac:dyDescent="0.2">
      <c r="A58" s="2" t="s">
        <v>108</v>
      </c>
      <c r="B58" s="1" t="s">
        <v>108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0" sqref="D10"/>
    </sheetView>
  </sheetViews>
  <sheetFormatPr baseColWidth="10" defaultRowHeight="15" x14ac:dyDescent="0.25"/>
  <cols>
    <col min="2" max="2" width="13.710937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 x14ac:dyDescent="0.25">
      <c r="A1" s="27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8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9.5" x14ac:dyDescent="0.3">
      <c r="A3" s="25" t="s">
        <v>2</v>
      </c>
      <c r="B3" s="25"/>
      <c r="C3" s="29"/>
      <c r="D3" s="25"/>
      <c r="E3" s="25"/>
      <c r="F3" s="25"/>
      <c r="G3" s="25"/>
      <c r="H3" s="25"/>
      <c r="I3" s="25"/>
      <c r="J3" s="25"/>
    </row>
    <row r="4" spans="1:10" x14ac:dyDescent="0.25">
      <c r="A4" s="25" t="s">
        <v>109</v>
      </c>
      <c r="B4" s="25"/>
      <c r="C4" s="25"/>
      <c r="D4" s="25"/>
      <c r="E4" s="25"/>
      <c r="F4" s="25"/>
      <c r="G4" s="25"/>
      <c r="H4" s="25"/>
      <c r="I4" s="25"/>
      <c r="J4" s="25"/>
    </row>
    <row r="6" spans="1:10" x14ac:dyDescent="0.25">
      <c r="A6" s="30"/>
      <c r="B6" s="30"/>
      <c r="C6" s="30"/>
      <c r="D6" s="30"/>
      <c r="E6" s="30"/>
      <c r="F6" s="30"/>
      <c r="G6" s="30"/>
      <c r="H6" s="30"/>
      <c r="I6" s="25"/>
      <c r="J6" s="25"/>
    </row>
    <row r="7" spans="1:10" x14ac:dyDescent="0.25">
      <c r="A7" s="31"/>
      <c r="B7" s="31"/>
      <c r="C7" s="31"/>
      <c r="D7" s="31"/>
      <c r="E7" s="31"/>
      <c r="F7" s="31"/>
      <c r="G7" s="31"/>
      <c r="H7" s="31"/>
      <c r="I7" s="25"/>
      <c r="J7" s="25"/>
    </row>
    <row r="8" spans="1:10" x14ac:dyDescent="0.25">
      <c r="A8" s="33" t="s">
        <v>110</v>
      </c>
      <c r="B8" s="33" t="s">
        <v>111</v>
      </c>
      <c r="C8" s="33" t="s">
        <v>112</v>
      </c>
      <c r="D8" s="34" t="s">
        <v>113</v>
      </c>
      <c r="E8" s="33" t="s">
        <v>114</v>
      </c>
      <c r="F8" s="32"/>
      <c r="G8" s="32"/>
      <c r="H8" s="32"/>
      <c r="I8" s="32"/>
      <c r="J8" s="32"/>
    </row>
    <row r="9" spans="1:10" x14ac:dyDescent="0.25">
      <c r="A9" s="25" t="s">
        <v>54</v>
      </c>
      <c r="B9" s="25"/>
      <c r="C9" s="25" t="s">
        <v>115</v>
      </c>
      <c r="D9" s="25">
        <v>5186.3999999999996</v>
      </c>
      <c r="E9" s="25" t="s">
        <v>79</v>
      </c>
      <c r="F9" s="25"/>
      <c r="G9" s="25"/>
      <c r="H9" s="25"/>
      <c r="I9" s="25"/>
      <c r="J9" s="25"/>
    </row>
    <row r="10" spans="1:10" x14ac:dyDescent="0.25">
      <c r="A10" s="25"/>
      <c r="B10" s="25" t="s">
        <v>116</v>
      </c>
      <c r="C10" s="25"/>
      <c r="D10" s="35">
        <f>+D9</f>
        <v>5186.3999999999996</v>
      </c>
      <c r="E10" s="25" t="s">
        <v>117</v>
      </c>
      <c r="F10" s="25"/>
      <c r="G10" s="25"/>
      <c r="H10" s="25"/>
      <c r="I10" s="25"/>
      <c r="J10" s="25"/>
    </row>
    <row r="12" spans="1:10" x14ac:dyDescent="0.25">
      <c r="A12" s="25"/>
      <c r="B12" s="36" t="s">
        <v>116</v>
      </c>
      <c r="C12" s="36"/>
      <c r="D12" s="37">
        <f>+D10</f>
        <v>5186.3999999999996</v>
      </c>
      <c r="E12" s="36" t="s">
        <v>117</v>
      </c>
    </row>
    <row r="13" spans="1:10" x14ac:dyDescent="0.25">
      <c r="A13" s="25"/>
      <c r="B13" s="36"/>
      <c r="C13" s="36"/>
      <c r="D13" s="37">
        <f>+D12</f>
        <v>5186.3999999999996</v>
      </c>
      <c r="E13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2017-12-26T16:07:20Z</dcterms:created>
  <dcterms:modified xsi:type="dcterms:W3CDTF">2017-12-26T16:53:18Z</dcterms:modified>
</cp:coreProperties>
</file>