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FACTURACION!$A$10:$M$54</definedName>
  </definedNames>
  <calcPr calcId="144525"/>
</workbook>
</file>

<file path=xl/calcChain.xml><?xml version="1.0" encoding="utf-8"?>
<calcChain xmlns="http://schemas.openxmlformats.org/spreadsheetml/2006/main">
  <c r="B13" i="4" l="1"/>
  <c r="B14" i="4" l="1"/>
  <c r="B15" i="4" s="1"/>
  <c r="B17" i="4" s="1"/>
  <c r="E12" i="3"/>
  <c r="F12" i="3" s="1"/>
  <c r="E13" i="3"/>
  <c r="G13" i="3" s="1"/>
  <c r="E14" i="3"/>
  <c r="F14" i="3" s="1"/>
  <c r="E15" i="3"/>
  <c r="G15" i="3" s="1"/>
  <c r="E16" i="3"/>
  <c r="F16" i="3"/>
  <c r="E17" i="3"/>
  <c r="G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E26" i="3"/>
  <c r="F26" i="3" s="1"/>
  <c r="E27" i="3"/>
  <c r="E28" i="3"/>
  <c r="E29" i="3"/>
  <c r="E30" i="3"/>
  <c r="F30" i="3" s="1"/>
  <c r="E31" i="3"/>
  <c r="E32" i="3"/>
  <c r="F32" i="3" s="1"/>
  <c r="E33" i="3"/>
  <c r="E34" i="3"/>
  <c r="F34" i="3" s="1"/>
  <c r="E35" i="3"/>
  <c r="E36" i="3"/>
  <c r="E37" i="3"/>
  <c r="E38" i="3"/>
  <c r="F38" i="3" s="1"/>
  <c r="E39" i="3"/>
  <c r="E40" i="3"/>
  <c r="F40" i="3" s="1"/>
  <c r="E41" i="3"/>
  <c r="E42" i="3"/>
  <c r="F42" i="3" s="1"/>
  <c r="E43" i="3"/>
  <c r="E44" i="3"/>
  <c r="E45" i="3"/>
  <c r="E46" i="3"/>
  <c r="F46" i="3" s="1"/>
  <c r="E47" i="3"/>
  <c r="E48" i="3"/>
  <c r="F48" i="3" s="1"/>
  <c r="E49" i="3"/>
  <c r="E50" i="3"/>
  <c r="G50" i="3" s="1"/>
  <c r="E51" i="3"/>
  <c r="F51" i="3" s="1"/>
  <c r="E52" i="3"/>
  <c r="F52" i="3" s="1"/>
  <c r="E53" i="3"/>
  <c r="F53" i="3" s="1"/>
  <c r="E54" i="3"/>
  <c r="G54" i="3" s="1"/>
  <c r="E11" i="3"/>
  <c r="G11" i="3" s="1"/>
  <c r="F11" i="3" l="1"/>
  <c r="G53" i="3"/>
  <c r="H53" i="3" s="1"/>
  <c r="I53" i="3" s="1"/>
  <c r="J53" i="3" s="1"/>
  <c r="F54" i="3"/>
  <c r="H54" i="3" s="1"/>
  <c r="G52" i="3"/>
  <c r="H52" i="3" s="1"/>
  <c r="H11" i="3"/>
  <c r="G48" i="3"/>
  <c r="G46" i="3"/>
  <c r="H46" i="3" s="1"/>
  <c r="G44" i="3"/>
  <c r="G42" i="3"/>
  <c r="H42" i="3" s="1"/>
  <c r="G40" i="3"/>
  <c r="G38" i="3"/>
  <c r="H38" i="3" s="1"/>
  <c r="G36" i="3"/>
  <c r="G34" i="3"/>
  <c r="H34" i="3" s="1"/>
  <c r="G32" i="3"/>
  <c r="G30" i="3"/>
  <c r="H30" i="3" s="1"/>
  <c r="G28" i="3"/>
  <c r="G26" i="3"/>
  <c r="H26" i="3" s="1"/>
  <c r="G24" i="3"/>
  <c r="G22" i="3"/>
  <c r="H22" i="3" s="1"/>
  <c r="G20" i="3"/>
  <c r="H20" i="3" s="1"/>
  <c r="G18" i="3"/>
  <c r="H18" i="3" s="1"/>
  <c r="E57" i="3"/>
  <c r="F50" i="3"/>
  <c r="H50" i="3" s="1"/>
  <c r="F44" i="3"/>
  <c r="H44" i="3" s="1"/>
  <c r="F36" i="3"/>
  <c r="F28" i="3"/>
  <c r="G16" i="3"/>
  <c r="H16" i="3" s="1"/>
  <c r="G14" i="3"/>
  <c r="H14" i="3" s="1"/>
  <c r="I14" i="3" s="1"/>
  <c r="J14" i="3" s="1"/>
  <c r="G12" i="3"/>
  <c r="H12" i="3" s="1"/>
  <c r="I12" i="3" s="1"/>
  <c r="J12" i="3" s="1"/>
  <c r="G37" i="3"/>
  <c r="F37" i="3"/>
  <c r="F29" i="3"/>
  <c r="G29" i="3"/>
  <c r="G51" i="3"/>
  <c r="H51" i="3" s="1"/>
  <c r="F47" i="3"/>
  <c r="G47" i="3"/>
  <c r="G39" i="3"/>
  <c r="F39" i="3"/>
  <c r="H39" i="3" s="1"/>
  <c r="G31" i="3"/>
  <c r="F31" i="3"/>
  <c r="F45" i="3"/>
  <c r="G45" i="3"/>
  <c r="H48" i="3"/>
  <c r="H40" i="3"/>
  <c r="H32" i="3"/>
  <c r="F25" i="3"/>
  <c r="G25" i="3"/>
  <c r="H24" i="3"/>
  <c r="F49" i="3"/>
  <c r="H49" i="3" s="1"/>
  <c r="G49" i="3"/>
  <c r="F41" i="3"/>
  <c r="G41" i="3"/>
  <c r="F33" i="3"/>
  <c r="G33" i="3"/>
  <c r="F43" i="3"/>
  <c r="G43" i="3"/>
  <c r="F35" i="3"/>
  <c r="G35" i="3"/>
  <c r="F27" i="3"/>
  <c r="G27" i="3"/>
  <c r="G23" i="3"/>
  <c r="H23" i="3" s="1"/>
  <c r="G21" i="3"/>
  <c r="H21" i="3" s="1"/>
  <c r="G19" i="3"/>
  <c r="H19" i="3" s="1"/>
  <c r="F17" i="3"/>
  <c r="H17" i="3" s="1"/>
  <c r="F15" i="3"/>
  <c r="H15" i="3" s="1"/>
  <c r="F13" i="3"/>
  <c r="H13" i="3" s="1"/>
  <c r="H25" i="3" l="1"/>
  <c r="I25" i="3" s="1"/>
  <c r="J25" i="3" s="1"/>
  <c r="H28" i="3"/>
  <c r="I28" i="3" s="1"/>
  <c r="I44" i="3"/>
  <c r="J44" i="3" s="1"/>
  <c r="H41" i="3"/>
  <c r="I41" i="3" s="1"/>
  <c r="J41" i="3" s="1"/>
  <c r="H31" i="3"/>
  <c r="H45" i="3"/>
  <c r="I45" i="3" s="1"/>
  <c r="J45" i="3" s="1"/>
  <c r="H36" i="3"/>
  <c r="I36" i="3" s="1"/>
  <c r="J36" i="3" s="1"/>
  <c r="J28" i="3"/>
  <c r="H37" i="3"/>
  <c r="I16" i="3"/>
  <c r="J16" i="3" s="1"/>
  <c r="G57" i="3"/>
  <c r="F57" i="3"/>
  <c r="H33" i="3"/>
  <c r="I33" i="3" s="1"/>
  <c r="J33" i="3" s="1"/>
  <c r="H29" i="3"/>
  <c r="I11" i="3"/>
  <c r="J11" i="3" s="1"/>
  <c r="I29" i="3"/>
  <c r="J29" i="3" s="1"/>
  <c r="I49" i="3"/>
  <c r="J49" i="3" s="1"/>
  <c r="I37" i="3"/>
  <c r="J37" i="3" s="1"/>
  <c r="I19" i="3"/>
  <c r="J19" i="3" s="1"/>
  <c r="I26" i="3"/>
  <c r="J26" i="3" s="1"/>
  <c r="I34" i="3"/>
  <c r="J34" i="3" s="1"/>
  <c r="I42" i="3"/>
  <c r="J42" i="3" s="1"/>
  <c r="I50" i="3"/>
  <c r="J50" i="3" s="1"/>
  <c r="I24" i="3"/>
  <c r="J24" i="3" s="1"/>
  <c r="I40" i="3"/>
  <c r="J40" i="3" s="1"/>
  <c r="I18" i="3"/>
  <c r="J18" i="3" s="1"/>
  <c r="I31" i="3"/>
  <c r="J31" i="3" s="1"/>
  <c r="I39" i="3"/>
  <c r="J39" i="3" s="1"/>
  <c r="I13" i="3"/>
  <c r="J13" i="3" s="1"/>
  <c r="I21" i="3"/>
  <c r="J21" i="3" s="1"/>
  <c r="I48" i="3"/>
  <c r="J48" i="3" s="1"/>
  <c r="I22" i="3"/>
  <c r="J22" i="3" s="1"/>
  <c r="H47" i="3"/>
  <c r="I15" i="3"/>
  <c r="J15" i="3" s="1"/>
  <c r="I23" i="3"/>
  <c r="J23" i="3" s="1"/>
  <c r="H27" i="3"/>
  <c r="H35" i="3"/>
  <c r="H43" i="3"/>
  <c r="I51" i="3"/>
  <c r="J51" i="3" s="1"/>
  <c r="I17" i="3"/>
  <c r="J17" i="3" s="1"/>
  <c r="I20" i="3"/>
  <c r="J20" i="3" s="1"/>
  <c r="I52" i="3"/>
  <c r="J52" i="3" s="1"/>
  <c r="I32" i="3"/>
  <c r="J32" i="3" s="1"/>
  <c r="I30" i="3"/>
  <c r="J30" i="3" s="1"/>
  <c r="I38" i="3"/>
  <c r="J38" i="3" s="1"/>
  <c r="I46" i="3"/>
  <c r="J46" i="3" s="1"/>
  <c r="I54" i="3"/>
  <c r="J54" i="3" s="1"/>
  <c r="H57" i="3" l="1"/>
  <c r="I43" i="3"/>
  <c r="J43" i="3" s="1"/>
  <c r="I27" i="3"/>
  <c r="I35" i="3"/>
  <c r="J35" i="3" s="1"/>
  <c r="I47" i="3"/>
  <c r="J47" i="3" s="1"/>
  <c r="I57" i="3" l="1"/>
  <c r="J27" i="3"/>
  <c r="J57" i="3" s="1"/>
</calcChain>
</file>

<file path=xl/sharedStrings.xml><?xml version="1.0" encoding="utf-8"?>
<sst xmlns="http://schemas.openxmlformats.org/spreadsheetml/2006/main" count="510" uniqueCount="193">
  <si>
    <t>CONTPAQ i</t>
  </si>
  <si>
    <t xml:space="preserve">      NÓMINAS</t>
  </si>
  <si>
    <t>05 INGENIERIA FISCAL LABORAL SC</t>
  </si>
  <si>
    <t>Lista de Raya (forma tabular)</t>
  </si>
  <si>
    <t>Periodo 50 al 50 Semanal del 06/12/2017 al 12/12/2017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</si>
  <si>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</si>
  <si>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</si>
  <si>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</si>
  <si>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</si>
  <si>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</si>
  <si>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</si>
  <si>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</si>
  <si>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</si>
  <si>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</si>
  <si>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Préstamo Infonavit (vsm)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</si>
  <si>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</si>
  <si>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</si>
  <si>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</si>
  <si>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</si>
  <si>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</si>
  <si>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</si>
  <si>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</si>
  <si>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</si>
  <si>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</si>
  <si>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</si>
  <si>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</si>
  <si>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</si>
  <si>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</si>
  <si>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</si>
  <si>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</si>
  <si>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</si>
  <si>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</si>
  <si>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</si>
  <si>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</si>
  <si>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</si>
  <si>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CPL22</t>
  </si>
  <si>
    <t>Calvario Peralta Luis Adrian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</si>
  <si>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</si>
  <si>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</si>
  <si>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</si>
  <si>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</si>
  <si>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</si>
  <si>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</si>
  <si>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</si>
  <si>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</si>
  <si>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</si>
  <si>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</si>
  <si>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</si>
  <si>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</si>
  <si>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</si>
  <si>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</si>
  <si>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</si>
  <si>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</si>
  <si>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</si>
  <si>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</si>
  <si>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</si>
  <si>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</si>
  <si>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</si>
  <si>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</si>
  <si>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</si>
  <si>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</si>
  <si>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</si>
  <si>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</si>
  <si>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</si>
  <si>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</si>
  <si>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</si>
  <si>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</si>
  <si>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</si>
  <si>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</si>
  <si>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</si>
  <si>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</si>
  <si>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</si>
  <si>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</si>
  <si>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</si>
  <si>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</si>
  <si>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</si>
  <si>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</si>
  <si>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</si>
  <si>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</si>
  <si>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</si>
  <si>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</si>
  <si>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</si>
  <si>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</si>
  <si>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MMF25</t>
  </si>
  <si>
    <t>Meza Manriquez Francisco Javier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</si>
  <si>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</si>
  <si>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</si>
  <si>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</si>
  <si>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</si>
  <si>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</si>
  <si>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</si>
  <si>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</si>
  <si>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</si>
  <si>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</si>
  <si>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</si>
  <si>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</si>
  <si>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</si>
  <si>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</si>
  <si>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</si>
  <si>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</si>
  <si>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</si>
  <si>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</si>
  <si>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</si>
  <si>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</si>
  <si>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</si>
  <si>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</si>
  <si>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</si>
  <si>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</si>
  <si>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</si>
  <si>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</si>
  <si>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</si>
  <si>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</si>
  <si>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</si>
  <si>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</si>
  <si>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50 del 2017-12-06 al 2017-12-12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</si>
  <si>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</si>
  <si>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</si>
  <si>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</si>
  <si>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</si>
  <si>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</si>
  <si>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</si>
  <si>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</si>
  <si>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</si>
  <si>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</si>
  <si>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</si>
  <si>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43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</si>
  <si>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</si>
  <si>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</si>
  <si>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</si>
  <si>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</si>
  <si>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</si>
  <si>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</si>
  <si>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</si>
  <si>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</si>
  <si>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</si>
  <si>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</si>
  <si>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</si>
  <si>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</si>
  <si>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</si>
  <si>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</si>
  <si>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</si>
  <si>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</si>
  <si>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</si>
  <si>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50</t>
  </si>
  <si>
    <t>06/12/2017 al 12/12/2017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</si>
  <si>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</si>
  <si>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</si>
  <si>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</si>
  <si>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</si>
  <si>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</si>
  <si>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</si>
  <si>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</si>
  <si>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</si>
  <si>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CALVARIO PERALTA LUIS ADRIAN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</si>
  <si>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</si>
  <si>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</si>
  <si>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</si>
  <si>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</si>
  <si>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</si>
  <si>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</si>
  <si>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</si>
  <si>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</si>
  <si>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</si>
  <si>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</si>
  <si>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</si>
  <si>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ADMINISTRACION</t>
  </si>
  <si>
    <t>GARITA TORRES MARCOS</t>
  </si>
  <si>
    <t>GOMEZ AGUILAR JUAN ANTONIO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</si>
  <si>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</si>
  <si>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</si>
  <si>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</si>
  <si>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</si>
  <si>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</si>
  <si>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</si>
  <si>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</si>
  <si>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</si>
  <si>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</si>
  <si>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</si>
  <si>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</si>
  <si>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MEZA MANRIQUEZ FRANCISCO JAVIER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</si>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</sst>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22" sqref="H22:H40"/>
    </sheetView>
  </sheetViews>
  <sheetFormatPr baseColWidth="10" defaultRowHeight="11.25" x14ac:dyDescent="0.2"/>
  <cols>
    <col min="1" max="1" width="9.28515625" style="2" customWidth="1"/>
    <col min="2" max="2" width="27.85546875" style="1" customWidth="1"/>
    <col min="3" max="3" width="13.5703125" style="1" bestFit="1" customWidth="1"/>
    <col min="4" max="4" width="11.42578125" style="1"/>
    <col min="5" max="5" width="14.855468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113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126</v>
      </c>
      <c r="F7" s="43"/>
      <c r="G7" s="43"/>
      <c r="H7" s="43"/>
      <c r="I7" s="43"/>
      <c r="J7" s="44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39" t="s">
        <v>13</v>
      </c>
      <c r="F8" s="39" t="s">
        <v>127</v>
      </c>
      <c r="G8" s="39" t="s">
        <v>128</v>
      </c>
      <c r="H8" s="39" t="s">
        <v>129</v>
      </c>
      <c r="I8" s="39" t="s">
        <v>130</v>
      </c>
      <c r="J8" s="39" t="s">
        <v>131</v>
      </c>
    </row>
    <row r="9" spans="1:13" ht="12" thickTop="1" x14ac:dyDescent="0.2">
      <c r="A9" s="12" t="s">
        <v>22</v>
      </c>
    </row>
    <row r="11" spans="1:13" ht="14.25" hidden="1" x14ac:dyDescent="0.2">
      <c r="A11" s="2" t="s">
        <v>23</v>
      </c>
      <c r="B11" s="1" t="s">
        <v>24</v>
      </c>
      <c r="C11" s="13">
        <v>1026.76</v>
      </c>
      <c r="E11" s="40">
        <f>+C11</f>
        <v>1026.76</v>
      </c>
      <c r="F11" s="40">
        <f>+E11*2%</f>
        <v>20.5352</v>
      </c>
      <c r="G11" s="40">
        <f>+E11*7.5%</f>
        <v>77.006999999999991</v>
      </c>
      <c r="H11" s="40">
        <f>SUM(E11:G11)</f>
        <v>1124.3022000000001</v>
      </c>
      <c r="I11" s="40">
        <f>+H11*16%</f>
        <v>179.88835200000003</v>
      </c>
      <c r="J11" s="40">
        <f>+H11+I11</f>
        <v>1304.190552</v>
      </c>
      <c r="L11" s="57" t="s">
        <v>145</v>
      </c>
      <c r="M11" s="58" t="s">
        <v>146</v>
      </c>
    </row>
    <row r="12" spans="1:13" ht="14.25" hidden="1" x14ac:dyDescent="0.2">
      <c r="A12" s="2" t="s">
        <v>25</v>
      </c>
      <c r="B12" s="1" t="s">
        <v>26</v>
      </c>
      <c r="C12" s="13">
        <v>1026.76</v>
      </c>
      <c r="E12" s="40">
        <f t="shared" ref="E12:E54" si="0">+C12</f>
        <v>1026.76</v>
      </c>
      <c r="F12" s="40">
        <f t="shared" ref="F12:F54" si="1">+E12*2%</f>
        <v>20.5352</v>
      </c>
      <c r="G12" s="40">
        <f t="shared" ref="G12:G54" si="2">+E12*7.5%</f>
        <v>77.006999999999991</v>
      </c>
      <c r="H12" s="40">
        <f t="shared" ref="H12:H54" si="3">SUM(E12:G12)</f>
        <v>1124.3022000000001</v>
      </c>
      <c r="I12" s="40">
        <f t="shared" ref="I12:I54" si="4">+H12*16%</f>
        <v>179.88835200000003</v>
      </c>
      <c r="J12" s="40">
        <f t="shared" ref="J12:J54" si="5">+H12+I12</f>
        <v>1304.190552</v>
      </c>
      <c r="L12" s="57" t="s">
        <v>145</v>
      </c>
      <c r="M12" s="58" t="s">
        <v>147</v>
      </c>
    </row>
    <row r="13" spans="1:13" ht="14.25" hidden="1" x14ac:dyDescent="0.2">
      <c r="A13" s="2" t="s">
        <v>27</v>
      </c>
      <c r="B13" s="1" t="s">
        <v>28</v>
      </c>
      <c r="C13" s="13">
        <v>1866.69</v>
      </c>
      <c r="E13" s="40">
        <f t="shared" si="0"/>
        <v>1866.69</v>
      </c>
      <c r="F13" s="40">
        <f t="shared" si="1"/>
        <v>37.333800000000004</v>
      </c>
      <c r="G13" s="40">
        <f t="shared" si="2"/>
        <v>140.00174999999999</v>
      </c>
      <c r="H13" s="40">
        <f t="shared" si="3"/>
        <v>2044.0255500000001</v>
      </c>
      <c r="I13" s="40">
        <f t="shared" si="4"/>
        <v>327.04408800000004</v>
      </c>
      <c r="J13" s="40">
        <f t="shared" si="5"/>
        <v>2371.0696379999999</v>
      </c>
      <c r="L13" s="57" t="s">
        <v>148</v>
      </c>
      <c r="M13" s="58" t="s">
        <v>149</v>
      </c>
    </row>
    <row r="14" spans="1:13" ht="14.25" hidden="1" x14ac:dyDescent="0.2">
      <c r="A14" s="2" t="s">
        <v>29</v>
      </c>
      <c r="B14" s="1" t="s">
        <v>30</v>
      </c>
      <c r="C14" s="13">
        <v>1026.76</v>
      </c>
      <c r="E14" s="40">
        <f t="shared" si="0"/>
        <v>1026.76</v>
      </c>
      <c r="F14" s="40">
        <f t="shared" si="1"/>
        <v>20.5352</v>
      </c>
      <c r="G14" s="40">
        <f t="shared" si="2"/>
        <v>77.006999999999991</v>
      </c>
      <c r="H14" s="40">
        <f t="shared" si="3"/>
        <v>1124.3022000000001</v>
      </c>
      <c r="I14" s="40">
        <f t="shared" si="4"/>
        <v>179.88835200000003</v>
      </c>
      <c r="J14" s="40">
        <f t="shared" si="5"/>
        <v>1304.190552</v>
      </c>
      <c r="L14" s="57" t="s">
        <v>145</v>
      </c>
      <c r="M14" s="58" t="s">
        <v>150</v>
      </c>
    </row>
    <row r="15" spans="1:13" ht="14.25" hidden="1" x14ac:dyDescent="0.2">
      <c r="A15" s="2" t="s">
        <v>31</v>
      </c>
      <c r="B15" s="1" t="s">
        <v>32</v>
      </c>
      <c r="C15" s="13">
        <v>1026.76</v>
      </c>
      <c r="E15" s="40">
        <f t="shared" si="0"/>
        <v>1026.76</v>
      </c>
      <c r="F15" s="40">
        <f t="shared" si="1"/>
        <v>20.5352</v>
      </c>
      <c r="G15" s="40">
        <f t="shared" si="2"/>
        <v>77.006999999999991</v>
      </c>
      <c r="H15" s="40">
        <f t="shared" si="3"/>
        <v>1124.3022000000001</v>
      </c>
      <c r="I15" s="40">
        <f t="shared" si="4"/>
        <v>179.88835200000003</v>
      </c>
      <c r="J15" s="40">
        <f t="shared" si="5"/>
        <v>1304.190552</v>
      </c>
      <c r="L15" s="57" t="s">
        <v>145</v>
      </c>
      <c r="M15" s="58" t="s">
        <v>151</v>
      </c>
    </row>
    <row r="16" spans="1:13" ht="14.25" hidden="1" x14ac:dyDescent="0.2">
      <c r="A16" s="2" t="s">
        <v>33</v>
      </c>
      <c r="B16" s="1" t="s">
        <v>34</v>
      </c>
      <c r="C16" s="13">
        <v>1026.76</v>
      </c>
      <c r="E16" s="40">
        <f t="shared" si="0"/>
        <v>1026.76</v>
      </c>
      <c r="F16" s="40">
        <f t="shared" si="1"/>
        <v>20.5352</v>
      </c>
      <c r="G16" s="40">
        <f t="shared" si="2"/>
        <v>77.006999999999991</v>
      </c>
      <c r="H16" s="40">
        <f t="shared" si="3"/>
        <v>1124.3022000000001</v>
      </c>
      <c r="I16" s="40">
        <f t="shared" si="4"/>
        <v>179.88835200000003</v>
      </c>
      <c r="J16" s="40">
        <f t="shared" si="5"/>
        <v>1304.190552</v>
      </c>
      <c r="L16" s="57" t="s">
        <v>148</v>
      </c>
      <c r="M16" s="58" t="s">
        <v>152</v>
      </c>
    </row>
    <row r="17" spans="1:13" ht="14.25" hidden="1" x14ac:dyDescent="0.2">
      <c r="A17" s="2" t="s">
        <v>35</v>
      </c>
      <c r="B17" s="1" t="s">
        <v>36</v>
      </c>
      <c r="C17" s="13">
        <v>1026.76</v>
      </c>
      <c r="E17" s="40">
        <f t="shared" si="0"/>
        <v>1026.76</v>
      </c>
      <c r="F17" s="40">
        <f t="shared" si="1"/>
        <v>20.5352</v>
      </c>
      <c r="G17" s="40">
        <f t="shared" si="2"/>
        <v>77.006999999999991</v>
      </c>
      <c r="H17" s="40">
        <f t="shared" si="3"/>
        <v>1124.3022000000001</v>
      </c>
      <c r="I17" s="40">
        <f t="shared" si="4"/>
        <v>179.88835200000003</v>
      </c>
      <c r="J17" s="40">
        <f t="shared" si="5"/>
        <v>1304.190552</v>
      </c>
      <c r="L17" s="57" t="s">
        <v>145</v>
      </c>
      <c r="M17" s="58" t="s">
        <v>153</v>
      </c>
    </row>
    <row r="18" spans="1:13" ht="14.25" hidden="1" x14ac:dyDescent="0.2">
      <c r="A18" s="2" t="s">
        <v>37</v>
      </c>
      <c r="B18" s="1" t="s">
        <v>38</v>
      </c>
      <c r="C18" s="13">
        <v>2973.63</v>
      </c>
      <c r="E18" s="40">
        <f t="shared" si="0"/>
        <v>2973.63</v>
      </c>
      <c r="F18" s="40">
        <f t="shared" si="1"/>
        <v>59.4726</v>
      </c>
      <c r="G18" s="40">
        <f t="shared" si="2"/>
        <v>223.02225000000001</v>
      </c>
      <c r="H18" s="40">
        <f t="shared" si="3"/>
        <v>3256.1248500000002</v>
      </c>
      <c r="I18" s="40">
        <f t="shared" si="4"/>
        <v>520.97997600000008</v>
      </c>
      <c r="J18" s="40">
        <f t="shared" si="5"/>
        <v>3777.1048260000002</v>
      </c>
      <c r="L18" s="57" t="s">
        <v>148</v>
      </c>
      <c r="M18" s="58" t="s">
        <v>154</v>
      </c>
    </row>
    <row r="19" spans="1:13" ht="14.25" hidden="1" x14ac:dyDescent="0.2">
      <c r="A19" s="2" t="s">
        <v>39</v>
      </c>
      <c r="B19" s="1" t="s">
        <v>40</v>
      </c>
      <c r="C19" s="13">
        <v>1026.76</v>
      </c>
      <c r="E19" s="40">
        <f t="shared" si="0"/>
        <v>1026.76</v>
      </c>
      <c r="F19" s="40">
        <f t="shared" si="1"/>
        <v>20.5352</v>
      </c>
      <c r="G19" s="40">
        <f t="shared" si="2"/>
        <v>77.006999999999991</v>
      </c>
      <c r="H19" s="40">
        <f t="shared" si="3"/>
        <v>1124.3022000000001</v>
      </c>
      <c r="I19" s="40">
        <f t="shared" si="4"/>
        <v>179.88835200000003</v>
      </c>
      <c r="J19" s="40">
        <f t="shared" si="5"/>
        <v>1304.190552</v>
      </c>
      <c r="L19" s="57" t="s">
        <v>148</v>
      </c>
      <c r="M19" s="58" t="s">
        <v>155</v>
      </c>
    </row>
    <row r="20" spans="1:13" ht="14.25" hidden="1" x14ac:dyDescent="0.2">
      <c r="A20" s="2" t="s">
        <v>41</v>
      </c>
      <c r="B20" s="1" t="s">
        <v>42</v>
      </c>
      <c r="C20" s="13">
        <v>19622.580000000002</v>
      </c>
      <c r="E20" s="40">
        <f t="shared" si="0"/>
        <v>19622.580000000002</v>
      </c>
      <c r="F20" s="40">
        <f t="shared" si="1"/>
        <v>392.45160000000004</v>
      </c>
      <c r="G20" s="40">
        <f t="shared" si="2"/>
        <v>1471.6935000000001</v>
      </c>
      <c r="H20" s="40">
        <f t="shared" si="3"/>
        <v>21486.725100000003</v>
      </c>
      <c r="I20" s="40">
        <f t="shared" si="4"/>
        <v>3437.8760160000006</v>
      </c>
      <c r="J20" s="40">
        <f t="shared" si="5"/>
        <v>24924.601116000005</v>
      </c>
      <c r="L20" s="57" t="s">
        <v>145</v>
      </c>
      <c r="M20" s="58" t="s">
        <v>156</v>
      </c>
    </row>
    <row r="21" spans="1:13" ht="14.25" hidden="1" x14ac:dyDescent="0.2">
      <c r="A21" s="2" t="s">
        <v>43</v>
      </c>
      <c r="B21" s="1" t="s">
        <v>44</v>
      </c>
      <c r="C21" s="13">
        <v>1026.76</v>
      </c>
      <c r="E21" s="40">
        <f t="shared" si="0"/>
        <v>1026.76</v>
      </c>
      <c r="F21" s="40">
        <f t="shared" si="1"/>
        <v>20.5352</v>
      </c>
      <c r="G21" s="40">
        <f t="shared" si="2"/>
        <v>77.006999999999991</v>
      </c>
      <c r="H21" s="40">
        <f t="shared" si="3"/>
        <v>1124.3022000000001</v>
      </c>
      <c r="I21" s="40">
        <f t="shared" si="4"/>
        <v>179.88835200000003</v>
      </c>
      <c r="J21" s="40">
        <f t="shared" si="5"/>
        <v>1304.190552</v>
      </c>
      <c r="L21" s="57" t="s">
        <v>145</v>
      </c>
      <c r="M21" s="58" t="s">
        <v>157</v>
      </c>
    </row>
    <row r="22" spans="1:13" ht="14.25" x14ac:dyDescent="0.2">
      <c r="A22" s="2" t="s">
        <v>45</v>
      </c>
      <c r="B22" s="1" t="s">
        <v>46</v>
      </c>
      <c r="C22" s="13">
        <v>2584.96</v>
      </c>
      <c r="E22" s="40">
        <f t="shared" si="0"/>
        <v>2584.96</v>
      </c>
      <c r="F22" s="40">
        <f t="shared" si="1"/>
        <v>51.699200000000005</v>
      </c>
      <c r="G22" s="40">
        <f t="shared" si="2"/>
        <v>193.87199999999999</v>
      </c>
      <c r="H22" s="40">
        <f t="shared" si="3"/>
        <v>2830.5311999999999</v>
      </c>
      <c r="I22" s="40">
        <f t="shared" si="4"/>
        <v>452.88499200000001</v>
      </c>
      <c r="J22" s="40">
        <f t="shared" si="5"/>
        <v>3283.4161919999997</v>
      </c>
      <c r="L22" s="57" t="s">
        <v>158</v>
      </c>
      <c r="M22" s="58" t="s">
        <v>159</v>
      </c>
    </row>
    <row r="23" spans="1:13" ht="14.25" hidden="1" x14ac:dyDescent="0.2">
      <c r="A23" s="2" t="s">
        <v>47</v>
      </c>
      <c r="B23" s="1" t="s">
        <v>48</v>
      </c>
      <c r="C23" s="13">
        <v>5903.48</v>
      </c>
      <c r="E23" s="40">
        <f t="shared" si="0"/>
        <v>5903.48</v>
      </c>
      <c r="F23" s="40">
        <f t="shared" si="1"/>
        <v>118.06959999999999</v>
      </c>
      <c r="G23" s="40">
        <f t="shared" si="2"/>
        <v>442.76099999999997</v>
      </c>
      <c r="H23" s="40">
        <f t="shared" si="3"/>
        <v>6464.3105999999989</v>
      </c>
      <c r="I23" s="40">
        <f t="shared" si="4"/>
        <v>1034.2896959999998</v>
      </c>
      <c r="J23" s="40">
        <f t="shared" si="5"/>
        <v>7498.6002959999987</v>
      </c>
      <c r="L23" s="57" t="s">
        <v>145</v>
      </c>
      <c r="M23" s="58" t="s">
        <v>160</v>
      </c>
    </row>
    <row r="24" spans="1:13" ht="14.25" hidden="1" x14ac:dyDescent="0.2">
      <c r="A24" s="2" t="s">
        <v>49</v>
      </c>
      <c r="B24" s="1" t="s">
        <v>50</v>
      </c>
      <c r="C24" s="13">
        <v>6905</v>
      </c>
      <c r="E24" s="40">
        <f t="shared" si="0"/>
        <v>6905</v>
      </c>
      <c r="F24" s="40">
        <f t="shared" si="1"/>
        <v>138.1</v>
      </c>
      <c r="G24" s="40">
        <f t="shared" si="2"/>
        <v>517.875</v>
      </c>
      <c r="H24" s="40">
        <f t="shared" si="3"/>
        <v>7560.9750000000004</v>
      </c>
      <c r="I24" s="40">
        <f t="shared" si="4"/>
        <v>1209.7560000000001</v>
      </c>
      <c r="J24" s="40">
        <f t="shared" si="5"/>
        <v>8770.7309999999998</v>
      </c>
      <c r="L24" s="57" t="s">
        <v>145</v>
      </c>
      <c r="M24" s="58" t="s">
        <v>161</v>
      </c>
    </row>
    <row r="25" spans="1:13" ht="14.25" hidden="1" x14ac:dyDescent="0.2">
      <c r="A25" s="2" t="s">
        <v>51</v>
      </c>
      <c r="B25" s="1" t="s">
        <v>52</v>
      </c>
      <c r="C25" s="13">
        <v>1026.76</v>
      </c>
      <c r="E25" s="40">
        <f t="shared" si="0"/>
        <v>1026.76</v>
      </c>
      <c r="F25" s="40">
        <f t="shared" si="1"/>
        <v>20.5352</v>
      </c>
      <c r="G25" s="40">
        <f t="shared" si="2"/>
        <v>77.006999999999991</v>
      </c>
      <c r="H25" s="40">
        <f t="shared" si="3"/>
        <v>1124.3022000000001</v>
      </c>
      <c r="I25" s="40">
        <f t="shared" si="4"/>
        <v>179.88835200000003</v>
      </c>
      <c r="J25" s="40">
        <f t="shared" si="5"/>
        <v>1304.190552</v>
      </c>
      <c r="L25" s="57" t="s">
        <v>148</v>
      </c>
      <c r="M25" s="58" t="s">
        <v>162</v>
      </c>
    </row>
    <row r="26" spans="1:13" ht="14.25" x14ac:dyDescent="0.2">
      <c r="A26" s="2" t="s">
        <v>53</v>
      </c>
      <c r="B26" s="1" t="s">
        <v>54</v>
      </c>
      <c r="C26" s="13">
        <v>1472.05</v>
      </c>
      <c r="E26" s="40">
        <f t="shared" si="0"/>
        <v>1472.05</v>
      </c>
      <c r="F26" s="40">
        <f t="shared" si="1"/>
        <v>29.440999999999999</v>
      </c>
      <c r="G26" s="40">
        <f t="shared" si="2"/>
        <v>110.40374999999999</v>
      </c>
      <c r="H26" s="40">
        <f t="shared" si="3"/>
        <v>1611.8947499999999</v>
      </c>
      <c r="I26" s="40">
        <f t="shared" si="4"/>
        <v>257.90316000000001</v>
      </c>
      <c r="J26" s="40">
        <f t="shared" si="5"/>
        <v>1869.79791</v>
      </c>
      <c r="L26" s="57" t="s">
        <v>158</v>
      </c>
      <c r="M26" s="58" t="s">
        <v>163</v>
      </c>
    </row>
    <row r="27" spans="1:13" ht="14.25" hidden="1" x14ac:dyDescent="0.2">
      <c r="A27" s="2" t="s">
        <v>55</v>
      </c>
      <c r="B27" s="1" t="s">
        <v>56</v>
      </c>
      <c r="C27" s="13">
        <v>7962.69</v>
      </c>
      <c r="E27" s="40">
        <f t="shared" si="0"/>
        <v>7962.69</v>
      </c>
      <c r="F27" s="40">
        <f t="shared" si="1"/>
        <v>159.25379999999998</v>
      </c>
      <c r="G27" s="40">
        <f t="shared" si="2"/>
        <v>597.20174999999995</v>
      </c>
      <c r="H27" s="40">
        <f t="shared" si="3"/>
        <v>8719.1455499999993</v>
      </c>
      <c r="I27" s="40">
        <f t="shared" si="4"/>
        <v>1395.0632879999998</v>
      </c>
      <c r="J27" s="40">
        <f t="shared" si="5"/>
        <v>10114.208837999999</v>
      </c>
      <c r="L27" s="57" t="s">
        <v>145</v>
      </c>
      <c r="M27" s="58" t="s">
        <v>164</v>
      </c>
    </row>
    <row r="28" spans="1:13" ht="14.25" hidden="1" x14ac:dyDescent="0.2">
      <c r="A28" s="2" t="s">
        <v>57</v>
      </c>
      <c r="B28" s="1" t="s">
        <v>58</v>
      </c>
      <c r="C28" s="13">
        <v>1633.38</v>
      </c>
      <c r="E28" s="40">
        <f t="shared" si="0"/>
        <v>1633.38</v>
      </c>
      <c r="F28" s="40">
        <f t="shared" si="1"/>
        <v>32.6676</v>
      </c>
      <c r="G28" s="40">
        <f t="shared" si="2"/>
        <v>122.5035</v>
      </c>
      <c r="H28" s="40">
        <f t="shared" si="3"/>
        <v>1788.5511000000001</v>
      </c>
      <c r="I28" s="40">
        <f t="shared" si="4"/>
        <v>286.16817600000002</v>
      </c>
      <c r="J28" s="40">
        <f t="shared" si="5"/>
        <v>2074.7192760000003</v>
      </c>
      <c r="L28" s="57" t="s">
        <v>165</v>
      </c>
      <c r="M28" s="58" t="s">
        <v>166</v>
      </c>
    </row>
    <row r="29" spans="1:13" ht="14.25" hidden="1" x14ac:dyDescent="0.2">
      <c r="A29" s="2" t="s">
        <v>59</v>
      </c>
      <c r="B29" s="1" t="s">
        <v>60</v>
      </c>
      <c r="C29" s="13">
        <v>1026.76</v>
      </c>
      <c r="E29" s="40">
        <f t="shared" si="0"/>
        <v>1026.76</v>
      </c>
      <c r="F29" s="40">
        <f t="shared" si="1"/>
        <v>20.5352</v>
      </c>
      <c r="G29" s="40">
        <f t="shared" si="2"/>
        <v>77.006999999999991</v>
      </c>
      <c r="H29" s="40">
        <f t="shared" si="3"/>
        <v>1124.3022000000001</v>
      </c>
      <c r="I29" s="40">
        <f t="shared" si="4"/>
        <v>179.88835200000003</v>
      </c>
      <c r="J29" s="40">
        <f t="shared" si="5"/>
        <v>1304.190552</v>
      </c>
      <c r="L29" s="57" t="s">
        <v>145</v>
      </c>
      <c r="M29" s="58" t="s">
        <v>167</v>
      </c>
    </row>
    <row r="30" spans="1:13" ht="14.25" hidden="1" x14ac:dyDescent="0.2">
      <c r="A30" s="2" t="s">
        <v>61</v>
      </c>
      <c r="B30" s="1" t="s">
        <v>62</v>
      </c>
      <c r="C30" s="13">
        <v>12398.8</v>
      </c>
      <c r="E30" s="40">
        <f t="shared" si="0"/>
        <v>12398.8</v>
      </c>
      <c r="F30" s="40">
        <f t="shared" si="1"/>
        <v>247.976</v>
      </c>
      <c r="G30" s="40">
        <f t="shared" si="2"/>
        <v>929.90999999999985</v>
      </c>
      <c r="H30" s="40">
        <f t="shared" si="3"/>
        <v>13576.686</v>
      </c>
      <c r="I30" s="40">
        <f t="shared" si="4"/>
        <v>2172.2697600000001</v>
      </c>
      <c r="J30" s="40">
        <f t="shared" si="5"/>
        <v>15748.955760000001</v>
      </c>
      <c r="L30" s="57" t="s">
        <v>145</v>
      </c>
      <c r="M30" s="58" t="s">
        <v>168</v>
      </c>
    </row>
    <row r="31" spans="1:13" ht="14.25" hidden="1" x14ac:dyDescent="0.2">
      <c r="A31" s="2" t="s">
        <v>63</v>
      </c>
      <c r="B31" s="1" t="s">
        <v>64</v>
      </c>
      <c r="C31" s="13">
        <v>1026.76</v>
      </c>
      <c r="E31" s="40">
        <f t="shared" si="0"/>
        <v>1026.76</v>
      </c>
      <c r="F31" s="40">
        <f t="shared" si="1"/>
        <v>20.5352</v>
      </c>
      <c r="G31" s="40">
        <f t="shared" si="2"/>
        <v>77.006999999999991</v>
      </c>
      <c r="H31" s="40">
        <f t="shared" si="3"/>
        <v>1124.3022000000001</v>
      </c>
      <c r="I31" s="40">
        <f t="shared" si="4"/>
        <v>179.88835200000003</v>
      </c>
      <c r="J31" s="40">
        <f t="shared" si="5"/>
        <v>1304.190552</v>
      </c>
      <c r="L31" s="57" t="s">
        <v>145</v>
      </c>
      <c r="M31" s="58" t="s">
        <v>169</v>
      </c>
    </row>
    <row r="32" spans="1:13" ht="14.25" hidden="1" x14ac:dyDescent="0.2">
      <c r="A32" s="2" t="s">
        <v>65</v>
      </c>
      <c r="B32" s="1" t="s">
        <v>66</v>
      </c>
      <c r="C32" s="13">
        <v>1633.38</v>
      </c>
      <c r="E32" s="40">
        <f t="shared" si="0"/>
        <v>1633.38</v>
      </c>
      <c r="F32" s="40">
        <f t="shared" si="1"/>
        <v>32.6676</v>
      </c>
      <c r="G32" s="40">
        <f t="shared" si="2"/>
        <v>122.5035</v>
      </c>
      <c r="H32" s="40">
        <f t="shared" si="3"/>
        <v>1788.5511000000001</v>
      </c>
      <c r="I32" s="40">
        <f t="shared" si="4"/>
        <v>286.16817600000002</v>
      </c>
      <c r="J32" s="40">
        <f t="shared" si="5"/>
        <v>2074.7192760000003</v>
      </c>
      <c r="L32" s="57" t="s">
        <v>165</v>
      </c>
      <c r="M32" s="58" t="s">
        <v>170</v>
      </c>
    </row>
    <row r="33" spans="1:13" ht="14.25" hidden="1" x14ac:dyDescent="0.2">
      <c r="A33" s="2" t="s">
        <v>67</v>
      </c>
      <c r="B33" s="1" t="s">
        <v>68</v>
      </c>
      <c r="C33" s="13">
        <v>1633.38</v>
      </c>
      <c r="E33" s="40">
        <f t="shared" si="0"/>
        <v>1633.38</v>
      </c>
      <c r="F33" s="40">
        <f t="shared" si="1"/>
        <v>32.6676</v>
      </c>
      <c r="G33" s="40">
        <f t="shared" si="2"/>
        <v>122.5035</v>
      </c>
      <c r="H33" s="40">
        <f t="shared" si="3"/>
        <v>1788.5511000000001</v>
      </c>
      <c r="I33" s="40">
        <f t="shared" si="4"/>
        <v>286.16817600000002</v>
      </c>
      <c r="J33" s="40">
        <f t="shared" si="5"/>
        <v>2074.7192760000003</v>
      </c>
      <c r="L33" s="57" t="s">
        <v>165</v>
      </c>
      <c r="M33" s="58" t="s">
        <v>171</v>
      </c>
    </row>
    <row r="34" spans="1:13" ht="14.25" hidden="1" x14ac:dyDescent="0.2">
      <c r="A34" s="2" t="s">
        <v>69</v>
      </c>
      <c r="B34" s="1" t="s">
        <v>70</v>
      </c>
      <c r="C34" s="13">
        <v>5834.66</v>
      </c>
      <c r="E34" s="40">
        <f t="shared" si="0"/>
        <v>5834.66</v>
      </c>
      <c r="F34" s="40">
        <f t="shared" si="1"/>
        <v>116.6932</v>
      </c>
      <c r="G34" s="40">
        <f t="shared" si="2"/>
        <v>437.59949999999998</v>
      </c>
      <c r="H34" s="40">
        <f t="shared" si="3"/>
        <v>6388.9526999999998</v>
      </c>
      <c r="I34" s="40">
        <f t="shared" si="4"/>
        <v>1022.232432</v>
      </c>
      <c r="J34" s="40">
        <f t="shared" si="5"/>
        <v>7411.1851319999996</v>
      </c>
      <c r="L34" s="57" t="s">
        <v>145</v>
      </c>
      <c r="M34" s="58" t="s">
        <v>172</v>
      </c>
    </row>
    <row r="35" spans="1:13" ht="14.25" hidden="1" x14ac:dyDescent="0.2">
      <c r="A35" s="2" t="s">
        <v>71</v>
      </c>
      <c r="B35" s="1" t="s">
        <v>72</v>
      </c>
      <c r="C35" s="13">
        <v>2026.76</v>
      </c>
      <c r="E35" s="40">
        <f t="shared" si="0"/>
        <v>2026.76</v>
      </c>
      <c r="F35" s="40">
        <f t="shared" si="1"/>
        <v>40.535200000000003</v>
      </c>
      <c r="G35" s="40">
        <f t="shared" si="2"/>
        <v>152.00700000000001</v>
      </c>
      <c r="H35" s="40">
        <f t="shared" si="3"/>
        <v>2219.3022000000001</v>
      </c>
      <c r="I35" s="40">
        <f t="shared" si="4"/>
        <v>355.08835200000004</v>
      </c>
      <c r="J35" s="40">
        <f t="shared" si="5"/>
        <v>2574.3905520000003</v>
      </c>
      <c r="L35" s="57" t="s">
        <v>145</v>
      </c>
      <c r="M35" s="58" t="s">
        <v>173</v>
      </c>
    </row>
    <row r="36" spans="1:13" ht="14.25" hidden="1" x14ac:dyDescent="0.2">
      <c r="A36" s="2" t="s">
        <v>73</v>
      </c>
      <c r="B36" s="1" t="s">
        <v>74</v>
      </c>
      <c r="C36" s="13">
        <v>1026.76</v>
      </c>
      <c r="E36" s="40">
        <f t="shared" si="0"/>
        <v>1026.76</v>
      </c>
      <c r="F36" s="40">
        <f t="shared" si="1"/>
        <v>20.5352</v>
      </c>
      <c r="G36" s="40">
        <f t="shared" si="2"/>
        <v>77.006999999999991</v>
      </c>
      <c r="H36" s="40">
        <f t="shared" si="3"/>
        <v>1124.3022000000001</v>
      </c>
      <c r="I36" s="40">
        <f t="shared" si="4"/>
        <v>179.88835200000003</v>
      </c>
      <c r="J36" s="40">
        <f t="shared" si="5"/>
        <v>1304.190552</v>
      </c>
      <c r="L36" s="57" t="s">
        <v>145</v>
      </c>
      <c r="M36" s="58" t="s">
        <v>174</v>
      </c>
    </row>
    <row r="37" spans="1:13" ht="14.25" x14ac:dyDescent="0.2">
      <c r="A37" s="2" t="s">
        <v>75</v>
      </c>
      <c r="B37" s="1" t="s">
        <v>76</v>
      </c>
      <c r="C37" s="13">
        <v>2966.92</v>
      </c>
      <c r="E37" s="40">
        <f t="shared" si="0"/>
        <v>2966.92</v>
      </c>
      <c r="F37" s="40">
        <f t="shared" si="1"/>
        <v>59.3384</v>
      </c>
      <c r="G37" s="40">
        <f t="shared" si="2"/>
        <v>222.51900000000001</v>
      </c>
      <c r="H37" s="40">
        <f t="shared" si="3"/>
        <v>3248.7773999999999</v>
      </c>
      <c r="I37" s="40">
        <f t="shared" si="4"/>
        <v>519.80438400000003</v>
      </c>
      <c r="J37" s="40">
        <f t="shared" si="5"/>
        <v>3768.581784</v>
      </c>
      <c r="L37" s="57" t="s">
        <v>158</v>
      </c>
      <c r="M37" s="58" t="s">
        <v>175</v>
      </c>
    </row>
    <row r="38" spans="1:13" ht="14.25" hidden="1" x14ac:dyDescent="0.2">
      <c r="A38" s="2" t="s">
        <v>77</v>
      </c>
      <c r="B38" s="1" t="s">
        <v>78</v>
      </c>
      <c r="C38" s="13">
        <v>1166.69</v>
      </c>
      <c r="E38" s="40">
        <f t="shared" si="0"/>
        <v>1166.69</v>
      </c>
      <c r="F38" s="40">
        <f t="shared" si="1"/>
        <v>23.3338</v>
      </c>
      <c r="G38" s="40">
        <f t="shared" si="2"/>
        <v>87.501750000000001</v>
      </c>
      <c r="H38" s="40">
        <f t="shared" si="3"/>
        <v>1277.5255500000001</v>
      </c>
      <c r="I38" s="40">
        <f t="shared" si="4"/>
        <v>204.404088</v>
      </c>
      <c r="J38" s="40">
        <f t="shared" si="5"/>
        <v>1481.9296380000001</v>
      </c>
      <c r="L38" s="57" t="s">
        <v>145</v>
      </c>
      <c r="M38" s="58" t="s">
        <v>176</v>
      </c>
    </row>
    <row r="39" spans="1:13" ht="14.25" hidden="1" x14ac:dyDescent="0.2">
      <c r="A39" s="2" t="s">
        <v>79</v>
      </c>
      <c r="B39" s="1" t="s">
        <v>80</v>
      </c>
      <c r="C39" s="13">
        <v>1026.76</v>
      </c>
      <c r="E39" s="40">
        <f t="shared" si="0"/>
        <v>1026.76</v>
      </c>
      <c r="F39" s="40">
        <f t="shared" si="1"/>
        <v>20.5352</v>
      </c>
      <c r="G39" s="40">
        <f t="shared" si="2"/>
        <v>77.006999999999991</v>
      </c>
      <c r="H39" s="40">
        <f t="shared" si="3"/>
        <v>1124.3022000000001</v>
      </c>
      <c r="I39" s="40">
        <f t="shared" si="4"/>
        <v>179.88835200000003</v>
      </c>
      <c r="J39" s="40">
        <f t="shared" si="5"/>
        <v>1304.190552</v>
      </c>
      <c r="L39" s="57" t="s">
        <v>145</v>
      </c>
      <c r="M39" s="58" t="s">
        <v>177</v>
      </c>
    </row>
    <row r="40" spans="1:13" ht="14.25" x14ac:dyDescent="0.2">
      <c r="A40" s="2" t="s">
        <v>81</v>
      </c>
      <c r="B40" s="1" t="s">
        <v>82</v>
      </c>
      <c r="C40" s="13">
        <v>2702.08</v>
      </c>
      <c r="E40" s="40">
        <f t="shared" si="0"/>
        <v>2702.08</v>
      </c>
      <c r="F40" s="40">
        <f t="shared" si="1"/>
        <v>54.041600000000003</v>
      </c>
      <c r="G40" s="40">
        <f t="shared" si="2"/>
        <v>202.65599999999998</v>
      </c>
      <c r="H40" s="40">
        <f t="shared" si="3"/>
        <v>2958.7775999999999</v>
      </c>
      <c r="I40" s="40">
        <f t="shared" si="4"/>
        <v>473.40441599999997</v>
      </c>
      <c r="J40" s="40">
        <f t="shared" si="5"/>
        <v>3432.1820159999997</v>
      </c>
      <c r="L40" s="57" t="s">
        <v>158</v>
      </c>
      <c r="M40" s="58" t="s">
        <v>178</v>
      </c>
    </row>
    <row r="41" spans="1:13" ht="14.25" hidden="1" x14ac:dyDescent="0.2">
      <c r="A41" s="2" t="s">
        <v>83</v>
      </c>
      <c r="B41" s="1" t="s">
        <v>84</v>
      </c>
      <c r="C41" s="13">
        <v>2352.19</v>
      </c>
      <c r="E41" s="40">
        <f t="shared" si="0"/>
        <v>2352.19</v>
      </c>
      <c r="F41" s="40">
        <f t="shared" si="1"/>
        <v>47.043800000000005</v>
      </c>
      <c r="G41" s="40">
        <f t="shared" si="2"/>
        <v>176.41425000000001</v>
      </c>
      <c r="H41" s="40">
        <f t="shared" si="3"/>
        <v>2575.6480499999998</v>
      </c>
      <c r="I41" s="40">
        <f t="shared" si="4"/>
        <v>412.10368799999998</v>
      </c>
      <c r="J41" s="40">
        <f t="shared" si="5"/>
        <v>2987.7517379999999</v>
      </c>
      <c r="L41" s="57" t="s">
        <v>145</v>
      </c>
      <c r="M41" s="58" t="s">
        <v>179</v>
      </c>
    </row>
    <row r="42" spans="1:13" ht="14.25" hidden="1" x14ac:dyDescent="0.2">
      <c r="A42" s="2" t="s">
        <v>85</v>
      </c>
      <c r="B42" s="1" t="s">
        <v>86</v>
      </c>
      <c r="C42" s="13">
        <v>1633.38</v>
      </c>
      <c r="E42" s="40">
        <f t="shared" si="0"/>
        <v>1633.38</v>
      </c>
      <c r="F42" s="40">
        <f t="shared" si="1"/>
        <v>32.6676</v>
      </c>
      <c r="G42" s="40">
        <f t="shared" si="2"/>
        <v>122.5035</v>
      </c>
      <c r="H42" s="40">
        <f t="shared" si="3"/>
        <v>1788.5511000000001</v>
      </c>
      <c r="I42" s="40">
        <f t="shared" si="4"/>
        <v>286.16817600000002</v>
      </c>
      <c r="J42" s="40">
        <f t="shared" si="5"/>
        <v>2074.7192760000003</v>
      </c>
      <c r="L42" s="57" t="s">
        <v>165</v>
      </c>
      <c r="M42" s="58" t="s">
        <v>180</v>
      </c>
    </row>
    <row r="43" spans="1:13" ht="14.25" hidden="1" x14ac:dyDescent="0.2">
      <c r="A43" s="2" t="s">
        <v>87</v>
      </c>
      <c r="B43" s="1" t="s">
        <v>88</v>
      </c>
      <c r="C43" s="13">
        <v>7967.94</v>
      </c>
      <c r="E43" s="40">
        <f t="shared" si="0"/>
        <v>7967.94</v>
      </c>
      <c r="F43" s="40">
        <f t="shared" si="1"/>
        <v>159.3588</v>
      </c>
      <c r="G43" s="40">
        <f t="shared" si="2"/>
        <v>597.5954999999999</v>
      </c>
      <c r="H43" s="40">
        <f t="shared" si="3"/>
        <v>8724.8942999999999</v>
      </c>
      <c r="I43" s="40">
        <f t="shared" si="4"/>
        <v>1395.983088</v>
      </c>
      <c r="J43" s="40">
        <f t="shared" si="5"/>
        <v>10120.877388000001</v>
      </c>
      <c r="L43" s="58" t="s">
        <v>145</v>
      </c>
      <c r="M43" s="58" t="s">
        <v>181</v>
      </c>
    </row>
    <row r="44" spans="1:13" ht="14.25" hidden="1" x14ac:dyDescent="0.2">
      <c r="A44" s="2" t="s">
        <v>89</v>
      </c>
      <c r="B44" s="1" t="s">
        <v>90</v>
      </c>
      <c r="C44" s="13">
        <v>1026.76</v>
      </c>
      <c r="E44" s="40">
        <f t="shared" si="0"/>
        <v>1026.76</v>
      </c>
      <c r="F44" s="40">
        <f t="shared" si="1"/>
        <v>20.5352</v>
      </c>
      <c r="G44" s="40">
        <f t="shared" si="2"/>
        <v>77.006999999999991</v>
      </c>
      <c r="H44" s="40">
        <f t="shared" si="3"/>
        <v>1124.3022000000001</v>
      </c>
      <c r="I44" s="40">
        <f t="shared" si="4"/>
        <v>179.88835200000003</v>
      </c>
      <c r="J44" s="40">
        <f t="shared" si="5"/>
        <v>1304.190552</v>
      </c>
      <c r="L44" s="57" t="s">
        <v>145</v>
      </c>
      <c r="M44" s="58" t="s">
        <v>182</v>
      </c>
    </row>
    <row r="45" spans="1:13" ht="14.25" hidden="1" x14ac:dyDescent="0.2">
      <c r="A45" s="2" t="s">
        <v>91</v>
      </c>
      <c r="B45" s="1" t="s">
        <v>92</v>
      </c>
      <c r="C45" s="13">
        <v>2372.4</v>
      </c>
      <c r="E45" s="40">
        <f t="shared" si="0"/>
        <v>2372.4</v>
      </c>
      <c r="F45" s="40">
        <f t="shared" si="1"/>
        <v>47.448</v>
      </c>
      <c r="G45" s="40">
        <f t="shared" si="2"/>
        <v>177.93</v>
      </c>
      <c r="H45" s="40">
        <f t="shared" si="3"/>
        <v>2597.7779999999998</v>
      </c>
      <c r="I45" s="40">
        <f t="shared" si="4"/>
        <v>415.64447999999999</v>
      </c>
      <c r="J45" s="40">
        <f t="shared" si="5"/>
        <v>3013.4224799999997</v>
      </c>
      <c r="L45" s="57" t="s">
        <v>148</v>
      </c>
      <c r="M45" s="58" t="s">
        <v>183</v>
      </c>
    </row>
    <row r="46" spans="1:13" ht="14.25" hidden="1" x14ac:dyDescent="0.2">
      <c r="A46" s="2" t="s">
        <v>93</v>
      </c>
      <c r="B46" s="1" t="s">
        <v>94</v>
      </c>
      <c r="C46" s="13">
        <v>2636.88</v>
      </c>
      <c r="E46" s="40">
        <f t="shared" si="0"/>
        <v>2636.88</v>
      </c>
      <c r="F46" s="40">
        <f t="shared" si="1"/>
        <v>52.7376</v>
      </c>
      <c r="G46" s="40">
        <f t="shared" si="2"/>
        <v>197.76599999999999</v>
      </c>
      <c r="H46" s="40">
        <f t="shared" si="3"/>
        <v>2887.3836000000001</v>
      </c>
      <c r="I46" s="40">
        <f t="shared" si="4"/>
        <v>461.98137600000001</v>
      </c>
      <c r="J46" s="40">
        <f t="shared" si="5"/>
        <v>3349.3649760000003</v>
      </c>
      <c r="L46" s="57" t="s">
        <v>145</v>
      </c>
      <c r="M46" s="58" t="s">
        <v>184</v>
      </c>
    </row>
    <row r="47" spans="1:13" ht="14.25" hidden="1" x14ac:dyDescent="0.2">
      <c r="A47" s="2" t="s">
        <v>95</v>
      </c>
      <c r="B47" s="1" t="s">
        <v>96</v>
      </c>
      <c r="C47" s="13">
        <v>1883.38</v>
      </c>
      <c r="E47" s="40">
        <f t="shared" si="0"/>
        <v>1883.38</v>
      </c>
      <c r="F47" s="40">
        <f t="shared" si="1"/>
        <v>37.6676</v>
      </c>
      <c r="G47" s="40">
        <f t="shared" si="2"/>
        <v>141.2535</v>
      </c>
      <c r="H47" s="40">
        <f t="shared" si="3"/>
        <v>2062.3011000000001</v>
      </c>
      <c r="I47" s="40">
        <f t="shared" si="4"/>
        <v>329.96817600000003</v>
      </c>
      <c r="J47" s="40">
        <f t="shared" si="5"/>
        <v>2392.269276</v>
      </c>
      <c r="L47" s="57" t="s">
        <v>165</v>
      </c>
      <c r="M47" s="58" t="s">
        <v>185</v>
      </c>
    </row>
    <row r="48" spans="1:13" ht="14.25" hidden="1" x14ac:dyDescent="0.2">
      <c r="A48" s="2" t="s">
        <v>97</v>
      </c>
      <c r="B48" s="1" t="s">
        <v>98</v>
      </c>
      <c r="C48" s="13">
        <v>3450.49</v>
      </c>
      <c r="E48" s="40">
        <f t="shared" si="0"/>
        <v>3450.49</v>
      </c>
      <c r="F48" s="40">
        <f t="shared" si="1"/>
        <v>69.009799999999998</v>
      </c>
      <c r="G48" s="40">
        <f t="shared" si="2"/>
        <v>258.78674999999998</v>
      </c>
      <c r="H48" s="40">
        <f t="shared" si="3"/>
        <v>3778.2865499999998</v>
      </c>
      <c r="I48" s="40">
        <f t="shared" si="4"/>
        <v>604.525848</v>
      </c>
      <c r="J48" s="40">
        <f t="shared" si="5"/>
        <v>4382.812398</v>
      </c>
      <c r="L48" s="57" t="s">
        <v>145</v>
      </c>
      <c r="M48" s="58" t="s">
        <v>186</v>
      </c>
    </row>
    <row r="49" spans="1:13" ht="14.25" hidden="1" x14ac:dyDescent="0.2">
      <c r="A49" s="2" t="s">
        <v>99</v>
      </c>
      <c r="B49" s="1" t="s">
        <v>100</v>
      </c>
      <c r="C49" s="13">
        <v>1026.76</v>
      </c>
      <c r="E49" s="40">
        <f t="shared" si="0"/>
        <v>1026.76</v>
      </c>
      <c r="F49" s="40">
        <f t="shared" si="1"/>
        <v>20.5352</v>
      </c>
      <c r="G49" s="40">
        <f t="shared" si="2"/>
        <v>77.006999999999991</v>
      </c>
      <c r="H49" s="40">
        <f t="shared" si="3"/>
        <v>1124.3022000000001</v>
      </c>
      <c r="I49" s="40">
        <f t="shared" si="4"/>
        <v>179.88835200000003</v>
      </c>
      <c r="J49" s="40">
        <f t="shared" si="5"/>
        <v>1304.190552</v>
      </c>
      <c r="L49" s="58" t="s">
        <v>145</v>
      </c>
      <c r="M49" s="58" t="s">
        <v>187</v>
      </c>
    </row>
    <row r="50" spans="1:13" ht="14.25" hidden="1" x14ac:dyDescent="0.2">
      <c r="A50" s="2" t="s">
        <v>101</v>
      </c>
      <c r="B50" s="1" t="s">
        <v>102</v>
      </c>
      <c r="C50" s="13">
        <v>10078.49</v>
      </c>
      <c r="E50" s="40">
        <f t="shared" si="0"/>
        <v>10078.49</v>
      </c>
      <c r="F50" s="40">
        <f t="shared" si="1"/>
        <v>201.56979999999999</v>
      </c>
      <c r="G50" s="40">
        <f t="shared" si="2"/>
        <v>755.88675000000001</v>
      </c>
      <c r="H50" s="40">
        <f t="shared" si="3"/>
        <v>11035.946549999999</v>
      </c>
      <c r="I50" s="40">
        <f t="shared" si="4"/>
        <v>1765.7514479999998</v>
      </c>
      <c r="J50" s="40">
        <f t="shared" si="5"/>
        <v>12801.697997999998</v>
      </c>
      <c r="L50" s="58" t="s">
        <v>148</v>
      </c>
      <c r="M50" s="58" t="s">
        <v>188</v>
      </c>
    </row>
    <row r="51" spans="1:13" ht="14.25" hidden="1" x14ac:dyDescent="0.2">
      <c r="A51" s="2" t="s">
        <v>103</v>
      </c>
      <c r="B51" s="1" t="s">
        <v>104</v>
      </c>
      <c r="C51" s="13">
        <v>1026.76</v>
      </c>
      <c r="E51" s="40">
        <f t="shared" si="0"/>
        <v>1026.76</v>
      </c>
      <c r="F51" s="40">
        <f t="shared" si="1"/>
        <v>20.5352</v>
      </c>
      <c r="G51" s="40">
        <f t="shared" si="2"/>
        <v>77.006999999999991</v>
      </c>
      <c r="H51" s="40">
        <f t="shared" si="3"/>
        <v>1124.3022000000001</v>
      </c>
      <c r="I51" s="40">
        <f t="shared" si="4"/>
        <v>179.88835200000003</v>
      </c>
      <c r="J51" s="40">
        <f t="shared" si="5"/>
        <v>1304.190552</v>
      </c>
      <c r="L51" s="58" t="s">
        <v>145</v>
      </c>
      <c r="M51" s="58" t="s">
        <v>189</v>
      </c>
    </row>
    <row r="52" spans="1:13" ht="14.25" hidden="1" x14ac:dyDescent="0.2">
      <c r="A52" s="2" t="s">
        <v>105</v>
      </c>
      <c r="B52" s="1" t="s">
        <v>106</v>
      </c>
      <c r="C52" s="13">
        <v>1633.38</v>
      </c>
      <c r="E52" s="40">
        <f t="shared" si="0"/>
        <v>1633.38</v>
      </c>
      <c r="F52" s="40">
        <f t="shared" si="1"/>
        <v>32.6676</v>
      </c>
      <c r="G52" s="40">
        <f t="shared" si="2"/>
        <v>122.5035</v>
      </c>
      <c r="H52" s="40">
        <f t="shared" si="3"/>
        <v>1788.5511000000001</v>
      </c>
      <c r="I52" s="40">
        <f t="shared" si="4"/>
        <v>286.16817600000002</v>
      </c>
      <c r="J52" s="40">
        <f t="shared" si="5"/>
        <v>2074.7192760000003</v>
      </c>
      <c r="L52" s="58" t="s">
        <v>165</v>
      </c>
      <c r="M52" s="58" t="s">
        <v>190</v>
      </c>
    </row>
    <row r="53" spans="1:13" ht="14.25" hidden="1" x14ac:dyDescent="0.2">
      <c r="A53" s="2" t="s">
        <v>107</v>
      </c>
      <c r="B53" s="1" t="s">
        <v>108</v>
      </c>
      <c r="C53" s="13">
        <v>1633.38</v>
      </c>
      <c r="E53" s="40">
        <f t="shared" si="0"/>
        <v>1633.38</v>
      </c>
      <c r="F53" s="40">
        <f t="shared" si="1"/>
        <v>32.6676</v>
      </c>
      <c r="G53" s="40">
        <f t="shared" si="2"/>
        <v>122.5035</v>
      </c>
      <c r="H53" s="40">
        <f t="shared" si="3"/>
        <v>1788.5511000000001</v>
      </c>
      <c r="I53" s="40">
        <f t="shared" si="4"/>
        <v>286.16817600000002</v>
      </c>
      <c r="J53" s="40">
        <f t="shared" si="5"/>
        <v>2074.7192760000003</v>
      </c>
      <c r="L53" s="58" t="s">
        <v>165</v>
      </c>
      <c r="M53" s="58" t="s">
        <v>191</v>
      </c>
    </row>
    <row r="54" spans="1:13" ht="14.25" hidden="1" x14ac:dyDescent="0.2">
      <c r="A54" s="2" t="s">
        <v>109</v>
      </c>
      <c r="B54" s="1" t="s">
        <v>110</v>
      </c>
      <c r="C54" s="13">
        <v>1026.69</v>
      </c>
      <c r="E54" s="40">
        <f t="shared" si="0"/>
        <v>1026.69</v>
      </c>
      <c r="F54" s="40">
        <f t="shared" si="1"/>
        <v>20.533800000000003</v>
      </c>
      <c r="G54" s="40">
        <f t="shared" si="2"/>
        <v>77.001750000000001</v>
      </c>
      <c r="H54" s="40">
        <f t="shared" si="3"/>
        <v>1124.2255499999999</v>
      </c>
      <c r="I54" s="40">
        <f t="shared" si="4"/>
        <v>179.87608799999998</v>
      </c>
      <c r="J54" s="40">
        <f t="shared" si="5"/>
        <v>1304.1016379999999</v>
      </c>
      <c r="L54" s="58" t="s">
        <v>145</v>
      </c>
      <c r="M54" s="58" t="s">
        <v>192</v>
      </c>
    </row>
    <row r="56" spans="1:13" s="7" customFormat="1" x14ac:dyDescent="0.2">
      <c r="A56" s="15"/>
      <c r="C56" s="7" t="s">
        <v>111</v>
      </c>
      <c r="E56" s="38" t="s">
        <v>111</v>
      </c>
      <c r="F56" s="38" t="s">
        <v>111</v>
      </c>
      <c r="G56" s="38" t="s">
        <v>111</v>
      </c>
      <c r="H56" s="38" t="s">
        <v>111</v>
      </c>
      <c r="I56" s="38" t="s">
        <v>111</v>
      </c>
      <c r="J56" s="38" t="s">
        <v>111</v>
      </c>
    </row>
    <row r="57" spans="1:13" ht="13.5" thickBot="1" x14ac:dyDescent="0.25">
      <c r="A57" s="18" t="s">
        <v>112</v>
      </c>
      <c r="B57" s="1" t="s">
        <v>113</v>
      </c>
      <c r="C57" s="17">
        <v>134383.89000000001</v>
      </c>
      <c r="E57" s="41">
        <f>SUM(E11:E54)</f>
        <v>134383.89000000001</v>
      </c>
      <c r="F57" s="41">
        <f t="shared" ref="F57:J57" si="6">SUM(F11:F54)</f>
        <v>2687.6778000000008</v>
      </c>
      <c r="G57" s="41">
        <f t="shared" si="6"/>
        <v>10078.791749999997</v>
      </c>
      <c r="H57" s="41">
        <f t="shared" si="6"/>
        <v>147150.35955000008</v>
      </c>
      <c r="I57" s="41">
        <f t="shared" si="6"/>
        <v>23544.057528000001</v>
      </c>
      <c r="J57" s="41">
        <f t="shared" si="6"/>
        <v>170694.41707799997</v>
      </c>
    </row>
    <row r="58" spans="1:13" ht="12" thickTop="1" x14ac:dyDescent="0.2"/>
    <row r="59" spans="1:13" x14ac:dyDescent="0.2">
      <c r="C59" s="1" t="s">
        <v>113</v>
      </c>
    </row>
    <row r="60" spans="1:13" x14ac:dyDescent="0.2">
      <c r="A60" s="2" t="s">
        <v>113</v>
      </c>
      <c r="B60" s="1" t="s">
        <v>113</v>
      </c>
      <c r="C60" s="16"/>
    </row>
  </sheetData>
  <autoFilter ref="A10:M54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pane xSplit="2" ySplit="10" topLeftCell="G38" activePane="bottomRight" state="frozen"/>
      <selection pane="topRight" activeCell="C1" sqref="C1"/>
      <selection pane="bottomLeft" activeCell="A11" sqref="A11"/>
      <selection pane="bottomRight" activeCell="O57" sqref="O57"/>
    </sheetView>
  </sheetViews>
  <sheetFormatPr baseColWidth="10" defaultRowHeight="11.25" x14ac:dyDescent="0.2"/>
  <cols>
    <col min="1" max="1" width="9.28515625" style="2" customWidth="1"/>
    <col min="2" max="2" width="27.85546875" style="1" customWidth="1"/>
    <col min="3" max="3" width="10.5703125" style="1" customWidth="1"/>
    <col min="4" max="4" width="9.85546875" style="1" customWidth="1"/>
    <col min="5" max="5" width="12.42578125" style="1" customWidth="1"/>
    <col min="6" max="6" width="13.85546875" style="1" customWidth="1"/>
    <col min="7" max="7" width="13.5703125" style="1" bestFit="1" customWidth="1"/>
    <col min="8" max="8" width="13" style="1" bestFit="1" customWidth="1"/>
    <col min="9" max="9" width="12" style="1" customWidth="1"/>
    <col min="10" max="10" width="11.42578125" style="1" customWidth="1"/>
    <col min="11" max="11" width="11.140625" style="1" customWidth="1"/>
    <col min="12" max="12" width="9.7109375" style="1" customWidth="1"/>
    <col min="13" max="13" width="9" style="1" customWidth="1"/>
    <col min="14" max="14" width="13" style="1" bestFit="1" customWidth="1"/>
    <col min="15" max="15" width="12" style="1" customWidth="1"/>
    <col min="16" max="16384" width="11.42578125" style="1"/>
  </cols>
  <sheetData>
    <row r="1" spans="1:15" ht="18" customHeight="1" x14ac:dyDescent="0.25">
      <c r="A1" s="3" t="s">
        <v>0</v>
      </c>
      <c r="B1" s="45" t="s">
        <v>113</v>
      </c>
      <c r="C1" s="46"/>
      <c r="D1" s="46"/>
    </row>
    <row r="2" spans="1:15" ht="24.95" customHeight="1" x14ac:dyDescent="0.2">
      <c r="A2" s="4" t="s">
        <v>1</v>
      </c>
      <c r="B2" s="20" t="s">
        <v>2</v>
      </c>
      <c r="C2" s="21"/>
      <c r="D2" s="21"/>
    </row>
    <row r="3" spans="1:15" ht="15.75" x14ac:dyDescent="0.25">
      <c r="B3" s="22" t="s">
        <v>3</v>
      </c>
      <c r="C3" s="23"/>
      <c r="D3" s="23"/>
      <c r="E3" s="7"/>
    </row>
    <row r="4" spans="1:15" ht="15" x14ac:dyDescent="0.25">
      <c r="B4" s="24" t="s">
        <v>4</v>
      </c>
      <c r="C4" s="23"/>
      <c r="D4" s="23"/>
      <c r="E4" s="7"/>
    </row>
    <row r="5" spans="1:15" x14ac:dyDescent="0.2">
      <c r="B5" s="6" t="s">
        <v>5</v>
      </c>
    </row>
    <row r="6" spans="1:15" x14ac:dyDescent="0.2">
      <c r="B6" s="6" t="s">
        <v>6</v>
      </c>
    </row>
    <row r="8" spans="1:15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10" t="s">
        <v>20</v>
      </c>
      <c r="O8" s="11" t="s">
        <v>21</v>
      </c>
    </row>
    <row r="9" spans="1:15" ht="12" thickTop="1" x14ac:dyDescent="0.2">
      <c r="A9" s="12" t="s">
        <v>22</v>
      </c>
    </row>
    <row r="11" spans="1:15" x14ac:dyDescent="0.2">
      <c r="A11" s="2" t="s">
        <v>23</v>
      </c>
      <c r="B11" s="1" t="s">
        <v>24</v>
      </c>
      <c r="C11" s="13">
        <v>880.08</v>
      </c>
      <c r="D11" s="13">
        <v>146.68</v>
      </c>
      <c r="E11" s="13">
        <v>0</v>
      </c>
      <c r="F11" s="13">
        <v>0</v>
      </c>
      <c r="G11" s="13">
        <v>1026.76</v>
      </c>
      <c r="H11" s="13">
        <v>0</v>
      </c>
      <c r="I11" s="14">
        <v>-18.41</v>
      </c>
      <c r="J11" s="13">
        <v>0</v>
      </c>
      <c r="K11" s="13">
        <v>25.48</v>
      </c>
      <c r="L11" s="13">
        <v>0.09</v>
      </c>
      <c r="M11" s="13">
        <v>0</v>
      </c>
      <c r="N11" s="13">
        <v>7.16</v>
      </c>
      <c r="O11" s="13">
        <v>1019.6</v>
      </c>
    </row>
    <row r="12" spans="1:15" x14ac:dyDescent="0.2">
      <c r="A12" s="2" t="s">
        <v>25</v>
      </c>
      <c r="B12" s="1" t="s">
        <v>26</v>
      </c>
      <c r="C12" s="13">
        <v>880.08</v>
      </c>
      <c r="D12" s="13">
        <v>146.68</v>
      </c>
      <c r="E12" s="13">
        <v>0</v>
      </c>
      <c r="F12" s="13">
        <v>0</v>
      </c>
      <c r="G12" s="13">
        <v>1026.76</v>
      </c>
      <c r="H12" s="13">
        <v>0</v>
      </c>
      <c r="I12" s="14">
        <v>-18.41</v>
      </c>
      <c r="J12" s="13">
        <v>0</v>
      </c>
      <c r="K12" s="13">
        <v>130.72999999999999</v>
      </c>
      <c r="L12" s="14">
        <v>-0.16</v>
      </c>
      <c r="M12" s="13">
        <v>0</v>
      </c>
      <c r="N12" s="13">
        <v>112.16</v>
      </c>
      <c r="O12" s="13">
        <v>914.6</v>
      </c>
    </row>
    <row r="13" spans="1:15" x14ac:dyDescent="0.2">
      <c r="A13" s="2" t="s">
        <v>27</v>
      </c>
      <c r="B13" s="1" t="s">
        <v>28</v>
      </c>
      <c r="C13" s="13">
        <v>1600.02</v>
      </c>
      <c r="D13" s="13">
        <v>266.67</v>
      </c>
      <c r="E13" s="13">
        <v>0</v>
      </c>
      <c r="F13" s="13">
        <v>0</v>
      </c>
      <c r="G13" s="13">
        <v>1866.69</v>
      </c>
      <c r="H13" s="13">
        <v>0</v>
      </c>
      <c r="I13" s="13">
        <v>0</v>
      </c>
      <c r="J13" s="13">
        <v>162.88</v>
      </c>
      <c r="K13" s="13">
        <v>360.26</v>
      </c>
      <c r="L13" s="14">
        <v>-0.05</v>
      </c>
      <c r="M13" s="13">
        <v>0</v>
      </c>
      <c r="N13" s="13">
        <v>523.09</v>
      </c>
      <c r="O13" s="13">
        <v>1343.6</v>
      </c>
    </row>
    <row r="14" spans="1:15" x14ac:dyDescent="0.2">
      <c r="A14" s="2" t="s">
        <v>29</v>
      </c>
      <c r="B14" s="1" t="s">
        <v>30</v>
      </c>
      <c r="C14" s="13">
        <v>880.08</v>
      </c>
      <c r="D14" s="13">
        <v>146.68</v>
      </c>
      <c r="E14" s="13">
        <v>0</v>
      </c>
      <c r="F14" s="13">
        <v>0</v>
      </c>
      <c r="G14" s="13">
        <v>1026.76</v>
      </c>
      <c r="H14" s="13">
        <v>0</v>
      </c>
      <c r="I14" s="14">
        <v>-18.41</v>
      </c>
      <c r="J14" s="13">
        <v>0</v>
      </c>
      <c r="K14" s="13">
        <v>85.25</v>
      </c>
      <c r="L14" s="13">
        <v>0.12</v>
      </c>
      <c r="M14" s="13">
        <v>500</v>
      </c>
      <c r="N14" s="13">
        <v>566.96</v>
      </c>
      <c r="O14" s="13">
        <v>459.8</v>
      </c>
    </row>
    <row r="15" spans="1:15" x14ac:dyDescent="0.2">
      <c r="A15" s="2" t="s">
        <v>31</v>
      </c>
      <c r="B15" s="1" t="s">
        <v>32</v>
      </c>
      <c r="C15" s="13">
        <v>880.08</v>
      </c>
      <c r="D15" s="13">
        <v>146.68</v>
      </c>
      <c r="E15" s="13">
        <v>0</v>
      </c>
      <c r="F15" s="13">
        <v>0</v>
      </c>
      <c r="G15" s="13">
        <v>1026.76</v>
      </c>
      <c r="H15" s="13">
        <v>439.2</v>
      </c>
      <c r="I15" s="14">
        <v>-18.41</v>
      </c>
      <c r="J15" s="13">
        <v>0</v>
      </c>
      <c r="K15" s="13">
        <v>214.63</v>
      </c>
      <c r="L15" s="14">
        <v>-0.06</v>
      </c>
      <c r="M15" s="13">
        <v>0</v>
      </c>
      <c r="N15" s="13">
        <v>635.36</v>
      </c>
      <c r="O15" s="13">
        <v>391.4</v>
      </c>
    </row>
    <row r="16" spans="1:15" x14ac:dyDescent="0.2">
      <c r="A16" s="2" t="s">
        <v>33</v>
      </c>
      <c r="B16" s="1" t="s">
        <v>34</v>
      </c>
      <c r="C16" s="13">
        <v>880.08</v>
      </c>
      <c r="D16" s="13">
        <v>146.68</v>
      </c>
      <c r="E16" s="13">
        <v>0</v>
      </c>
      <c r="F16" s="13">
        <v>0</v>
      </c>
      <c r="G16" s="13">
        <v>1026.76</v>
      </c>
      <c r="H16" s="13">
        <v>0</v>
      </c>
      <c r="I16" s="14">
        <v>-18.41</v>
      </c>
      <c r="J16" s="13">
        <v>0</v>
      </c>
      <c r="K16" s="13">
        <v>25.8</v>
      </c>
      <c r="L16" s="13">
        <v>0.17</v>
      </c>
      <c r="M16" s="13">
        <v>0</v>
      </c>
      <c r="N16" s="13">
        <v>7.56</v>
      </c>
      <c r="O16" s="13">
        <v>1019.2</v>
      </c>
    </row>
    <row r="17" spans="1:15" x14ac:dyDescent="0.2">
      <c r="A17" s="2" t="s">
        <v>35</v>
      </c>
      <c r="B17" s="1" t="s">
        <v>36</v>
      </c>
      <c r="C17" s="13">
        <v>880.08</v>
      </c>
      <c r="D17" s="13">
        <v>146.68</v>
      </c>
      <c r="E17" s="13">
        <v>0</v>
      </c>
      <c r="F17" s="13">
        <v>0</v>
      </c>
      <c r="G17" s="13">
        <v>1026.76</v>
      </c>
      <c r="H17" s="13">
        <v>0</v>
      </c>
      <c r="I17" s="14">
        <v>-18.41</v>
      </c>
      <c r="J17" s="13">
        <v>0</v>
      </c>
      <c r="K17" s="13">
        <v>25.48</v>
      </c>
      <c r="L17" s="13">
        <v>0.09</v>
      </c>
      <c r="M17" s="13">
        <v>0</v>
      </c>
      <c r="N17" s="13">
        <v>7.16</v>
      </c>
      <c r="O17" s="13">
        <v>1019.6</v>
      </c>
    </row>
    <row r="18" spans="1:15" x14ac:dyDescent="0.2">
      <c r="A18" s="2" t="s">
        <v>37</v>
      </c>
      <c r="B18" s="1" t="s">
        <v>38</v>
      </c>
      <c r="C18" s="13">
        <v>880.08</v>
      </c>
      <c r="D18" s="13">
        <v>146.68</v>
      </c>
      <c r="E18" s="13">
        <v>1946.87</v>
      </c>
      <c r="F18" s="13">
        <v>0</v>
      </c>
      <c r="G18" s="13">
        <v>2973.63</v>
      </c>
      <c r="H18" s="13">
        <v>0</v>
      </c>
      <c r="I18" s="13">
        <v>0</v>
      </c>
      <c r="J18" s="13">
        <v>379.78</v>
      </c>
      <c r="K18" s="13">
        <v>25.48</v>
      </c>
      <c r="L18" s="14">
        <v>-0.03</v>
      </c>
      <c r="M18" s="13">
        <v>0</v>
      </c>
      <c r="N18" s="13">
        <v>405.23</v>
      </c>
      <c r="O18" s="13">
        <v>2568.4</v>
      </c>
    </row>
    <row r="19" spans="1:15" x14ac:dyDescent="0.2">
      <c r="A19" s="2" t="s">
        <v>39</v>
      </c>
      <c r="B19" s="1" t="s">
        <v>40</v>
      </c>
      <c r="C19" s="13">
        <v>880.08</v>
      </c>
      <c r="D19" s="13">
        <v>146.68</v>
      </c>
      <c r="E19" s="13">
        <v>0</v>
      </c>
      <c r="F19" s="13">
        <v>0</v>
      </c>
      <c r="G19" s="13">
        <v>1026.76</v>
      </c>
      <c r="H19" s="13">
        <v>0</v>
      </c>
      <c r="I19" s="14">
        <v>-18.41</v>
      </c>
      <c r="J19" s="13">
        <v>0</v>
      </c>
      <c r="K19" s="13">
        <v>228.04</v>
      </c>
      <c r="L19" s="14">
        <v>-7.0000000000000007E-2</v>
      </c>
      <c r="M19" s="13">
        <v>0</v>
      </c>
      <c r="N19" s="13">
        <v>209.56</v>
      </c>
      <c r="O19" s="13">
        <v>817.2</v>
      </c>
    </row>
    <row r="20" spans="1:15" x14ac:dyDescent="0.2">
      <c r="A20" s="2" t="s">
        <v>41</v>
      </c>
      <c r="B20" s="1" t="s">
        <v>42</v>
      </c>
      <c r="C20" s="13">
        <v>4000.08</v>
      </c>
      <c r="D20" s="13">
        <v>666.68</v>
      </c>
      <c r="E20" s="13">
        <v>14955.82</v>
      </c>
      <c r="F20" s="13">
        <v>0</v>
      </c>
      <c r="G20" s="13">
        <v>19622.580000000002</v>
      </c>
      <c r="H20" s="13">
        <v>0</v>
      </c>
      <c r="I20" s="13">
        <v>0</v>
      </c>
      <c r="J20" s="13">
        <v>5152.92</v>
      </c>
      <c r="K20" s="13">
        <v>332.01</v>
      </c>
      <c r="L20" s="14">
        <v>-0.15</v>
      </c>
      <c r="M20" s="13">
        <v>0</v>
      </c>
      <c r="N20" s="13">
        <v>5484.78</v>
      </c>
      <c r="O20" s="13">
        <v>14137.8</v>
      </c>
    </row>
    <row r="21" spans="1:15" x14ac:dyDescent="0.2">
      <c r="A21" s="2" t="s">
        <v>43</v>
      </c>
      <c r="B21" s="1" t="s">
        <v>44</v>
      </c>
      <c r="C21" s="13">
        <v>880.08</v>
      </c>
      <c r="D21" s="13">
        <v>146.68</v>
      </c>
      <c r="E21" s="13">
        <v>0</v>
      </c>
      <c r="F21" s="13">
        <v>0</v>
      </c>
      <c r="G21" s="13">
        <v>1026.76</v>
      </c>
      <c r="H21" s="13">
        <v>0</v>
      </c>
      <c r="I21" s="14">
        <v>-18.41</v>
      </c>
      <c r="J21" s="13">
        <v>0</v>
      </c>
      <c r="K21" s="13">
        <v>318.52</v>
      </c>
      <c r="L21" s="13">
        <v>0.05</v>
      </c>
      <c r="M21" s="13">
        <v>500</v>
      </c>
      <c r="N21" s="13">
        <v>800.16</v>
      </c>
      <c r="O21" s="13">
        <v>226.6</v>
      </c>
    </row>
    <row r="22" spans="1:15" x14ac:dyDescent="0.2">
      <c r="A22" s="2" t="s">
        <v>45</v>
      </c>
      <c r="B22" s="1" t="s">
        <v>46</v>
      </c>
      <c r="C22" s="13">
        <v>1000.08</v>
      </c>
      <c r="D22" s="13">
        <v>166.68</v>
      </c>
      <c r="E22" s="13">
        <v>1418.2</v>
      </c>
      <c r="F22" s="13">
        <v>0</v>
      </c>
      <c r="G22" s="13">
        <v>2584.96</v>
      </c>
      <c r="H22" s="13">
        <v>499.84</v>
      </c>
      <c r="I22" s="13">
        <v>0</v>
      </c>
      <c r="J22" s="13">
        <v>296.76</v>
      </c>
      <c r="K22" s="13">
        <v>113.48</v>
      </c>
      <c r="L22" s="13">
        <v>0.08</v>
      </c>
      <c r="M22" s="13">
        <v>0</v>
      </c>
      <c r="N22" s="13">
        <v>910.16</v>
      </c>
      <c r="O22" s="13">
        <v>1674.8</v>
      </c>
    </row>
    <row r="23" spans="1:15" x14ac:dyDescent="0.2">
      <c r="A23" s="2" t="s">
        <v>47</v>
      </c>
      <c r="B23" s="1" t="s">
        <v>48</v>
      </c>
      <c r="C23" s="13">
        <v>880.08</v>
      </c>
      <c r="D23" s="13">
        <v>146.68</v>
      </c>
      <c r="E23" s="13">
        <v>4876.72</v>
      </c>
      <c r="F23" s="13">
        <v>0</v>
      </c>
      <c r="G23" s="13">
        <v>5903.48</v>
      </c>
      <c r="H23" s="13">
        <v>0</v>
      </c>
      <c r="I23" s="13">
        <v>0</v>
      </c>
      <c r="J23" s="13">
        <v>1029.81</v>
      </c>
      <c r="K23" s="13">
        <v>148.49</v>
      </c>
      <c r="L23" s="14">
        <v>-0.02</v>
      </c>
      <c r="M23" s="13">
        <v>0</v>
      </c>
      <c r="N23" s="13">
        <v>1178.28</v>
      </c>
      <c r="O23" s="13">
        <v>4725.2</v>
      </c>
    </row>
    <row r="24" spans="1:15" x14ac:dyDescent="0.2">
      <c r="A24" s="2" t="s">
        <v>49</v>
      </c>
      <c r="B24" s="1" t="s">
        <v>50</v>
      </c>
      <c r="C24" s="13">
        <v>880.08</v>
      </c>
      <c r="D24" s="13">
        <v>146.68</v>
      </c>
      <c r="E24" s="13">
        <v>5878.24</v>
      </c>
      <c r="F24" s="13">
        <v>0</v>
      </c>
      <c r="G24" s="13">
        <v>6905</v>
      </c>
      <c r="H24" s="13">
        <v>0</v>
      </c>
      <c r="I24" s="13">
        <v>0</v>
      </c>
      <c r="J24" s="13">
        <v>1265.3599999999999</v>
      </c>
      <c r="K24" s="13">
        <v>38.36</v>
      </c>
      <c r="L24" s="14">
        <v>-0.12</v>
      </c>
      <c r="M24" s="13">
        <v>0</v>
      </c>
      <c r="N24" s="13">
        <v>1303.5999999999999</v>
      </c>
      <c r="O24" s="13">
        <v>5601.4</v>
      </c>
    </row>
    <row r="25" spans="1:15" x14ac:dyDescent="0.2">
      <c r="A25" s="2" t="s">
        <v>51</v>
      </c>
      <c r="B25" s="1" t="s">
        <v>52</v>
      </c>
      <c r="C25" s="13">
        <v>880.08</v>
      </c>
      <c r="D25" s="13">
        <v>146.68</v>
      </c>
      <c r="E25" s="13">
        <v>0</v>
      </c>
      <c r="F25" s="13">
        <v>0</v>
      </c>
      <c r="G25" s="13">
        <v>1026.76</v>
      </c>
      <c r="H25" s="13">
        <v>0</v>
      </c>
      <c r="I25" s="14">
        <v>-18.41</v>
      </c>
      <c r="J25" s="13">
        <v>0</v>
      </c>
      <c r="K25" s="13">
        <v>115.37</v>
      </c>
      <c r="L25" s="13">
        <v>0</v>
      </c>
      <c r="M25" s="13">
        <v>0</v>
      </c>
      <c r="N25" s="13">
        <v>96.96</v>
      </c>
      <c r="O25" s="13">
        <v>929.8</v>
      </c>
    </row>
    <row r="26" spans="1:15" x14ac:dyDescent="0.2">
      <c r="A26" s="2" t="s">
        <v>53</v>
      </c>
      <c r="B26" s="1" t="s">
        <v>54</v>
      </c>
      <c r="C26" s="13">
        <v>880.02</v>
      </c>
      <c r="D26" s="13">
        <v>146.66999999999999</v>
      </c>
      <c r="E26" s="13">
        <v>445.36</v>
      </c>
      <c r="F26" s="13">
        <v>0</v>
      </c>
      <c r="G26" s="13">
        <v>1472.05</v>
      </c>
      <c r="H26" s="13">
        <v>0</v>
      </c>
      <c r="I26" s="13">
        <v>0</v>
      </c>
      <c r="J26" s="13">
        <v>53.23</v>
      </c>
      <c r="K26" s="13">
        <v>146.52000000000001</v>
      </c>
      <c r="L26" s="13">
        <v>0.1</v>
      </c>
      <c r="M26" s="13">
        <v>0</v>
      </c>
      <c r="N26" s="13">
        <v>199.85</v>
      </c>
      <c r="O26" s="13">
        <v>1272.2</v>
      </c>
    </row>
    <row r="27" spans="1:15" x14ac:dyDescent="0.2">
      <c r="A27" s="2" t="s">
        <v>55</v>
      </c>
      <c r="B27" s="1" t="s">
        <v>56</v>
      </c>
      <c r="C27" s="13">
        <v>6000</v>
      </c>
      <c r="D27" s="13">
        <v>1000</v>
      </c>
      <c r="E27" s="13">
        <v>962.69</v>
      </c>
      <c r="F27" s="13">
        <v>0</v>
      </c>
      <c r="G27" s="13">
        <v>7962.69</v>
      </c>
      <c r="H27" s="13">
        <v>146.4</v>
      </c>
      <c r="I27" s="13">
        <v>0</v>
      </c>
      <c r="J27" s="13">
        <v>1541.65</v>
      </c>
      <c r="K27" s="13">
        <v>360.26</v>
      </c>
      <c r="L27" s="14">
        <v>-0.02</v>
      </c>
      <c r="M27" s="13">
        <v>0</v>
      </c>
      <c r="N27" s="13">
        <v>2048.29</v>
      </c>
      <c r="O27" s="13">
        <v>5914.4</v>
      </c>
    </row>
    <row r="28" spans="1:15" x14ac:dyDescent="0.2">
      <c r="A28" s="2" t="s">
        <v>57</v>
      </c>
      <c r="B28" s="1" t="s">
        <v>58</v>
      </c>
      <c r="C28" s="13">
        <v>1400.04</v>
      </c>
      <c r="D28" s="13">
        <v>233.34</v>
      </c>
      <c r="E28" s="13">
        <v>0</v>
      </c>
      <c r="F28" s="13">
        <v>0</v>
      </c>
      <c r="G28" s="13">
        <v>1633.38</v>
      </c>
      <c r="H28" s="13">
        <v>287.60000000000002</v>
      </c>
      <c r="I28" s="13">
        <v>0</v>
      </c>
      <c r="J28" s="13">
        <v>70.78</v>
      </c>
      <c r="K28" s="13">
        <v>46.37</v>
      </c>
      <c r="L28" s="13">
        <v>0.03</v>
      </c>
      <c r="M28" s="13">
        <v>0</v>
      </c>
      <c r="N28" s="13">
        <v>404.78</v>
      </c>
      <c r="O28" s="13">
        <v>1228.5999999999999</v>
      </c>
    </row>
    <row r="29" spans="1:15" x14ac:dyDescent="0.2">
      <c r="A29" s="2" t="s">
        <v>59</v>
      </c>
      <c r="B29" s="1" t="s">
        <v>60</v>
      </c>
      <c r="C29" s="13">
        <v>880.08</v>
      </c>
      <c r="D29" s="13">
        <v>146.68</v>
      </c>
      <c r="E29" s="13">
        <v>0</v>
      </c>
      <c r="F29" s="13">
        <v>0</v>
      </c>
      <c r="G29" s="13">
        <v>1026.76</v>
      </c>
      <c r="H29" s="13">
        <v>0</v>
      </c>
      <c r="I29" s="14">
        <v>-18.41</v>
      </c>
      <c r="J29" s="13">
        <v>0</v>
      </c>
      <c r="K29" s="13">
        <v>25.48</v>
      </c>
      <c r="L29" s="13">
        <v>0.09</v>
      </c>
      <c r="M29" s="13">
        <v>0</v>
      </c>
      <c r="N29" s="13">
        <v>7.16</v>
      </c>
      <c r="O29" s="13">
        <v>1019.6</v>
      </c>
    </row>
    <row r="30" spans="1:15" x14ac:dyDescent="0.2">
      <c r="A30" s="2" t="s">
        <v>61</v>
      </c>
      <c r="B30" s="1" t="s">
        <v>62</v>
      </c>
      <c r="C30" s="13">
        <v>880.08</v>
      </c>
      <c r="D30" s="13">
        <v>146.68</v>
      </c>
      <c r="E30" s="13">
        <v>11372.04</v>
      </c>
      <c r="F30" s="13">
        <v>0</v>
      </c>
      <c r="G30" s="13">
        <v>12398.8</v>
      </c>
      <c r="H30" s="13">
        <v>0</v>
      </c>
      <c r="I30" s="13">
        <v>0</v>
      </c>
      <c r="J30" s="13">
        <v>2872.48</v>
      </c>
      <c r="K30" s="13">
        <v>176.38</v>
      </c>
      <c r="L30" s="13">
        <v>0.14000000000000001</v>
      </c>
      <c r="M30" s="13">
        <v>0</v>
      </c>
      <c r="N30" s="13">
        <v>3049</v>
      </c>
      <c r="O30" s="13">
        <v>9349.7999999999993</v>
      </c>
    </row>
    <row r="31" spans="1:15" x14ac:dyDescent="0.2">
      <c r="A31" s="2" t="s">
        <v>63</v>
      </c>
      <c r="B31" s="1" t="s">
        <v>64</v>
      </c>
      <c r="C31" s="13">
        <v>880.08</v>
      </c>
      <c r="D31" s="13">
        <v>146.68</v>
      </c>
      <c r="E31" s="13">
        <v>0</v>
      </c>
      <c r="F31" s="13">
        <v>0</v>
      </c>
      <c r="G31" s="13">
        <v>1026.76</v>
      </c>
      <c r="H31" s="13">
        <v>371.81</v>
      </c>
      <c r="I31" s="14">
        <v>-18.41</v>
      </c>
      <c r="J31" s="13">
        <v>0</v>
      </c>
      <c r="K31" s="13">
        <v>49.68</v>
      </c>
      <c r="L31" s="13">
        <v>0.08</v>
      </c>
      <c r="M31" s="13">
        <v>0</v>
      </c>
      <c r="N31" s="13">
        <v>403.16</v>
      </c>
      <c r="O31" s="13">
        <v>623.6</v>
      </c>
    </row>
    <row r="32" spans="1:15" x14ac:dyDescent="0.2">
      <c r="A32" s="2" t="s">
        <v>65</v>
      </c>
      <c r="B32" s="1" t="s">
        <v>66</v>
      </c>
      <c r="C32" s="13">
        <v>1400.04</v>
      </c>
      <c r="D32" s="13">
        <v>233.34</v>
      </c>
      <c r="E32" s="13">
        <v>0</v>
      </c>
      <c r="F32" s="13">
        <v>0</v>
      </c>
      <c r="G32" s="13">
        <v>1633.38</v>
      </c>
      <c r="H32" s="13">
        <v>313.83</v>
      </c>
      <c r="I32" s="13">
        <v>0</v>
      </c>
      <c r="J32" s="13">
        <v>70.78</v>
      </c>
      <c r="K32" s="13">
        <v>46.64</v>
      </c>
      <c r="L32" s="14">
        <v>-7.0000000000000007E-2</v>
      </c>
      <c r="M32" s="13">
        <v>0</v>
      </c>
      <c r="N32" s="13">
        <v>431.18</v>
      </c>
      <c r="O32" s="13">
        <v>1202.2</v>
      </c>
    </row>
    <row r="33" spans="1:15" x14ac:dyDescent="0.2">
      <c r="A33" s="2" t="s">
        <v>67</v>
      </c>
      <c r="B33" s="1" t="s">
        <v>68</v>
      </c>
      <c r="C33" s="13">
        <v>1400.04</v>
      </c>
      <c r="D33" s="13">
        <v>233.34</v>
      </c>
      <c r="E33" s="13">
        <v>0</v>
      </c>
      <c r="F33" s="13">
        <v>0</v>
      </c>
      <c r="G33" s="13">
        <v>1633.38</v>
      </c>
      <c r="H33" s="13">
        <v>0</v>
      </c>
      <c r="I33" s="13">
        <v>0</v>
      </c>
      <c r="J33" s="13">
        <v>70.78</v>
      </c>
      <c r="K33" s="13">
        <v>47.03</v>
      </c>
      <c r="L33" s="14">
        <v>-0.03</v>
      </c>
      <c r="M33" s="13">
        <v>0</v>
      </c>
      <c r="N33" s="13">
        <v>117.78</v>
      </c>
      <c r="O33" s="13">
        <v>1515.6</v>
      </c>
    </row>
    <row r="34" spans="1:15" x14ac:dyDescent="0.2">
      <c r="A34" s="2" t="s">
        <v>69</v>
      </c>
      <c r="B34" s="1" t="s">
        <v>70</v>
      </c>
      <c r="C34" s="13">
        <v>4000.08</v>
      </c>
      <c r="D34" s="13">
        <v>666.68</v>
      </c>
      <c r="E34" s="13">
        <v>1167.9000000000001</v>
      </c>
      <c r="F34" s="13">
        <v>0</v>
      </c>
      <c r="G34" s="13">
        <v>5834.66</v>
      </c>
      <c r="H34" s="13">
        <v>359.16</v>
      </c>
      <c r="I34" s="13">
        <v>0</v>
      </c>
      <c r="J34" s="13">
        <v>1013.62</v>
      </c>
      <c r="K34" s="13">
        <v>360.26</v>
      </c>
      <c r="L34" s="13">
        <v>0.02</v>
      </c>
      <c r="M34" s="13">
        <v>0</v>
      </c>
      <c r="N34" s="13">
        <v>1733.06</v>
      </c>
      <c r="O34" s="13">
        <v>4101.6000000000004</v>
      </c>
    </row>
    <row r="35" spans="1:15" x14ac:dyDescent="0.2">
      <c r="A35" s="2" t="s">
        <v>71</v>
      </c>
      <c r="B35" s="1" t="s">
        <v>72</v>
      </c>
      <c r="C35" s="13">
        <v>880.08</v>
      </c>
      <c r="D35" s="13">
        <v>146.68</v>
      </c>
      <c r="E35" s="13">
        <v>1000</v>
      </c>
      <c r="F35" s="13">
        <v>0</v>
      </c>
      <c r="G35" s="13">
        <v>2026.76</v>
      </c>
      <c r="H35" s="13">
        <v>0</v>
      </c>
      <c r="I35" s="13">
        <v>0</v>
      </c>
      <c r="J35" s="13">
        <v>189.38</v>
      </c>
      <c r="K35" s="13">
        <v>333.32</v>
      </c>
      <c r="L35" s="13">
        <v>0.06</v>
      </c>
      <c r="M35" s="13">
        <v>0</v>
      </c>
      <c r="N35" s="13">
        <v>522.76</v>
      </c>
      <c r="O35" s="13">
        <v>1504</v>
      </c>
    </row>
    <row r="36" spans="1:15" x14ac:dyDescent="0.2">
      <c r="A36" s="2" t="s">
        <v>73</v>
      </c>
      <c r="B36" s="1" t="s">
        <v>74</v>
      </c>
      <c r="C36" s="13">
        <v>880.08</v>
      </c>
      <c r="D36" s="13">
        <v>146.68</v>
      </c>
      <c r="E36" s="13">
        <v>0</v>
      </c>
      <c r="F36" s="13">
        <v>0</v>
      </c>
      <c r="G36" s="13">
        <v>1026.76</v>
      </c>
      <c r="H36" s="13">
        <v>0</v>
      </c>
      <c r="I36" s="14">
        <v>-18.41</v>
      </c>
      <c r="J36" s="13">
        <v>0</v>
      </c>
      <c r="K36" s="13">
        <v>91.94</v>
      </c>
      <c r="L36" s="13">
        <v>0.03</v>
      </c>
      <c r="M36" s="13">
        <v>0</v>
      </c>
      <c r="N36" s="13">
        <v>73.56</v>
      </c>
      <c r="O36" s="13">
        <v>953.2</v>
      </c>
    </row>
    <row r="37" spans="1:15" x14ac:dyDescent="0.2">
      <c r="A37" s="2" t="s">
        <v>75</v>
      </c>
      <c r="B37" s="1" t="s">
        <v>76</v>
      </c>
      <c r="C37" s="13">
        <v>1000.08</v>
      </c>
      <c r="D37" s="13">
        <v>166.68</v>
      </c>
      <c r="E37" s="13">
        <v>1800.16</v>
      </c>
      <c r="F37" s="13">
        <v>0</v>
      </c>
      <c r="G37" s="13">
        <v>2966.92</v>
      </c>
      <c r="H37" s="13">
        <v>0</v>
      </c>
      <c r="I37" s="13">
        <v>0</v>
      </c>
      <c r="J37" s="13">
        <v>378.34</v>
      </c>
      <c r="K37" s="13">
        <v>84.92</v>
      </c>
      <c r="L37" s="13">
        <v>0.06</v>
      </c>
      <c r="M37" s="13">
        <v>0</v>
      </c>
      <c r="N37" s="13">
        <v>463.32</v>
      </c>
      <c r="O37" s="13">
        <v>2503.6</v>
      </c>
    </row>
    <row r="38" spans="1:15" x14ac:dyDescent="0.2">
      <c r="A38" s="2" t="s">
        <v>77</v>
      </c>
      <c r="B38" s="1" t="s">
        <v>78</v>
      </c>
      <c r="C38" s="13">
        <v>1000.02</v>
      </c>
      <c r="D38" s="13">
        <v>166.67</v>
      </c>
      <c r="E38" s="13">
        <v>0</v>
      </c>
      <c r="F38" s="13">
        <v>0</v>
      </c>
      <c r="G38" s="13">
        <v>1166.69</v>
      </c>
      <c r="H38" s="13">
        <v>0</v>
      </c>
      <c r="I38" s="13">
        <v>0</v>
      </c>
      <c r="J38" s="13">
        <v>3.58</v>
      </c>
      <c r="K38" s="13">
        <v>65.94</v>
      </c>
      <c r="L38" s="14">
        <v>-0.03</v>
      </c>
      <c r="M38" s="13">
        <v>0</v>
      </c>
      <c r="N38" s="13">
        <v>69.489999999999995</v>
      </c>
      <c r="O38" s="13">
        <v>1097.2</v>
      </c>
    </row>
    <row r="39" spans="1:15" x14ac:dyDescent="0.2">
      <c r="A39" s="2" t="s">
        <v>79</v>
      </c>
      <c r="B39" s="1" t="s">
        <v>80</v>
      </c>
      <c r="C39" s="13">
        <v>880.08</v>
      </c>
      <c r="D39" s="13">
        <v>146.68</v>
      </c>
      <c r="E39" s="13">
        <v>0</v>
      </c>
      <c r="F39" s="13">
        <v>0</v>
      </c>
      <c r="G39" s="13">
        <v>1026.76</v>
      </c>
      <c r="H39" s="13">
        <v>0</v>
      </c>
      <c r="I39" s="14">
        <v>-18.41</v>
      </c>
      <c r="J39" s="13">
        <v>0</v>
      </c>
      <c r="K39" s="13">
        <v>81.03</v>
      </c>
      <c r="L39" s="14">
        <v>-0.06</v>
      </c>
      <c r="M39" s="13">
        <v>0</v>
      </c>
      <c r="N39" s="13">
        <v>62.56</v>
      </c>
      <c r="O39" s="13">
        <v>964.2</v>
      </c>
    </row>
    <row r="40" spans="1:15" x14ac:dyDescent="0.2">
      <c r="A40" s="2" t="s">
        <v>81</v>
      </c>
      <c r="B40" s="1" t="s">
        <v>82</v>
      </c>
      <c r="C40" s="13">
        <v>1000.08</v>
      </c>
      <c r="D40" s="13">
        <v>166.68</v>
      </c>
      <c r="E40" s="13">
        <v>1535.32</v>
      </c>
      <c r="F40" s="13">
        <v>0</v>
      </c>
      <c r="G40" s="13">
        <v>2702.08</v>
      </c>
      <c r="H40" s="13">
        <v>0</v>
      </c>
      <c r="I40" s="13">
        <v>0</v>
      </c>
      <c r="J40" s="13">
        <v>321.77</v>
      </c>
      <c r="K40" s="13">
        <v>79.430000000000007</v>
      </c>
      <c r="L40" s="14">
        <v>-0.12</v>
      </c>
      <c r="M40" s="13">
        <v>0</v>
      </c>
      <c r="N40" s="13">
        <v>401.08</v>
      </c>
      <c r="O40" s="13">
        <v>2301</v>
      </c>
    </row>
    <row r="41" spans="1:15" x14ac:dyDescent="0.2">
      <c r="A41" s="2" t="s">
        <v>83</v>
      </c>
      <c r="B41" s="1" t="s">
        <v>84</v>
      </c>
      <c r="C41" s="13">
        <v>880.08</v>
      </c>
      <c r="D41" s="13">
        <v>146.68</v>
      </c>
      <c r="E41" s="13">
        <v>1325.43</v>
      </c>
      <c r="F41" s="13">
        <v>0</v>
      </c>
      <c r="G41" s="13">
        <v>2352.19</v>
      </c>
      <c r="H41" s="13">
        <v>0</v>
      </c>
      <c r="I41" s="13">
        <v>0</v>
      </c>
      <c r="J41" s="13">
        <v>247.7</v>
      </c>
      <c r="K41" s="13">
        <v>25.48</v>
      </c>
      <c r="L41" s="13">
        <v>0.01</v>
      </c>
      <c r="M41" s="13">
        <v>0</v>
      </c>
      <c r="N41" s="13">
        <v>273.19</v>
      </c>
      <c r="O41" s="13">
        <v>2079</v>
      </c>
    </row>
    <row r="42" spans="1:15" x14ac:dyDescent="0.2">
      <c r="A42" s="2" t="s">
        <v>85</v>
      </c>
      <c r="B42" s="1" t="s">
        <v>86</v>
      </c>
      <c r="C42" s="13">
        <v>1400.04</v>
      </c>
      <c r="D42" s="13">
        <v>233.34</v>
      </c>
      <c r="E42" s="13">
        <v>0</v>
      </c>
      <c r="F42" s="13">
        <v>0</v>
      </c>
      <c r="G42" s="13">
        <v>1633.38</v>
      </c>
      <c r="H42" s="13">
        <v>0</v>
      </c>
      <c r="I42" s="13">
        <v>0</v>
      </c>
      <c r="J42" s="13">
        <v>70.78</v>
      </c>
      <c r="K42" s="13">
        <v>45.7</v>
      </c>
      <c r="L42" s="14">
        <v>-0.1</v>
      </c>
      <c r="M42" s="13">
        <v>0</v>
      </c>
      <c r="N42" s="13">
        <v>116.38</v>
      </c>
      <c r="O42" s="13">
        <v>1517</v>
      </c>
    </row>
    <row r="43" spans="1:15" x14ac:dyDescent="0.2">
      <c r="A43" s="2" t="s">
        <v>87</v>
      </c>
      <c r="B43" s="1" t="s">
        <v>88</v>
      </c>
      <c r="C43" s="13">
        <v>880.08</v>
      </c>
      <c r="D43" s="13">
        <v>146.68</v>
      </c>
      <c r="E43" s="13">
        <v>6941.18</v>
      </c>
      <c r="F43" s="13">
        <v>0</v>
      </c>
      <c r="G43" s="13">
        <v>7967.94</v>
      </c>
      <c r="H43" s="13">
        <v>286.05</v>
      </c>
      <c r="I43" s="13">
        <v>0</v>
      </c>
      <c r="J43" s="13">
        <v>1543.22</v>
      </c>
      <c r="K43" s="13">
        <v>175.11</v>
      </c>
      <c r="L43" s="13">
        <v>0.16</v>
      </c>
      <c r="M43" s="13">
        <v>0</v>
      </c>
      <c r="N43" s="13">
        <v>2004.54</v>
      </c>
      <c r="O43" s="13">
        <v>5963.4</v>
      </c>
    </row>
    <row r="44" spans="1:15" x14ac:dyDescent="0.2">
      <c r="A44" s="2" t="s">
        <v>89</v>
      </c>
      <c r="B44" s="1" t="s">
        <v>90</v>
      </c>
      <c r="C44" s="13">
        <v>880.08</v>
      </c>
      <c r="D44" s="13">
        <v>146.68</v>
      </c>
      <c r="E44" s="13">
        <v>0</v>
      </c>
      <c r="F44" s="13">
        <v>0</v>
      </c>
      <c r="G44" s="13">
        <v>1026.76</v>
      </c>
      <c r="H44" s="13">
        <v>0</v>
      </c>
      <c r="I44" s="14">
        <v>-18.41</v>
      </c>
      <c r="J44" s="13">
        <v>0</v>
      </c>
      <c r="K44" s="13">
        <v>139.08000000000001</v>
      </c>
      <c r="L44" s="13">
        <v>0.09</v>
      </c>
      <c r="M44" s="13">
        <v>0</v>
      </c>
      <c r="N44" s="13">
        <v>120.76</v>
      </c>
      <c r="O44" s="13">
        <v>906</v>
      </c>
    </row>
    <row r="45" spans="1:15" x14ac:dyDescent="0.2">
      <c r="A45" s="2" t="s">
        <v>91</v>
      </c>
      <c r="B45" s="1" t="s">
        <v>92</v>
      </c>
      <c r="C45" s="13">
        <v>880.08</v>
      </c>
      <c r="D45" s="13">
        <v>146.68</v>
      </c>
      <c r="E45" s="13">
        <v>1345.64</v>
      </c>
      <c r="F45" s="13">
        <v>0</v>
      </c>
      <c r="G45" s="13">
        <v>2372.4</v>
      </c>
      <c r="H45" s="13">
        <v>0</v>
      </c>
      <c r="I45" s="13">
        <v>0</v>
      </c>
      <c r="J45" s="13">
        <v>251.36</v>
      </c>
      <c r="K45" s="13">
        <v>360.26</v>
      </c>
      <c r="L45" s="14">
        <v>-0.02</v>
      </c>
      <c r="M45" s="13">
        <v>0</v>
      </c>
      <c r="N45" s="13">
        <v>611.6</v>
      </c>
      <c r="O45" s="13">
        <v>1760.8</v>
      </c>
    </row>
    <row r="46" spans="1:15" x14ac:dyDescent="0.2">
      <c r="A46" s="2" t="s">
        <v>93</v>
      </c>
      <c r="B46" s="1" t="s">
        <v>94</v>
      </c>
      <c r="C46" s="13">
        <v>1285.68</v>
      </c>
      <c r="D46" s="13">
        <v>214.28</v>
      </c>
      <c r="E46" s="13">
        <v>1136.92</v>
      </c>
      <c r="F46" s="13">
        <v>0</v>
      </c>
      <c r="G46" s="13">
        <v>2636.88</v>
      </c>
      <c r="H46" s="13">
        <v>0</v>
      </c>
      <c r="I46" s="13">
        <v>0</v>
      </c>
      <c r="J46" s="13">
        <v>307.85000000000002</v>
      </c>
      <c r="K46" s="13">
        <v>49.16</v>
      </c>
      <c r="L46" s="14">
        <v>-0.13</v>
      </c>
      <c r="M46" s="13">
        <v>0</v>
      </c>
      <c r="N46" s="13">
        <v>356.88</v>
      </c>
      <c r="O46" s="13">
        <v>2280</v>
      </c>
    </row>
    <row r="47" spans="1:15" x14ac:dyDescent="0.2">
      <c r="A47" s="2" t="s">
        <v>95</v>
      </c>
      <c r="B47" s="1" t="s">
        <v>96</v>
      </c>
      <c r="C47" s="13">
        <v>1400.04</v>
      </c>
      <c r="D47" s="13">
        <v>233.34</v>
      </c>
      <c r="E47" s="13">
        <v>0</v>
      </c>
      <c r="F47" s="13">
        <v>250</v>
      </c>
      <c r="G47" s="13">
        <v>1883.38</v>
      </c>
      <c r="H47" s="13">
        <v>647.28</v>
      </c>
      <c r="I47" s="13">
        <v>0</v>
      </c>
      <c r="J47" s="13">
        <v>165.55</v>
      </c>
      <c r="K47" s="13">
        <v>46.37</v>
      </c>
      <c r="L47" s="14">
        <v>-0.02</v>
      </c>
      <c r="M47" s="13">
        <v>0</v>
      </c>
      <c r="N47" s="13">
        <v>859.18</v>
      </c>
      <c r="O47" s="13">
        <v>1024.2</v>
      </c>
    </row>
    <row r="48" spans="1:15" x14ac:dyDescent="0.2">
      <c r="A48" s="2" t="s">
        <v>97</v>
      </c>
      <c r="B48" s="1" t="s">
        <v>98</v>
      </c>
      <c r="C48" s="13">
        <v>880.08</v>
      </c>
      <c r="D48" s="13">
        <v>146.68</v>
      </c>
      <c r="E48" s="13">
        <v>2423.73</v>
      </c>
      <c r="F48" s="13">
        <v>0</v>
      </c>
      <c r="G48" s="13">
        <v>3450.49</v>
      </c>
      <c r="H48" s="13">
        <v>0</v>
      </c>
      <c r="I48" s="13">
        <v>0</v>
      </c>
      <c r="J48" s="13">
        <v>481.64</v>
      </c>
      <c r="K48" s="13">
        <v>128.27000000000001</v>
      </c>
      <c r="L48" s="14">
        <v>-0.02</v>
      </c>
      <c r="M48" s="13">
        <v>0</v>
      </c>
      <c r="N48" s="13">
        <v>609.89</v>
      </c>
      <c r="O48" s="13">
        <v>2840.6</v>
      </c>
    </row>
    <row r="49" spans="1:15" x14ac:dyDescent="0.2">
      <c r="A49" s="2" t="s">
        <v>99</v>
      </c>
      <c r="B49" s="1" t="s">
        <v>100</v>
      </c>
      <c r="C49" s="13">
        <v>880.08</v>
      </c>
      <c r="D49" s="13">
        <v>146.68</v>
      </c>
      <c r="E49" s="13">
        <v>0</v>
      </c>
      <c r="F49" s="13">
        <v>0</v>
      </c>
      <c r="G49" s="13">
        <v>1026.76</v>
      </c>
      <c r="H49" s="13">
        <v>0</v>
      </c>
      <c r="I49" s="14">
        <v>-18.41</v>
      </c>
      <c r="J49" s="13">
        <v>0</v>
      </c>
      <c r="K49" s="13">
        <v>184.31</v>
      </c>
      <c r="L49" s="13">
        <v>0.06</v>
      </c>
      <c r="M49" s="13">
        <v>0</v>
      </c>
      <c r="N49" s="13">
        <v>165.96</v>
      </c>
      <c r="O49" s="13">
        <v>860.8</v>
      </c>
    </row>
    <row r="50" spans="1:15" x14ac:dyDescent="0.2">
      <c r="A50" s="2" t="s">
        <v>101</v>
      </c>
      <c r="B50" s="1" t="s">
        <v>102</v>
      </c>
      <c r="C50" s="13">
        <v>880.08</v>
      </c>
      <c r="D50" s="13">
        <v>146.68</v>
      </c>
      <c r="E50" s="13">
        <v>9051.73</v>
      </c>
      <c r="F50" s="13">
        <v>0</v>
      </c>
      <c r="G50" s="13">
        <v>10078.49</v>
      </c>
      <c r="H50" s="13">
        <v>632.04</v>
      </c>
      <c r="I50" s="13">
        <v>0</v>
      </c>
      <c r="J50" s="13">
        <v>2176.39</v>
      </c>
      <c r="K50" s="13">
        <v>155.13</v>
      </c>
      <c r="L50" s="14">
        <v>-7.0000000000000007E-2</v>
      </c>
      <c r="M50" s="13">
        <v>0</v>
      </c>
      <c r="N50" s="13">
        <v>2963.49</v>
      </c>
      <c r="O50" s="13">
        <v>7115</v>
      </c>
    </row>
    <row r="51" spans="1:15" x14ac:dyDescent="0.2">
      <c r="A51" s="2" t="s">
        <v>103</v>
      </c>
      <c r="B51" s="1" t="s">
        <v>104</v>
      </c>
      <c r="C51" s="13">
        <v>880.08</v>
      </c>
      <c r="D51" s="13">
        <v>146.68</v>
      </c>
      <c r="E51" s="13">
        <v>0</v>
      </c>
      <c r="F51" s="13">
        <v>0</v>
      </c>
      <c r="G51" s="13">
        <v>1026.76</v>
      </c>
      <c r="H51" s="13">
        <v>0</v>
      </c>
      <c r="I51" s="14">
        <v>-18.41</v>
      </c>
      <c r="J51" s="13">
        <v>0</v>
      </c>
      <c r="K51" s="13">
        <v>92.94</v>
      </c>
      <c r="L51" s="13">
        <v>0.03</v>
      </c>
      <c r="M51" s="13">
        <v>0</v>
      </c>
      <c r="N51" s="13">
        <v>74.56</v>
      </c>
      <c r="O51" s="13">
        <v>952.2</v>
      </c>
    </row>
    <row r="52" spans="1:15" x14ac:dyDescent="0.2">
      <c r="A52" s="2" t="s">
        <v>105</v>
      </c>
      <c r="B52" s="1" t="s">
        <v>106</v>
      </c>
      <c r="C52" s="13">
        <v>1400.04</v>
      </c>
      <c r="D52" s="13">
        <v>233.34</v>
      </c>
      <c r="E52" s="13">
        <v>0</v>
      </c>
      <c r="F52" s="13">
        <v>0</v>
      </c>
      <c r="G52" s="13">
        <v>1633.38</v>
      </c>
      <c r="H52" s="13">
        <v>393.97</v>
      </c>
      <c r="I52" s="13">
        <v>0</v>
      </c>
      <c r="J52" s="13">
        <v>70.78</v>
      </c>
      <c r="K52" s="13">
        <v>43.26</v>
      </c>
      <c r="L52" s="14">
        <v>-0.03</v>
      </c>
      <c r="M52" s="13">
        <v>0</v>
      </c>
      <c r="N52" s="13">
        <v>507.98</v>
      </c>
      <c r="O52" s="13">
        <v>1125.4000000000001</v>
      </c>
    </row>
    <row r="53" spans="1:15" x14ac:dyDescent="0.2">
      <c r="A53" s="2" t="s">
        <v>107</v>
      </c>
      <c r="B53" s="1" t="s">
        <v>108</v>
      </c>
      <c r="C53" s="13">
        <v>1400.04</v>
      </c>
      <c r="D53" s="13">
        <v>233.34</v>
      </c>
      <c r="E53" s="13">
        <v>0</v>
      </c>
      <c r="F53" s="13">
        <v>0</v>
      </c>
      <c r="G53" s="13">
        <v>1633.38</v>
      </c>
      <c r="H53" s="13">
        <v>338.71</v>
      </c>
      <c r="I53" s="13">
        <v>0</v>
      </c>
      <c r="J53" s="13">
        <v>70.78</v>
      </c>
      <c r="K53" s="13">
        <v>55.55</v>
      </c>
      <c r="L53" s="13">
        <v>0.14000000000000001</v>
      </c>
      <c r="M53" s="13">
        <v>0</v>
      </c>
      <c r="N53" s="13">
        <v>465.18</v>
      </c>
      <c r="O53" s="13">
        <v>1168.2</v>
      </c>
    </row>
    <row r="54" spans="1:15" x14ac:dyDescent="0.2">
      <c r="A54" s="2" t="s">
        <v>109</v>
      </c>
      <c r="B54" s="1" t="s">
        <v>110</v>
      </c>
      <c r="C54" s="13">
        <v>880.02</v>
      </c>
      <c r="D54" s="13">
        <v>146.66999999999999</v>
      </c>
      <c r="E54" s="13">
        <v>0</v>
      </c>
      <c r="F54" s="13">
        <v>0</v>
      </c>
      <c r="G54" s="13">
        <v>1026.69</v>
      </c>
      <c r="H54" s="13">
        <v>0</v>
      </c>
      <c r="I54" s="14">
        <v>-18.41</v>
      </c>
      <c r="J54" s="13">
        <v>0</v>
      </c>
      <c r="K54" s="13">
        <v>62.72</v>
      </c>
      <c r="L54" s="14">
        <v>-0.02</v>
      </c>
      <c r="M54" s="13">
        <v>0</v>
      </c>
      <c r="N54" s="13">
        <v>44.29</v>
      </c>
      <c r="O54" s="13">
        <v>982.4</v>
      </c>
    </row>
    <row r="56" spans="1:15" s="7" customFormat="1" x14ac:dyDescent="0.2">
      <c r="A56" s="15"/>
      <c r="C56" s="7" t="s">
        <v>111</v>
      </c>
      <c r="D56" s="7" t="s">
        <v>111</v>
      </c>
      <c r="E56" s="7" t="s">
        <v>111</v>
      </c>
      <c r="F56" s="7" t="s">
        <v>111</v>
      </c>
      <c r="G56" s="7" t="s">
        <v>111</v>
      </c>
      <c r="H56" s="7" t="s">
        <v>111</v>
      </c>
      <c r="I56" s="7" t="s">
        <v>111</v>
      </c>
      <c r="J56" s="7" t="s">
        <v>111</v>
      </c>
      <c r="K56" s="7" t="s">
        <v>111</v>
      </c>
      <c r="L56" s="7" t="s">
        <v>111</v>
      </c>
      <c r="M56" s="7" t="s">
        <v>111</v>
      </c>
      <c r="N56" s="7" t="s">
        <v>111</v>
      </c>
      <c r="O56" s="7" t="s">
        <v>111</v>
      </c>
    </row>
    <row r="57" spans="1:15" x14ac:dyDescent="0.2">
      <c r="A57" s="18" t="s">
        <v>112</v>
      </c>
      <c r="B57" s="1" t="s">
        <v>113</v>
      </c>
      <c r="C57" s="17">
        <v>55328.52</v>
      </c>
      <c r="D57" s="17">
        <v>9221.42</v>
      </c>
      <c r="E57" s="17">
        <v>69583.95</v>
      </c>
      <c r="F57" s="17">
        <v>250</v>
      </c>
      <c r="G57" s="17">
        <v>134383.89000000001</v>
      </c>
      <c r="H57" s="17">
        <v>4715.8900000000003</v>
      </c>
      <c r="I57" s="19">
        <v>-312.97000000000003</v>
      </c>
      <c r="J57" s="17">
        <v>20259.95</v>
      </c>
      <c r="K57" s="17">
        <v>5745.92</v>
      </c>
      <c r="L57" s="17">
        <v>0.3</v>
      </c>
      <c r="M57" s="17">
        <v>1000</v>
      </c>
      <c r="N57" s="17">
        <v>31409.09</v>
      </c>
      <c r="O57" s="17">
        <v>102974.8</v>
      </c>
    </row>
    <row r="59" spans="1:15" x14ac:dyDescent="0.2">
      <c r="C59" s="1" t="s">
        <v>113</v>
      </c>
      <c r="D59" s="1" t="s">
        <v>113</v>
      </c>
      <c r="E59" s="1" t="s">
        <v>113</v>
      </c>
      <c r="F59" s="1" t="s">
        <v>113</v>
      </c>
      <c r="G59" s="1" t="s">
        <v>113</v>
      </c>
      <c r="H59" s="1" t="s">
        <v>113</v>
      </c>
      <c r="I59" s="1" t="s">
        <v>113</v>
      </c>
      <c r="J59" s="1" t="s">
        <v>113</v>
      </c>
      <c r="K59" s="1" t="s">
        <v>113</v>
      </c>
      <c r="L59" s="1" t="s">
        <v>113</v>
      </c>
      <c r="M59" s="1" t="s">
        <v>113</v>
      </c>
      <c r="N59" s="1" t="s">
        <v>113</v>
      </c>
      <c r="O59" s="1" t="s">
        <v>113</v>
      </c>
    </row>
    <row r="60" spans="1:15" x14ac:dyDescent="0.2">
      <c r="A60" s="2" t="s">
        <v>113</v>
      </c>
      <c r="B60" s="1" t="s">
        <v>113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40" workbookViewId="0">
      <selection activeCell="D59" sqref="D59"/>
    </sheetView>
  </sheetViews>
  <sheetFormatPr baseColWidth="10" defaultRowHeight="15" x14ac:dyDescent="0.25"/>
  <cols>
    <col min="2" max="2" width="14.1406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114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115</v>
      </c>
      <c r="B8" s="33" t="s">
        <v>116</v>
      </c>
      <c r="C8" s="33" t="s">
        <v>117</v>
      </c>
      <c r="D8" s="34" t="s">
        <v>118</v>
      </c>
      <c r="E8" s="33" t="s">
        <v>119</v>
      </c>
      <c r="F8" s="32"/>
      <c r="G8" s="32"/>
      <c r="H8" s="32"/>
      <c r="I8" s="32"/>
      <c r="J8" s="32"/>
    </row>
    <row r="9" spans="1:10" x14ac:dyDescent="0.25">
      <c r="A9" s="26" t="s">
        <v>57</v>
      </c>
      <c r="B9" s="26"/>
      <c r="C9" s="26" t="s">
        <v>120</v>
      </c>
      <c r="D9" s="26">
        <v>1228.6000000000001</v>
      </c>
      <c r="E9" s="26" t="s">
        <v>58</v>
      </c>
      <c r="F9" s="26"/>
      <c r="G9" s="26"/>
      <c r="H9" s="26"/>
      <c r="I9" s="26"/>
      <c r="J9" s="26"/>
    </row>
    <row r="10" spans="1:10" x14ac:dyDescent="0.25">
      <c r="A10" s="26"/>
      <c r="B10" s="26" t="s">
        <v>121</v>
      </c>
      <c r="C10" s="26"/>
      <c r="D10" s="35">
        <v>1228.6000000000001</v>
      </c>
      <c r="E10" s="26" t="s">
        <v>122</v>
      </c>
      <c r="F10" s="26"/>
      <c r="G10" s="26"/>
      <c r="H10" s="26"/>
      <c r="I10" s="26"/>
      <c r="J10" s="26"/>
    </row>
    <row r="12" spans="1:10" x14ac:dyDescent="0.25">
      <c r="A12" s="26" t="s">
        <v>27</v>
      </c>
      <c r="B12" s="26">
        <v>56708882790</v>
      </c>
      <c r="C12" s="26" t="s">
        <v>123</v>
      </c>
      <c r="D12" s="26">
        <v>1343.6000000000001</v>
      </c>
      <c r="E12" s="26" t="s">
        <v>28</v>
      </c>
      <c r="F12" s="26"/>
      <c r="G12" s="26"/>
      <c r="H12" s="26"/>
      <c r="I12" s="26"/>
      <c r="J12" s="26"/>
    </row>
    <row r="13" spans="1:10" x14ac:dyDescent="0.25">
      <c r="A13" s="26" t="s">
        <v>43</v>
      </c>
      <c r="B13" s="26">
        <v>56708847789</v>
      </c>
      <c r="C13" s="26" t="s">
        <v>123</v>
      </c>
      <c r="D13" s="26">
        <v>226.60000000000002</v>
      </c>
      <c r="E13" s="26" t="s">
        <v>44</v>
      </c>
      <c r="F13" s="26"/>
      <c r="G13" s="26"/>
      <c r="H13" s="26"/>
      <c r="I13" s="26"/>
      <c r="J13" s="26"/>
    </row>
    <row r="14" spans="1:10" x14ac:dyDescent="0.25">
      <c r="A14" s="26" t="s">
        <v>45</v>
      </c>
      <c r="B14" s="26">
        <v>56708883259</v>
      </c>
      <c r="C14" s="26" t="s">
        <v>123</v>
      </c>
      <c r="D14" s="26">
        <v>1674.8000000000002</v>
      </c>
      <c r="E14" s="26" t="s">
        <v>46</v>
      </c>
      <c r="F14" s="26"/>
      <c r="G14" s="26"/>
      <c r="H14" s="26"/>
      <c r="I14" s="26"/>
      <c r="J14" s="26"/>
    </row>
    <row r="15" spans="1:10" x14ac:dyDescent="0.25">
      <c r="A15" s="26" t="s">
        <v>89</v>
      </c>
      <c r="B15" s="26">
        <v>56708848767</v>
      </c>
      <c r="C15" s="26" t="s">
        <v>123</v>
      </c>
      <c r="D15" s="26">
        <v>906</v>
      </c>
      <c r="E15" s="26" t="s">
        <v>90</v>
      </c>
      <c r="F15" s="26"/>
      <c r="G15" s="26"/>
      <c r="H15" s="26"/>
      <c r="I15" s="26"/>
      <c r="J15" s="26"/>
    </row>
    <row r="16" spans="1:10" x14ac:dyDescent="0.25">
      <c r="A16" s="26" t="s">
        <v>101</v>
      </c>
      <c r="B16" s="26">
        <v>56708848798</v>
      </c>
      <c r="C16" s="26" t="s">
        <v>123</v>
      </c>
      <c r="D16" s="26">
        <v>7115</v>
      </c>
      <c r="E16" s="26" t="s">
        <v>102</v>
      </c>
      <c r="F16" s="26"/>
      <c r="G16" s="26"/>
      <c r="H16" s="26"/>
      <c r="I16" s="26"/>
      <c r="J16" s="26"/>
    </row>
    <row r="17" spans="1:5" x14ac:dyDescent="0.25">
      <c r="A17" s="26" t="s">
        <v>71</v>
      </c>
      <c r="B17" s="26">
        <v>56708883518</v>
      </c>
      <c r="C17" s="26" t="s">
        <v>123</v>
      </c>
      <c r="D17" s="26">
        <v>1504</v>
      </c>
      <c r="E17" s="26" t="s">
        <v>72</v>
      </c>
    </row>
    <row r="18" spans="1:5" x14ac:dyDescent="0.25">
      <c r="A18" s="26" t="s">
        <v>61</v>
      </c>
      <c r="B18" s="26">
        <v>56708883370</v>
      </c>
      <c r="C18" s="26" t="s">
        <v>123</v>
      </c>
      <c r="D18" s="26">
        <v>9349.8000000000011</v>
      </c>
      <c r="E18" s="26" t="s">
        <v>62</v>
      </c>
    </row>
    <row r="19" spans="1:5" x14ac:dyDescent="0.25">
      <c r="A19" s="26" t="s">
        <v>91</v>
      </c>
      <c r="B19" s="26">
        <v>56708848770</v>
      </c>
      <c r="C19" s="26" t="s">
        <v>123</v>
      </c>
      <c r="D19" s="26">
        <v>1760.8000000000002</v>
      </c>
      <c r="E19" s="26" t="s">
        <v>92</v>
      </c>
    </row>
    <row r="20" spans="1:5" x14ac:dyDescent="0.25">
      <c r="A20" s="26" t="s">
        <v>39</v>
      </c>
      <c r="B20" s="26">
        <v>56708883137</v>
      </c>
      <c r="C20" s="26" t="s">
        <v>123</v>
      </c>
      <c r="D20" s="26">
        <v>817.2</v>
      </c>
      <c r="E20" s="26" t="s">
        <v>40</v>
      </c>
    </row>
    <row r="21" spans="1:5" x14ac:dyDescent="0.25">
      <c r="A21" s="26" t="s">
        <v>31</v>
      </c>
      <c r="B21" s="26">
        <v>56708847394</v>
      </c>
      <c r="C21" s="26" t="s">
        <v>123</v>
      </c>
      <c r="D21" s="26">
        <v>391.40000000000003</v>
      </c>
      <c r="E21" s="26" t="s">
        <v>32</v>
      </c>
    </row>
    <row r="22" spans="1:5" x14ac:dyDescent="0.25">
      <c r="A22" s="26" t="s">
        <v>109</v>
      </c>
      <c r="B22" s="26">
        <v>56708883842</v>
      </c>
      <c r="C22" s="26" t="s">
        <v>123</v>
      </c>
      <c r="D22" s="26">
        <v>982.40000000000009</v>
      </c>
      <c r="E22" s="26" t="s">
        <v>110</v>
      </c>
    </row>
    <row r="23" spans="1:5" x14ac:dyDescent="0.25">
      <c r="A23" s="26" t="s">
        <v>29</v>
      </c>
      <c r="B23" s="26">
        <v>56708847315</v>
      </c>
      <c r="C23" s="26" t="s">
        <v>123</v>
      </c>
      <c r="D23" s="26">
        <v>459.8</v>
      </c>
      <c r="E23" s="26" t="s">
        <v>30</v>
      </c>
    </row>
    <row r="24" spans="1:5" x14ac:dyDescent="0.25">
      <c r="A24" s="26">
        <v>5</v>
      </c>
      <c r="B24" s="26">
        <v>56708883185</v>
      </c>
      <c r="C24" s="26" t="s">
        <v>123</v>
      </c>
      <c r="D24" s="26">
        <v>14137.800000000001</v>
      </c>
      <c r="E24" s="26" t="s">
        <v>42</v>
      </c>
    </row>
    <row r="25" spans="1:5" x14ac:dyDescent="0.25">
      <c r="A25" s="26" t="s">
        <v>75</v>
      </c>
      <c r="B25" s="26">
        <v>56708848386</v>
      </c>
      <c r="C25" s="26" t="s">
        <v>123</v>
      </c>
      <c r="D25" s="26">
        <v>2503.6000000000004</v>
      </c>
      <c r="E25" s="26" t="s">
        <v>76</v>
      </c>
    </row>
    <row r="26" spans="1:5" x14ac:dyDescent="0.25">
      <c r="A26" s="26" t="s">
        <v>69</v>
      </c>
      <c r="B26" s="26">
        <v>56708883430</v>
      </c>
      <c r="C26" s="26" t="s">
        <v>123</v>
      </c>
      <c r="D26" s="26">
        <v>4101.6000000000004</v>
      </c>
      <c r="E26" s="26" t="s">
        <v>70</v>
      </c>
    </row>
    <row r="27" spans="1:5" x14ac:dyDescent="0.25">
      <c r="A27" s="26" t="s">
        <v>93</v>
      </c>
      <c r="B27" s="26">
        <v>56708848784</v>
      </c>
      <c r="C27" s="26" t="s">
        <v>123</v>
      </c>
      <c r="D27" s="26">
        <v>2280</v>
      </c>
      <c r="E27" s="26" t="s">
        <v>94</v>
      </c>
    </row>
    <row r="28" spans="1:5" x14ac:dyDescent="0.25">
      <c r="A28" s="26" t="s">
        <v>103</v>
      </c>
      <c r="B28" s="26">
        <v>56710784406</v>
      </c>
      <c r="C28" s="26" t="s">
        <v>123</v>
      </c>
      <c r="D28" s="26">
        <v>952.2</v>
      </c>
      <c r="E28" s="26" t="s">
        <v>104</v>
      </c>
    </row>
    <row r="29" spans="1:5" x14ac:dyDescent="0.25">
      <c r="A29" s="26" t="s">
        <v>55</v>
      </c>
      <c r="B29" s="26">
        <v>56708880312</v>
      </c>
      <c r="C29" s="26" t="s">
        <v>123</v>
      </c>
      <c r="D29" s="26">
        <v>5914.4000000000005</v>
      </c>
      <c r="E29" s="26" t="s">
        <v>56</v>
      </c>
    </row>
    <row r="30" spans="1:5" x14ac:dyDescent="0.25">
      <c r="A30" s="26" t="s">
        <v>97</v>
      </c>
      <c r="B30" s="26">
        <v>60589924269</v>
      </c>
      <c r="C30" s="26" t="s">
        <v>123</v>
      </c>
      <c r="D30" s="26">
        <v>2840.6000000000004</v>
      </c>
      <c r="E30" s="26" t="s">
        <v>98</v>
      </c>
    </row>
    <row r="31" spans="1:5" x14ac:dyDescent="0.25">
      <c r="A31" s="26" t="s">
        <v>99</v>
      </c>
      <c r="B31" s="26">
        <v>60589924670</v>
      </c>
      <c r="C31" s="26" t="s">
        <v>123</v>
      </c>
      <c r="D31" s="26">
        <v>860.80000000000007</v>
      </c>
      <c r="E31" s="26" t="s">
        <v>100</v>
      </c>
    </row>
    <row r="32" spans="1:5" x14ac:dyDescent="0.25">
      <c r="A32" s="26" t="s">
        <v>47</v>
      </c>
      <c r="B32" s="26">
        <v>60589937915</v>
      </c>
      <c r="C32" s="26" t="s">
        <v>123</v>
      </c>
      <c r="D32" s="26">
        <v>4725.2</v>
      </c>
      <c r="E32" s="26" t="s">
        <v>48</v>
      </c>
    </row>
    <row r="33" spans="1:5" x14ac:dyDescent="0.25">
      <c r="A33" s="26" t="s">
        <v>87</v>
      </c>
      <c r="B33" s="26">
        <v>60589940438</v>
      </c>
      <c r="C33" s="26" t="s">
        <v>123</v>
      </c>
      <c r="D33" s="26">
        <v>5963.4000000000005</v>
      </c>
      <c r="E33" s="26" t="s">
        <v>88</v>
      </c>
    </row>
    <row r="34" spans="1:5" x14ac:dyDescent="0.25">
      <c r="A34" s="26" t="s">
        <v>79</v>
      </c>
      <c r="B34" s="26">
        <v>60589917957</v>
      </c>
      <c r="C34" s="26" t="s">
        <v>123</v>
      </c>
      <c r="D34" s="26">
        <v>964.2</v>
      </c>
      <c r="E34" s="26" t="s">
        <v>80</v>
      </c>
    </row>
    <row r="35" spans="1:5" x14ac:dyDescent="0.25">
      <c r="A35" s="26" t="s">
        <v>25</v>
      </c>
      <c r="B35" s="26">
        <v>60590210961</v>
      </c>
      <c r="C35" s="26" t="s">
        <v>123</v>
      </c>
      <c r="D35" s="26">
        <v>914.6</v>
      </c>
      <c r="E35" s="26" t="s">
        <v>26</v>
      </c>
    </row>
    <row r="36" spans="1:5" x14ac:dyDescent="0.25">
      <c r="A36" s="26" t="s">
        <v>63</v>
      </c>
      <c r="B36" s="26">
        <v>60591931298</v>
      </c>
      <c r="C36" s="26" t="s">
        <v>123</v>
      </c>
      <c r="D36" s="26">
        <v>623.6</v>
      </c>
      <c r="E36" s="26" t="s">
        <v>64</v>
      </c>
    </row>
    <row r="37" spans="1:5" x14ac:dyDescent="0.25">
      <c r="A37" s="26" t="s">
        <v>49</v>
      </c>
      <c r="B37" s="26">
        <v>60592509166</v>
      </c>
      <c r="C37" s="26" t="s">
        <v>123</v>
      </c>
      <c r="D37" s="26">
        <v>5601.4000000000005</v>
      </c>
      <c r="E37" s="26" t="s">
        <v>50</v>
      </c>
    </row>
    <row r="38" spans="1:5" x14ac:dyDescent="0.25">
      <c r="A38" s="26" t="s">
        <v>59</v>
      </c>
      <c r="B38" s="26">
        <v>60592512670</v>
      </c>
      <c r="C38" s="26" t="s">
        <v>123</v>
      </c>
      <c r="D38" s="26">
        <v>1019.6</v>
      </c>
      <c r="E38" s="26" t="s">
        <v>60</v>
      </c>
    </row>
    <row r="39" spans="1:5" x14ac:dyDescent="0.25">
      <c r="A39" s="26" t="s">
        <v>33</v>
      </c>
      <c r="B39" s="26">
        <v>60577733234</v>
      </c>
      <c r="C39" s="26" t="s">
        <v>123</v>
      </c>
      <c r="D39" s="26">
        <v>1019.2</v>
      </c>
      <c r="E39" s="26" t="s">
        <v>34</v>
      </c>
    </row>
    <row r="40" spans="1:5" x14ac:dyDescent="0.25">
      <c r="A40" s="26" t="s">
        <v>73</v>
      </c>
      <c r="B40" s="26">
        <v>60592513554</v>
      </c>
      <c r="C40" s="26" t="s">
        <v>123</v>
      </c>
      <c r="D40" s="26">
        <v>953.2</v>
      </c>
      <c r="E40" s="26" t="s">
        <v>74</v>
      </c>
    </row>
    <row r="41" spans="1:5" x14ac:dyDescent="0.25">
      <c r="A41" s="26" t="s">
        <v>51</v>
      </c>
      <c r="B41" s="26">
        <v>56709675303</v>
      </c>
      <c r="C41" s="26" t="s">
        <v>123</v>
      </c>
      <c r="D41" s="26">
        <v>929.80000000000007</v>
      </c>
      <c r="E41" s="26" t="s">
        <v>52</v>
      </c>
    </row>
    <row r="42" spans="1:5" x14ac:dyDescent="0.25">
      <c r="A42" s="26" t="s">
        <v>81</v>
      </c>
      <c r="B42" s="26">
        <v>56708843802</v>
      </c>
      <c r="C42" s="26" t="s">
        <v>123</v>
      </c>
      <c r="D42" s="26">
        <v>2301</v>
      </c>
      <c r="E42" s="26" t="s">
        <v>82</v>
      </c>
    </row>
    <row r="43" spans="1:5" x14ac:dyDescent="0.25">
      <c r="A43" s="26" t="s">
        <v>67</v>
      </c>
      <c r="B43" s="26">
        <v>60590162296</v>
      </c>
      <c r="C43" s="26" t="s">
        <v>123</v>
      </c>
      <c r="D43" s="26">
        <v>1515.6000000000001</v>
      </c>
      <c r="E43" s="26" t="s">
        <v>68</v>
      </c>
    </row>
    <row r="44" spans="1:5" x14ac:dyDescent="0.25">
      <c r="A44" s="26" t="s">
        <v>85</v>
      </c>
      <c r="B44" s="26">
        <v>56671290902</v>
      </c>
      <c r="C44" s="26" t="s">
        <v>123</v>
      </c>
      <c r="D44" s="26">
        <v>1517</v>
      </c>
      <c r="E44" s="26" t="s">
        <v>86</v>
      </c>
    </row>
    <row r="45" spans="1:5" x14ac:dyDescent="0.25">
      <c r="A45" s="26" t="s">
        <v>95</v>
      </c>
      <c r="B45" s="26">
        <v>60590103231</v>
      </c>
      <c r="C45" s="26" t="s">
        <v>123</v>
      </c>
      <c r="D45" s="26">
        <v>1024.2</v>
      </c>
      <c r="E45" s="26" t="s">
        <v>96</v>
      </c>
    </row>
    <row r="46" spans="1:5" x14ac:dyDescent="0.25">
      <c r="A46" s="26" t="s">
        <v>65</v>
      </c>
      <c r="B46" s="26">
        <v>56693143064</v>
      </c>
      <c r="C46" s="26" t="s">
        <v>123</v>
      </c>
      <c r="D46" s="26">
        <v>1202.2</v>
      </c>
      <c r="E46" s="26" t="s">
        <v>66</v>
      </c>
    </row>
    <row r="47" spans="1:5" x14ac:dyDescent="0.25">
      <c r="A47" s="26" t="s">
        <v>107</v>
      </c>
      <c r="B47" s="26">
        <v>60594965751</v>
      </c>
      <c r="C47" s="26" t="s">
        <v>123</v>
      </c>
      <c r="D47" s="26">
        <v>1168.2</v>
      </c>
      <c r="E47" s="26" t="s">
        <v>108</v>
      </c>
    </row>
    <row r="48" spans="1:5" x14ac:dyDescent="0.25">
      <c r="A48" s="26" t="s">
        <v>105</v>
      </c>
      <c r="B48" s="26">
        <v>60575746457</v>
      </c>
      <c r="C48" s="26" t="s">
        <v>123</v>
      </c>
      <c r="D48" s="26">
        <v>1125.4000000000001</v>
      </c>
      <c r="E48" s="26" t="s">
        <v>106</v>
      </c>
    </row>
    <row r="49" spans="1:5" x14ac:dyDescent="0.25">
      <c r="A49" s="26" t="s">
        <v>53</v>
      </c>
      <c r="B49" s="26">
        <v>60593762613</v>
      </c>
      <c r="C49" s="26" t="s">
        <v>123</v>
      </c>
      <c r="D49" s="26">
        <v>1272.2</v>
      </c>
      <c r="E49" s="26" t="s">
        <v>54</v>
      </c>
    </row>
    <row r="50" spans="1:5" x14ac:dyDescent="0.25">
      <c r="A50" s="26" t="s">
        <v>77</v>
      </c>
      <c r="B50" s="26">
        <v>60594621675</v>
      </c>
      <c r="C50" s="26" t="s">
        <v>123</v>
      </c>
      <c r="D50" s="26">
        <v>1097.2</v>
      </c>
      <c r="E50" s="26" t="s">
        <v>78</v>
      </c>
    </row>
    <row r="51" spans="1:5" x14ac:dyDescent="0.25">
      <c r="A51" s="26" t="s">
        <v>23</v>
      </c>
      <c r="B51" s="26">
        <v>60596167901</v>
      </c>
      <c r="C51" s="26" t="s">
        <v>123</v>
      </c>
      <c r="D51" s="26">
        <v>1019.6</v>
      </c>
      <c r="E51" s="26" t="s">
        <v>24</v>
      </c>
    </row>
    <row r="52" spans="1:5" x14ac:dyDescent="0.25">
      <c r="A52" s="26" t="s">
        <v>37</v>
      </c>
      <c r="B52" s="26">
        <v>60596475500</v>
      </c>
      <c r="C52" s="26" t="s">
        <v>123</v>
      </c>
      <c r="D52" s="26">
        <v>2568.4</v>
      </c>
      <c r="E52" s="26" t="s">
        <v>38</v>
      </c>
    </row>
    <row r="53" spans="1:5" x14ac:dyDescent="0.25">
      <c r="A53" s="26" t="s">
        <v>83</v>
      </c>
      <c r="B53" s="26">
        <v>56719454258</v>
      </c>
      <c r="C53" s="26" t="s">
        <v>123</v>
      </c>
      <c r="D53" s="26">
        <v>2079</v>
      </c>
      <c r="E53" s="26" t="s">
        <v>84</v>
      </c>
    </row>
    <row r="54" spans="1:5" x14ac:dyDescent="0.25">
      <c r="A54" s="26" t="s">
        <v>35</v>
      </c>
      <c r="B54" s="26">
        <v>60597560900</v>
      </c>
      <c r="C54" s="26" t="s">
        <v>123</v>
      </c>
      <c r="D54" s="26">
        <v>1019.6</v>
      </c>
      <c r="E54" s="26" t="s">
        <v>36</v>
      </c>
    </row>
    <row r="55" spans="1:5" x14ac:dyDescent="0.25">
      <c r="A55" s="26"/>
      <c r="B55" s="26" t="s">
        <v>124</v>
      </c>
      <c r="C55" s="26"/>
      <c r="D55" s="35">
        <v>101746.2</v>
      </c>
      <c r="E55" s="26" t="s">
        <v>125</v>
      </c>
    </row>
    <row r="57" spans="1:5" x14ac:dyDescent="0.25">
      <c r="A57" s="26"/>
      <c r="B57" s="36" t="s">
        <v>121</v>
      </c>
      <c r="C57" s="36"/>
      <c r="D57" s="37">
        <v>1228.6000000000001</v>
      </c>
      <c r="E57" s="36" t="s">
        <v>122</v>
      </c>
    </row>
    <row r="58" spans="1:5" x14ac:dyDescent="0.25">
      <c r="A58" s="26"/>
      <c r="B58" s="36" t="s">
        <v>124</v>
      </c>
      <c r="C58" s="36"/>
      <c r="D58" s="37">
        <v>101746.2</v>
      </c>
      <c r="E58" s="36" t="s">
        <v>125</v>
      </c>
    </row>
    <row r="59" spans="1:5" x14ac:dyDescent="0.25">
      <c r="A59" s="26"/>
      <c r="B59" s="36"/>
      <c r="C59" s="36"/>
      <c r="D59" s="37">
        <v>102974.8</v>
      </c>
      <c r="E59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baseColWidth="10" defaultRowHeight="15" x14ac:dyDescent="0.2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 x14ac:dyDescent="0.25">
      <c r="A1" s="47" t="s">
        <v>132</v>
      </c>
      <c r="B1" s="47"/>
      <c r="C1" s="48"/>
      <c r="D1" s="49"/>
      <c r="E1" s="49"/>
      <c r="F1" s="50"/>
    </row>
    <row r="2" spans="1:6" x14ac:dyDescent="0.25">
      <c r="A2" s="47" t="s">
        <v>143</v>
      </c>
      <c r="B2" s="47"/>
      <c r="C2" s="48"/>
      <c r="D2" s="49"/>
      <c r="E2" s="49"/>
      <c r="F2" s="50"/>
    </row>
    <row r="3" spans="1:6" x14ac:dyDescent="0.25">
      <c r="A3" s="47" t="s">
        <v>133</v>
      </c>
      <c r="B3" s="51" t="s">
        <v>144</v>
      </c>
      <c r="C3" s="48"/>
      <c r="D3" s="49"/>
      <c r="E3" s="49"/>
      <c r="F3" s="50"/>
    </row>
    <row r="4" spans="1:6" x14ac:dyDescent="0.25">
      <c r="A4" s="48"/>
      <c r="B4" s="48"/>
      <c r="C4" s="48"/>
      <c r="D4" s="49"/>
      <c r="E4" s="49"/>
      <c r="F4" s="50"/>
    </row>
    <row r="5" spans="1:6" x14ac:dyDescent="0.25">
      <c r="A5" s="48" t="s">
        <v>134</v>
      </c>
      <c r="B5" s="48" t="s">
        <v>135</v>
      </c>
      <c r="C5" s="48"/>
      <c r="D5" s="49"/>
      <c r="E5" s="49"/>
      <c r="F5" s="50"/>
    </row>
    <row r="6" spans="1:6" x14ac:dyDescent="0.25">
      <c r="A6" s="49" t="s">
        <v>136</v>
      </c>
      <c r="B6" s="52">
        <v>101399.99</v>
      </c>
      <c r="C6" s="49"/>
      <c r="D6" s="49"/>
      <c r="E6" s="49"/>
      <c r="F6" s="50"/>
    </row>
    <row r="7" spans="1:6" x14ac:dyDescent="0.25">
      <c r="A7" s="49" t="s">
        <v>137</v>
      </c>
      <c r="B7" s="52">
        <v>22306.78</v>
      </c>
      <c r="C7" s="49"/>
      <c r="D7" s="49"/>
      <c r="E7" s="49"/>
      <c r="F7" s="50"/>
    </row>
    <row r="8" spans="1:6" x14ac:dyDescent="0.25">
      <c r="A8" s="49" t="s">
        <v>138</v>
      </c>
      <c r="B8" s="52">
        <v>0</v>
      </c>
      <c r="C8" s="49"/>
      <c r="D8" s="49"/>
      <c r="E8" s="49"/>
      <c r="F8" s="50"/>
    </row>
    <row r="9" spans="1:6" x14ac:dyDescent="0.25">
      <c r="A9" s="49" t="s">
        <v>139</v>
      </c>
      <c r="B9" s="52">
        <v>12793.61</v>
      </c>
      <c r="C9" s="49"/>
      <c r="D9" s="49"/>
      <c r="E9" s="49"/>
      <c r="F9" s="50"/>
    </row>
    <row r="10" spans="1:6" x14ac:dyDescent="0.25">
      <c r="A10" s="49" t="s">
        <v>140</v>
      </c>
      <c r="B10" s="52">
        <v>0</v>
      </c>
      <c r="C10" s="49"/>
      <c r="D10" s="49"/>
      <c r="E10" s="49"/>
      <c r="F10" s="50"/>
    </row>
    <row r="11" spans="1:6" x14ac:dyDescent="0.25">
      <c r="A11" s="49" t="s">
        <v>141</v>
      </c>
      <c r="B11" s="52">
        <v>10649.98</v>
      </c>
      <c r="C11" s="49"/>
      <c r="D11" s="49"/>
      <c r="E11" s="49"/>
      <c r="F11" s="50"/>
    </row>
    <row r="12" spans="1:6" ht="15.75" thickBot="1" x14ac:dyDescent="0.3">
      <c r="A12" s="49" t="s">
        <v>142</v>
      </c>
      <c r="B12" s="53">
        <v>0</v>
      </c>
      <c r="C12" s="49"/>
      <c r="D12" s="49"/>
      <c r="E12" s="49"/>
      <c r="F12" s="50"/>
    </row>
    <row r="13" spans="1:6" x14ac:dyDescent="0.25">
      <c r="A13" s="49"/>
      <c r="B13" s="54">
        <f>SUM(B6:B12)</f>
        <v>147150.36000000002</v>
      </c>
      <c r="C13" s="49"/>
      <c r="D13" s="49"/>
      <c r="E13" s="49"/>
      <c r="F13" s="50"/>
    </row>
    <row r="14" spans="1:6" ht="15.75" thickBot="1" x14ac:dyDescent="0.3">
      <c r="A14" s="49"/>
      <c r="B14" s="55">
        <f>B13*0.16</f>
        <v>23544.057600000004</v>
      </c>
      <c r="C14" s="49"/>
      <c r="D14" s="49"/>
      <c r="E14" s="49"/>
      <c r="F14" s="50"/>
    </row>
    <row r="15" spans="1:6" ht="15.75" thickTop="1" x14ac:dyDescent="0.25">
      <c r="A15" s="49"/>
      <c r="B15" s="56">
        <f>+B13+B14</f>
        <v>170694.41760000002</v>
      </c>
      <c r="C15" s="49"/>
      <c r="D15" s="49"/>
      <c r="E15" s="49"/>
      <c r="F15" s="50"/>
    </row>
    <row r="16" spans="1:6" x14ac:dyDescent="0.25">
      <c r="A16" s="49"/>
      <c r="B16" s="52">
        <v>170694.42</v>
      </c>
      <c r="C16" s="49"/>
      <c r="D16" s="49"/>
      <c r="E16" s="49"/>
      <c r="F16" s="50"/>
    </row>
    <row r="17" spans="1:6" x14ac:dyDescent="0.25">
      <c r="A17" s="49"/>
      <c r="B17" s="52">
        <f>B15-B16</f>
        <v>-2.3999999975785613E-3</v>
      </c>
      <c r="C17" s="49"/>
      <c r="D17" s="49"/>
      <c r="E17" s="49"/>
      <c r="F17" s="50"/>
    </row>
    <row r="18" spans="1:6" x14ac:dyDescent="0.25">
      <c r="A18" s="49"/>
      <c r="B18" s="52"/>
      <c r="C18" s="49"/>
      <c r="D18" s="49"/>
      <c r="E18" s="49"/>
      <c r="F18" s="50"/>
    </row>
    <row r="19" spans="1:6" x14ac:dyDescent="0.25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2017-12-15T00:07:00Z</dcterms:created>
  <dcterms:modified xsi:type="dcterms:W3CDTF">2017-12-29T15:14:12Z</dcterms:modified>
</cp:coreProperties>
</file>