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FACTURACION!$A$10:$M$55</definedName>
  </definedNames>
  <calcPr calcId="144525"/>
</workbook>
</file>

<file path=xl/calcChain.xml><?xml version="1.0" encoding="utf-8"?>
<calcChain xmlns="http://schemas.openxmlformats.org/spreadsheetml/2006/main">
  <c r="B13" i="4" l="1"/>
  <c r="B14" i="4" l="1"/>
  <c r="B15" i="4" s="1"/>
  <c r="B17" i="4" s="1"/>
  <c r="E12" i="3"/>
  <c r="F12" i="3" s="1"/>
  <c r="E13" i="3"/>
  <c r="G13" i="3" s="1"/>
  <c r="E14" i="3"/>
  <c r="F14" i="3" s="1"/>
  <c r="E15" i="3"/>
  <c r="G15" i="3" s="1"/>
  <c r="E16" i="3"/>
  <c r="F16" i="3" s="1"/>
  <c r="E17" i="3"/>
  <c r="G17" i="3" s="1"/>
  <c r="E18" i="3"/>
  <c r="F18" i="3" s="1"/>
  <c r="E19" i="3"/>
  <c r="E20" i="3"/>
  <c r="F20" i="3" s="1"/>
  <c r="E21" i="3"/>
  <c r="G21" i="3" s="1"/>
  <c r="E22" i="3"/>
  <c r="F22" i="3" s="1"/>
  <c r="E23" i="3"/>
  <c r="G23" i="3" s="1"/>
  <c r="E24" i="3"/>
  <c r="F24" i="3" s="1"/>
  <c r="E25" i="3"/>
  <c r="G25" i="3" s="1"/>
  <c r="E26" i="3"/>
  <c r="F26" i="3" s="1"/>
  <c r="E27" i="3"/>
  <c r="G27" i="3" s="1"/>
  <c r="E28" i="3"/>
  <c r="F28" i="3" s="1"/>
  <c r="G28" i="3"/>
  <c r="E29" i="3"/>
  <c r="E30" i="3"/>
  <c r="F30" i="3" s="1"/>
  <c r="E31" i="3"/>
  <c r="G31" i="3" s="1"/>
  <c r="E32" i="3"/>
  <c r="F32" i="3" s="1"/>
  <c r="E33" i="3"/>
  <c r="E34" i="3"/>
  <c r="F34" i="3" s="1"/>
  <c r="E35" i="3"/>
  <c r="E36" i="3"/>
  <c r="F36" i="3" s="1"/>
  <c r="E37" i="3"/>
  <c r="E38" i="3"/>
  <c r="F38" i="3" s="1"/>
  <c r="E39" i="3"/>
  <c r="E40" i="3"/>
  <c r="F40" i="3" s="1"/>
  <c r="E41" i="3"/>
  <c r="E42" i="3"/>
  <c r="F42" i="3" s="1"/>
  <c r="E43" i="3"/>
  <c r="E44" i="3"/>
  <c r="F44" i="3" s="1"/>
  <c r="E45" i="3"/>
  <c r="E46" i="3"/>
  <c r="F46" i="3" s="1"/>
  <c r="E47" i="3"/>
  <c r="E48" i="3"/>
  <c r="F48" i="3" s="1"/>
  <c r="E49" i="3"/>
  <c r="E50" i="3"/>
  <c r="F50" i="3" s="1"/>
  <c r="E51" i="3"/>
  <c r="E52" i="3"/>
  <c r="F52" i="3" s="1"/>
  <c r="E53" i="3"/>
  <c r="E54" i="3"/>
  <c r="F54" i="3" s="1"/>
  <c r="E55" i="3"/>
  <c r="E11" i="3"/>
  <c r="G11" i="3" s="1"/>
  <c r="G32" i="3" l="1"/>
  <c r="H32" i="3" s="1"/>
  <c r="G52" i="3"/>
  <c r="G48" i="3"/>
  <c r="G44" i="3"/>
  <c r="H44" i="3" s="1"/>
  <c r="G20" i="3"/>
  <c r="H20" i="3" s="1"/>
  <c r="G36" i="3"/>
  <c r="H36" i="3" s="1"/>
  <c r="G16" i="3"/>
  <c r="H16" i="3" s="1"/>
  <c r="G40" i="3"/>
  <c r="G24" i="3"/>
  <c r="G18" i="3"/>
  <c r="G12" i="3"/>
  <c r="H12" i="3" s="1"/>
  <c r="G54" i="3"/>
  <c r="H54" i="3" s="1"/>
  <c r="G46" i="3"/>
  <c r="H46" i="3" s="1"/>
  <c r="G38" i="3"/>
  <c r="H38" i="3" s="1"/>
  <c r="G30" i="3"/>
  <c r="H30" i="3" s="1"/>
  <c r="G22" i="3"/>
  <c r="H22" i="3" s="1"/>
  <c r="G14" i="3"/>
  <c r="H14" i="3" s="1"/>
  <c r="F11" i="3"/>
  <c r="G50" i="3"/>
  <c r="H50" i="3" s="1"/>
  <c r="G42" i="3"/>
  <c r="H42" i="3" s="1"/>
  <c r="G34" i="3"/>
  <c r="H34" i="3" s="1"/>
  <c r="G26" i="3"/>
  <c r="H26" i="3" s="1"/>
  <c r="E58" i="3"/>
  <c r="F55" i="3"/>
  <c r="G55" i="3"/>
  <c r="F53" i="3"/>
  <c r="G53" i="3"/>
  <c r="G51" i="3"/>
  <c r="F51" i="3"/>
  <c r="G49" i="3"/>
  <c r="F49" i="3"/>
  <c r="F47" i="3"/>
  <c r="G47" i="3"/>
  <c r="G45" i="3"/>
  <c r="F45" i="3"/>
  <c r="F43" i="3"/>
  <c r="G43" i="3"/>
  <c r="F41" i="3"/>
  <c r="G41" i="3"/>
  <c r="F39" i="3"/>
  <c r="G39" i="3"/>
  <c r="G37" i="3"/>
  <c r="F37" i="3"/>
  <c r="F35" i="3"/>
  <c r="G35" i="3"/>
  <c r="G33" i="3"/>
  <c r="G29" i="3"/>
  <c r="G19" i="3"/>
  <c r="H52" i="3"/>
  <c r="H48" i="3"/>
  <c r="H40" i="3"/>
  <c r="F33" i="3"/>
  <c r="F31" i="3"/>
  <c r="F29" i="3"/>
  <c r="H29" i="3" s="1"/>
  <c r="H28" i="3"/>
  <c r="F27" i="3"/>
  <c r="H27" i="3" s="1"/>
  <c r="F25" i="3"/>
  <c r="H25" i="3" s="1"/>
  <c r="H24" i="3"/>
  <c r="F23" i="3"/>
  <c r="H23" i="3" s="1"/>
  <c r="F21" i="3"/>
  <c r="H21" i="3" s="1"/>
  <c r="F19" i="3"/>
  <c r="H18" i="3"/>
  <c r="F17" i="3"/>
  <c r="H17" i="3" s="1"/>
  <c r="F15" i="3"/>
  <c r="H15" i="3" s="1"/>
  <c r="F13" i="3"/>
  <c r="H13" i="3" s="1"/>
  <c r="H31" i="3"/>
  <c r="G58" i="3" l="1"/>
  <c r="H43" i="3"/>
  <c r="H47" i="3"/>
  <c r="I47" i="3" s="1"/>
  <c r="J47" i="3" s="1"/>
  <c r="H55" i="3"/>
  <c r="H53" i="3"/>
  <c r="I53" i="3" s="1"/>
  <c r="J53" i="3" s="1"/>
  <c r="H37" i="3"/>
  <c r="H41" i="3"/>
  <c r="H19" i="3"/>
  <c r="I19" i="3" s="1"/>
  <c r="J19" i="3" s="1"/>
  <c r="H35" i="3"/>
  <c r="H33" i="3"/>
  <c r="I33" i="3" s="1"/>
  <c r="J33" i="3" s="1"/>
  <c r="F58" i="3"/>
  <c r="H39" i="3"/>
  <c r="I39" i="3" s="1"/>
  <c r="J39" i="3" s="1"/>
  <c r="H51" i="3"/>
  <c r="H45" i="3"/>
  <c r="I45" i="3" s="1"/>
  <c r="J45" i="3" s="1"/>
  <c r="H49" i="3"/>
  <c r="I49" i="3" s="1"/>
  <c r="J49" i="3" s="1"/>
  <c r="H11" i="3"/>
  <c r="I13" i="3"/>
  <c r="J13" i="3" s="1"/>
  <c r="I17" i="3"/>
  <c r="J17" i="3" s="1"/>
  <c r="I21" i="3"/>
  <c r="J21" i="3" s="1"/>
  <c r="I29" i="3"/>
  <c r="J29" i="3" s="1"/>
  <c r="I35" i="3"/>
  <c r="J35" i="3" s="1"/>
  <c r="I51" i="3"/>
  <c r="J51" i="3" s="1"/>
  <c r="I37" i="3"/>
  <c r="J37" i="3" s="1"/>
  <c r="I43" i="3"/>
  <c r="J43" i="3" s="1"/>
  <c r="I55" i="3"/>
  <c r="J55" i="3" s="1"/>
  <c r="I15" i="3"/>
  <c r="J15" i="3" s="1"/>
  <c r="I40" i="3"/>
  <c r="J40" i="3" s="1"/>
  <c r="I14" i="3"/>
  <c r="J14" i="3" s="1"/>
  <c r="I18" i="3"/>
  <c r="J18" i="3" s="1"/>
  <c r="I26" i="3"/>
  <c r="J26" i="3" s="1"/>
  <c r="I34" i="3"/>
  <c r="J34" i="3" s="1"/>
  <c r="I50" i="3"/>
  <c r="J50" i="3" s="1"/>
  <c r="I23" i="3"/>
  <c r="J23" i="3" s="1"/>
  <c r="I12" i="3"/>
  <c r="J12" i="3" s="1"/>
  <c r="I16" i="3"/>
  <c r="J16" i="3" s="1"/>
  <c r="I20" i="3"/>
  <c r="J20" i="3" s="1"/>
  <c r="I24" i="3"/>
  <c r="J24" i="3" s="1"/>
  <c r="I28" i="3"/>
  <c r="J28" i="3" s="1"/>
  <c r="I32" i="3"/>
  <c r="J32" i="3" s="1"/>
  <c r="I38" i="3"/>
  <c r="J38" i="3" s="1"/>
  <c r="I46" i="3"/>
  <c r="J46" i="3" s="1"/>
  <c r="I54" i="3"/>
  <c r="J54" i="3" s="1"/>
  <c r="I25" i="3"/>
  <c r="J25" i="3" s="1"/>
  <c r="I48" i="3"/>
  <c r="J48" i="3" s="1"/>
  <c r="I41" i="3"/>
  <c r="J41" i="3" s="1"/>
  <c r="I27" i="3"/>
  <c r="J27" i="3" s="1"/>
  <c r="I22" i="3"/>
  <c r="J22" i="3" s="1"/>
  <c r="I30" i="3"/>
  <c r="J30" i="3" s="1"/>
  <c r="I42" i="3"/>
  <c r="J42" i="3" s="1"/>
  <c r="I31" i="3"/>
  <c r="J31" i="3" s="1"/>
  <c r="I36" i="3"/>
  <c r="J36" i="3" s="1"/>
  <c r="I44" i="3"/>
  <c r="J44" i="3" s="1"/>
  <c r="I52" i="3"/>
  <c r="J52" i="3" s="1"/>
  <c r="I11" i="3" l="1"/>
  <c r="I58" i="3" s="1"/>
  <c r="H58" i="3"/>
  <c r="J11" i="3" l="1"/>
  <c r="J58" i="3" s="1"/>
</calcChain>
</file>

<file path=xl/sharedStrings.xml><?xml version="1.0" encoding="utf-8"?>
<sst xmlns="http://schemas.openxmlformats.org/spreadsheetml/2006/main" count="516" uniqueCount="195">
  <si>
    <t>CONTPAQ i</t>
  </si>
  <si>
    <t xml:space="preserve">      NÓMINAS</t>
  </si>
  <si>
    <t>05 INGENIERIA FISCAL LABORAL SC</t>
  </si>
  <si>
    <t>Lista de Raya (forma tabular)</t>
  </si>
  <si>
    <t>Periodo 49 al 49 Semanal del 29/11/2017 al 05/12/2017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</si>
  <si>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</si>
  <si>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</si>
  <si>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</si>
  <si>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</si>
  <si>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</si>
  <si>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</si>
  <si>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</si>
  <si>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</si>
  <si>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Préstamo Infonavit (vsm)</t>
  </si>
  <si>
    <t>Subsidio al Empleo (sp)</t>
  </si>
  <si>
    <t>I.S.R. (sp)</t>
  </si>
  <si>
    <t>I.M.S.S.</t>
  </si>
  <si>
    <t>Ajuste al neto</t>
  </si>
  <si>
    <t>Dtos Cta 254</t>
  </si>
  <si>
    <t>*TOTAL* *DEDUCCIONES*</t>
  </si>
  <si>
    <t>*NETO*</t>
  </si>
  <si>
    <t xml:space="preserve">    Reg. Pat. IMSS:  Z3422423106</t>
  </si>
  <si>
    <t>ALK13</t>
  </si>
  <si>
    <t>Acevedo Lara Kevin Fabian</t>
  </si>
  <si>
    <t>AGK27</t>
  </si>
  <si>
    <t>Alba Gallart Diego Kisai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</si>
  <si>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</si>
  <si>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</si>
  <si>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</si>
  <si>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</si>
  <si>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</si>
  <si>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</si>
  <si>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AGJ03</t>
  </si>
  <si>
    <t>Arriola Gallegos Jose Guadalupe</t>
  </si>
  <si>
    <t>CPL22</t>
  </si>
  <si>
    <t>Calvario Peralta Luis Adrian</t>
  </si>
  <si>
    <t>CTP18</t>
  </si>
  <si>
    <t>Cardenas Tierrablanca Paola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</si>
  <si>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</si>
  <si>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</si>
  <si>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</si>
  <si>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</si>
  <si>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</si>
  <si>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</si>
  <si>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</si>
  <si>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</si>
  <si>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CGR07</t>
  </si>
  <si>
    <t>Cortez Garcia Roberto</t>
  </si>
  <si>
    <t>FMA03</t>
  </si>
  <si>
    <t>Ferreira Mondragon Aurelio Agustin</t>
  </si>
  <si>
    <t>FAR14</t>
  </si>
  <si>
    <t>Figueroa Aguirre Reyna Beatriz</t>
  </si>
  <si>
    <t>FMG01</t>
  </si>
  <si>
    <t>Flores Miranda Luis Gilberto</t>
  </si>
  <si>
    <t>GRO06</t>
  </si>
  <si>
    <t>Gallegos Rios Octavio Alberto</t>
  </si>
  <si>
    <t>GTM02</t>
  </si>
  <si>
    <t>Garita Torres Marcos</t>
  </si>
  <si>
    <t>GAJ03</t>
  </si>
  <si>
    <t>Gomez Aguilar Juan Antonio</t>
  </si>
  <si>
    <t>0GT22</t>
  </si>
  <si>
    <t>Gomez Torres Rosaura</t>
  </si>
  <si>
    <t>0GG14</t>
  </si>
  <si>
    <t>Gonzalez Garcia Luis Roberto</t>
  </si>
  <si>
    <t>GRC07</t>
  </si>
  <si>
    <t>Gonzalez Rico Cesar Humberto</t>
  </si>
  <si>
    <t>GAJ23</t>
  </si>
  <si>
    <t>Guaje Alvarado Juan Jose</t>
  </si>
  <si>
    <t>GCJ03</t>
  </si>
  <si>
    <t>Gutierrez Carvarin Jacob</t>
  </si>
  <si>
    <t>GOM24</t>
  </si>
  <si>
    <t>Gutierrez Olvera Marihuri</t>
  </si>
  <si>
    <t>0HQ20</t>
  </si>
  <si>
    <t>Hernandez Quintero Maria De La Luz</t>
  </si>
  <si>
    <t>LLM03</t>
  </si>
  <si>
    <t>Lara Lizardi Maria Gabriela</t>
  </si>
  <si>
    <t>0LC00</t>
  </si>
  <si>
    <t>Leon Cabello Luis Alberto</t>
  </si>
  <si>
    <t>LGM09</t>
  </si>
  <si>
    <t>Lomeli Garza Mariajose</t>
  </si>
  <si>
    <t>MMP28</t>
  </si>
  <si>
    <t>Magueyal Martinez Pedro</t>
  </si>
  <si>
    <t>MVN23</t>
  </si>
  <si>
    <t>Mejia Villegas Nallely Beatriz</t>
  </si>
  <si>
    <t>MMF25</t>
  </si>
  <si>
    <t>Meza Manriquez Francisco Javier</t>
  </si>
  <si>
    <t>OHS02</t>
  </si>
  <si>
    <t>Ocampo Hernandez Salvador</t>
  </si>
  <si>
    <t>RZS23</t>
  </si>
  <si>
    <t>Ramblas Zuñiga Liz Sandra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</si>
  <si>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</si>
  <si>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</si>
  <si>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</si>
  <si>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</si>
  <si>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</si>
  <si>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</si>
  <si>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RGR02</t>
  </si>
  <si>
    <t>Romero Gonzalez Roberto</t>
  </si>
  <si>
    <t>SSG17</t>
  </si>
  <si>
    <t>Salmoran Salgado Guillermo Manuel</t>
  </si>
  <si>
    <t>SPD02</t>
  </si>
  <si>
    <t>Sanchez Palafox Daniel</t>
  </si>
  <si>
    <t>0TE10</t>
  </si>
  <si>
    <t>Tierrafria Escaramuza Israel</t>
  </si>
  <si>
    <t>VDO03</t>
  </si>
  <si>
    <t>Vega Duran Oscar Ivan</t>
  </si>
  <si>
    <t>VRH11</t>
  </si>
  <si>
    <t>Villagomez Ruiz Humberto</t>
  </si>
  <si>
    <t>YPJ04</t>
  </si>
  <si>
    <t>Yañez Pantoja Jose Guadalupe</t>
  </si>
  <si>
    <t>0ZM30</t>
  </si>
  <si>
    <t>Zarate Martinez Ricardo</t>
  </si>
  <si>
    <t xml:space="preserve">  =============</t>
  </si>
  <si>
    <t>Total Gral.</t>
  </si>
  <si>
    <t xml:space="preserve"> </t>
  </si>
  <si>
    <t>Periodo 49 del 2017-11-29 al 2017-12-05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</si>
  <si>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</si>
  <si>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</si>
  <si>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</si>
  <si>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</si>
  <si>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</si>
  <si>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</si>
  <si>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</si>
  <si>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1</t>
  </si>
  <si>
    <t>28 Tarjeta de Débito</t>
  </si>
  <si>
    <t>Total Tarjeta de Débito</t>
  </si>
  <si>
    <t>Total de movimientos 44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</si>
  <si>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</si>
  <si>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</si>
  <si>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</si>
  <si>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</si>
  <si>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</si>
  <si>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</si>
  <si>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</si>
  <si>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</si>
  <si>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</si>
  <si>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</si>
  <si>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</si>
  <si>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</si>
  <si>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</si>
  <si>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</si>
  <si>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</si>
  <si>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</si>
  <si>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</si>
  <si>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49</t>
  </si>
  <si>
    <t>29/11/2017 al 05/12/2017</t>
  </si>
  <si>
    <t>VENTAS</t>
  </si>
  <si>
    <t>ACEVEDO LARA KEVIN FABIAN</t>
  </si>
  <si>
    <t>ALBA GALLART DIEGO KISAI</t>
  </si>
  <si>
    <t>SEMINUEVOS</t>
  </si>
  <si>
    <t>ALFARO QUEZADA PABLO FRANCISCO</t>
  </si>
  <si>
    <t>ANDRADE RODRIGUEZ MIGUEL ANGEL</t>
  </si>
  <si>
    <t>ARELLANO ALVAREZ JAVIER</t>
  </si>
  <si>
    <t>ARRIOLA GALLEGOS JOSE GUADALUPE</t>
  </si>
  <si>
    <t>CALVARIO PERALTA LUIS ADRIAN</t>
  </si>
  <si>
    <t>CARDENAS TIERRABLANCA PAOLA</t>
  </si>
  <si>
    <t>CARRANCO MANCERA VIRIDIANA</t>
  </si>
  <si>
    <t>CASAS VILLANUEVA MARIO</t>
  </si>
  <si>
    <t>CASTRO ROMERO LIZBETH</t>
  </si>
  <si>
    <t>ADMON SERVICIO</t>
  </si>
  <si>
    <t>CAZARES CHAIRES ERIKA</t>
  </si>
  <si>
    <t>CORTEZ GARCIA ROBERTO</t>
  </si>
  <si>
    <t>FERREIRA MONDRAGON AURELIO AGUSTIN</t>
  </si>
  <si>
    <t>FIGUEROA AGUIRRE REYNA BEATRIZ</t>
  </si>
  <si>
    <t>FLORES MIRANDA LUIS GILBERTO</t>
  </si>
  <si>
    <t>GALLEGOS RIOS OCTAVIO ALBERTO</t>
  </si>
  <si>
    <t>ADMINISTRACION</t>
  </si>
  <si>
    <t>GARITA TORRES MARCOS</t>
  </si>
  <si>
    <t>GOMEZ AGUILAR JUAN ANTONIO</t>
  </si>
  <si>
    <t>GOMEZ TORRES ROSAURA</t>
  </si>
  <si>
    <t>GONZALEZ GARCIA LUIS ROBERTO</t>
  </si>
  <si>
    <t>GONZALEZ RICO CESAR HUMBERTO</t>
  </si>
  <si>
    <t>GUAJE ALVARADO JUAN JOSE</t>
  </si>
  <si>
    <t>GUTIERREZ CARVARIN JACOB</t>
  </si>
  <si>
    <t>GUTIERREZ OLVERA MARIHURI</t>
  </si>
  <si>
    <t>HERNANDEZ QUINTERO MARIA DE LA LUZ</t>
  </si>
  <si>
    <t>LARA LIZARDI MARIA GABRIELA</t>
  </si>
  <si>
    <t>LEON CABELLO LUIS ALBERTO</t>
  </si>
  <si>
    <t>LOMELI GARZA MARIAJOSE</t>
  </si>
  <si>
    <t>MAGUEYAL MARTINEZ PEDRO</t>
  </si>
  <si>
    <t>MEJIA VILLEGAS NALLELY BEATRIZ</t>
  </si>
  <si>
    <t>MEZA MANRIQUEZ FRANCISCO JAVIER</t>
  </si>
  <si>
    <t>OCAMPO HERNANDEZ SALVADOR</t>
  </si>
  <si>
    <t>RAMBLAS ZUÑIGA LIZ SANDRA</t>
  </si>
  <si>
    <t>RAMIREZ LATOUR VICTOR MANUEL MARTIN</t>
  </si>
  <si>
    <t>RAMIREZ MONDRAGON RICARDO HERIBERTO</t>
  </si>
  <si>
    <t>RODRIGUEZ MEDINA CESAR</t>
  </si>
  <si>
    <t>ROMERO GONZALEZ ROBERTO</t>
  </si>
  <si>
    <t>SALMORAN SALGADO GUILLERMO MANUEL</t>
  </si>
  <si>
    <t>SANCHEZ PALAFOX DANIEL</t>
  </si>
  <si>
    <t>TIERRAFRIA ESCARAMUZA ISRAEL</t>
  </si>
  <si>
    <t>VEGA DURAN OSCAR IVAN</t>
  </si>
  <si>
    <t>VILLAGOMEZ RUIZ HUMBERTO</t>
  </si>
  <si>
    <t>YAÑEZ PANTOJA JOSE GUADALUPE</t>
  </si>
  <si>
    <t>ZARATE MARTINEZ 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</si>
</sst>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5" fillId="0" borderId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8" xfId="0" applyFont="1" applyBorder="1"/>
    <xf numFmtId="0" fontId="23" fillId="0" borderId="8" xfId="0" applyFont="1" applyBorder="1"/>
    <xf numFmtId="0" fontId="0" fillId="0" borderId="8" xfId="0" applyFont="1" applyBorder="1"/>
    <xf numFmtId="0" fontId="0" fillId="0" borderId="8" xfId="0" applyBorder="1"/>
    <xf numFmtId="14" fontId="24" fillId="0" borderId="8" xfId="0" applyNumberFormat="1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1" fillId="0" borderId="11" xfId="2" applyFont="1" applyBorder="1"/>
    <xf numFmtId="43" fontId="23" fillId="0" borderId="10" xfId="2" applyFont="1" applyBorder="1"/>
    <xf numFmtId="0" fontId="26" fillId="0" borderId="12" xfId="0" applyFont="1" applyBorder="1"/>
    <xf numFmtId="0" fontId="26" fillId="0" borderId="12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61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H22" sqref="H22:H41"/>
    </sheetView>
  </sheetViews>
  <sheetFormatPr baseColWidth="10" defaultRowHeight="11.25" x14ac:dyDescent="0.2"/>
  <cols>
    <col min="1" max="1" width="8.42578125" style="22" customWidth="1"/>
    <col min="2" max="2" width="27.5703125" style="21" customWidth="1"/>
    <col min="3" max="3" width="13.5703125" style="21" bestFit="1" customWidth="1"/>
    <col min="4" max="4" width="11.42578125" style="21"/>
    <col min="5" max="5" width="14.42578125" style="21" customWidth="1"/>
    <col min="6" max="7" width="11.7109375" style="21" bestFit="1" customWidth="1"/>
    <col min="8" max="8" width="12.28515625" style="21" bestFit="1" customWidth="1"/>
    <col min="9" max="9" width="11.7109375" style="21" bestFit="1" customWidth="1"/>
    <col min="10" max="10" width="12.28515625" style="21" bestFit="1" customWidth="1"/>
    <col min="11" max="16384" width="11.42578125" style="21"/>
  </cols>
  <sheetData>
    <row r="1" spans="1:13" ht="18" customHeight="1" x14ac:dyDescent="0.2">
      <c r="A1" s="23" t="s">
        <v>0</v>
      </c>
      <c r="B1" s="27" t="s">
        <v>114</v>
      </c>
    </row>
    <row r="2" spans="1:13" ht="24.95" customHeight="1" x14ac:dyDescent="0.2">
      <c r="A2" s="24" t="s">
        <v>1</v>
      </c>
      <c r="B2" s="39" t="s">
        <v>2</v>
      </c>
    </row>
    <row r="3" spans="1:13" ht="15" x14ac:dyDescent="0.2">
      <c r="B3" s="41" t="s">
        <v>3</v>
      </c>
    </row>
    <row r="4" spans="1:13" ht="12.75" x14ac:dyDescent="0.2">
      <c r="B4" s="42" t="s">
        <v>4</v>
      </c>
    </row>
    <row r="5" spans="1:13" x14ac:dyDescent="0.2">
      <c r="B5" s="28" t="s">
        <v>5</v>
      </c>
    </row>
    <row r="6" spans="1:13" x14ac:dyDescent="0.2">
      <c r="B6" s="28" t="s">
        <v>6</v>
      </c>
    </row>
    <row r="7" spans="1:13" ht="15.75" x14ac:dyDescent="0.25">
      <c r="E7" s="58" t="s">
        <v>127</v>
      </c>
      <c r="F7" s="59"/>
      <c r="G7" s="59"/>
      <c r="H7" s="59"/>
      <c r="I7" s="59"/>
      <c r="J7" s="60"/>
    </row>
    <row r="8" spans="1:13" s="25" customFormat="1" ht="23.25" thickBot="1" x14ac:dyDescent="0.25">
      <c r="A8" s="30" t="s">
        <v>7</v>
      </c>
      <c r="B8" s="31" t="s">
        <v>8</v>
      </c>
      <c r="C8" s="32" t="s">
        <v>12</v>
      </c>
      <c r="E8" s="55" t="s">
        <v>12</v>
      </c>
      <c r="F8" s="55" t="s">
        <v>128</v>
      </c>
      <c r="G8" s="55" t="s">
        <v>129</v>
      </c>
      <c r="H8" s="55" t="s">
        <v>130</v>
      </c>
      <c r="I8" s="55" t="s">
        <v>131</v>
      </c>
      <c r="J8" s="55" t="s">
        <v>132</v>
      </c>
    </row>
    <row r="9" spans="1:13" ht="12" thickTop="1" x14ac:dyDescent="0.2">
      <c r="A9" s="33" t="s">
        <v>21</v>
      </c>
    </row>
    <row r="11" spans="1:13" ht="14.25" hidden="1" x14ac:dyDescent="0.2">
      <c r="A11" s="22" t="s">
        <v>22</v>
      </c>
      <c r="B11" s="21" t="s">
        <v>23</v>
      </c>
      <c r="C11" s="34">
        <v>1026.76</v>
      </c>
      <c r="E11" s="56">
        <f>+C11</f>
        <v>1026.76</v>
      </c>
      <c r="F11" s="56">
        <f>+E11*2%</f>
        <v>20.5352</v>
      </c>
      <c r="G11" s="56">
        <f>+E11*7.5%</f>
        <v>77.006999999999991</v>
      </c>
      <c r="H11" s="56">
        <f>SUM(E11:G11)</f>
        <v>1124.3022000000001</v>
      </c>
      <c r="I11" s="56">
        <f>+H11*16%</f>
        <v>179.88835200000003</v>
      </c>
      <c r="J11" s="56">
        <f>+H11+I11</f>
        <v>1304.190552</v>
      </c>
      <c r="L11" s="73" t="s">
        <v>146</v>
      </c>
      <c r="M11" s="74" t="s">
        <v>147</v>
      </c>
    </row>
    <row r="12" spans="1:13" ht="14.25" hidden="1" x14ac:dyDescent="0.2">
      <c r="A12" s="22" t="s">
        <v>24</v>
      </c>
      <c r="B12" s="21" t="s">
        <v>25</v>
      </c>
      <c r="C12" s="34">
        <v>6898</v>
      </c>
      <c r="E12" s="56">
        <f t="shared" ref="E12:E55" si="0">+C12</f>
        <v>6898</v>
      </c>
      <c r="F12" s="56">
        <f t="shared" ref="F12:F55" si="1">+E12*2%</f>
        <v>137.96</v>
      </c>
      <c r="G12" s="56">
        <f t="shared" ref="G12:G55" si="2">+E12*7.5%</f>
        <v>517.35</v>
      </c>
      <c r="H12" s="56">
        <f t="shared" ref="H12:H55" si="3">SUM(E12:G12)</f>
        <v>7553.31</v>
      </c>
      <c r="I12" s="56">
        <f t="shared" ref="I12:I55" si="4">+H12*16%</f>
        <v>1208.5296000000001</v>
      </c>
      <c r="J12" s="56">
        <f t="shared" ref="J12:J55" si="5">+H12+I12</f>
        <v>8761.8396000000012</v>
      </c>
      <c r="L12" s="73" t="s">
        <v>146</v>
      </c>
      <c r="M12" s="74" t="s">
        <v>148</v>
      </c>
    </row>
    <row r="13" spans="1:13" ht="14.25" hidden="1" x14ac:dyDescent="0.2">
      <c r="A13" s="22" t="s">
        <v>26</v>
      </c>
      <c r="B13" s="21" t="s">
        <v>27</v>
      </c>
      <c r="C13" s="34">
        <v>1866.69</v>
      </c>
      <c r="E13" s="56">
        <f t="shared" si="0"/>
        <v>1866.69</v>
      </c>
      <c r="F13" s="56">
        <f t="shared" si="1"/>
        <v>37.333800000000004</v>
      </c>
      <c r="G13" s="56">
        <f t="shared" si="2"/>
        <v>140.00174999999999</v>
      </c>
      <c r="H13" s="56">
        <f t="shared" si="3"/>
        <v>2044.0255500000001</v>
      </c>
      <c r="I13" s="56">
        <f t="shared" si="4"/>
        <v>327.04408800000004</v>
      </c>
      <c r="J13" s="56">
        <f t="shared" si="5"/>
        <v>2371.0696379999999</v>
      </c>
      <c r="L13" s="73" t="s">
        <v>149</v>
      </c>
      <c r="M13" s="74" t="s">
        <v>150</v>
      </c>
    </row>
    <row r="14" spans="1:13" ht="14.25" hidden="1" x14ac:dyDescent="0.2">
      <c r="A14" s="22" t="s">
        <v>28</v>
      </c>
      <c r="B14" s="21" t="s">
        <v>29</v>
      </c>
      <c r="C14" s="34">
        <v>1026.76</v>
      </c>
      <c r="E14" s="56">
        <f t="shared" si="0"/>
        <v>1026.76</v>
      </c>
      <c r="F14" s="56">
        <f t="shared" si="1"/>
        <v>20.5352</v>
      </c>
      <c r="G14" s="56">
        <f t="shared" si="2"/>
        <v>77.006999999999991</v>
      </c>
      <c r="H14" s="56">
        <f t="shared" si="3"/>
        <v>1124.3022000000001</v>
      </c>
      <c r="I14" s="56">
        <f t="shared" si="4"/>
        <v>179.88835200000003</v>
      </c>
      <c r="J14" s="56">
        <f t="shared" si="5"/>
        <v>1304.190552</v>
      </c>
      <c r="L14" s="73" t="s">
        <v>146</v>
      </c>
      <c r="M14" s="74" t="s">
        <v>151</v>
      </c>
    </row>
    <row r="15" spans="1:13" ht="14.25" hidden="1" x14ac:dyDescent="0.2">
      <c r="A15" s="22" t="s">
        <v>30</v>
      </c>
      <c r="B15" s="21" t="s">
        <v>31</v>
      </c>
      <c r="C15" s="34">
        <v>1026.76</v>
      </c>
      <c r="E15" s="56">
        <f t="shared" si="0"/>
        <v>1026.76</v>
      </c>
      <c r="F15" s="56">
        <f t="shared" si="1"/>
        <v>20.5352</v>
      </c>
      <c r="G15" s="56">
        <f t="shared" si="2"/>
        <v>77.006999999999991</v>
      </c>
      <c r="H15" s="56">
        <f t="shared" si="3"/>
        <v>1124.3022000000001</v>
      </c>
      <c r="I15" s="56">
        <f t="shared" si="4"/>
        <v>179.88835200000003</v>
      </c>
      <c r="J15" s="56">
        <f t="shared" si="5"/>
        <v>1304.190552</v>
      </c>
      <c r="L15" s="73" t="s">
        <v>146</v>
      </c>
      <c r="M15" s="74" t="s">
        <v>152</v>
      </c>
    </row>
    <row r="16" spans="1:13" ht="14.25" hidden="1" x14ac:dyDescent="0.2">
      <c r="A16" s="22" t="s">
        <v>32</v>
      </c>
      <c r="B16" s="21" t="s">
        <v>33</v>
      </c>
      <c r="C16" s="34">
        <v>1026.76</v>
      </c>
      <c r="E16" s="56">
        <f t="shared" si="0"/>
        <v>1026.76</v>
      </c>
      <c r="F16" s="56">
        <f t="shared" si="1"/>
        <v>20.5352</v>
      </c>
      <c r="G16" s="56">
        <f t="shared" si="2"/>
        <v>77.006999999999991</v>
      </c>
      <c r="H16" s="56">
        <f t="shared" si="3"/>
        <v>1124.3022000000001</v>
      </c>
      <c r="I16" s="56">
        <f t="shared" si="4"/>
        <v>179.88835200000003</v>
      </c>
      <c r="J16" s="56">
        <f t="shared" si="5"/>
        <v>1304.190552</v>
      </c>
      <c r="L16" s="73" t="s">
        <v>149</v>
      </c>
      <c r="M16" s="74" t="s">
        <v>153</v>
      </c>
    </row>
    <row r="17" spans="1:13" ht="14.25" hidden="1" x14ac:dyDescent="0.2">
      <c r="A17" s="22" t="s">
        <v>34</v>
      </c>
      <c r="B17" s="21" t="s">
        <v>35</v>
      </c>
      <c r="C17" s="34">
        <v>1026.76</v>
      </c>
      <c r="E17" s="56">
        <f t="shared" si="0"/>
        <v>1026.76</v>
      </c>
      <c r="F17" s="56">
        <f t="shared" si="1"/>
        <v>20.5352</v>
      </c>
      <c r="G17" s="56">
        <f t="shared" si="2"/>
        <v>77.006999999999991</v>
      </c>
      <c r="H17" s="56">
        <f t="shared" si="3"/>
        <v>1124.3022000000001</v>
      </c>
      <c r="I17" s="56">
        <f t="shared" si="4"/>
        <v>179.88835200000003</v>
      </c>
      <c r="J17" s="56">
        <f t="shared" si="5"/>
        <v>1304.190552</v>
      </c>
      <c r="L17" s="73" t="s">
        <v>146</v>
      </c>
      <c r="M17" s="74" t="s">
        <v>154</v>
      </c>
    </row>
    <row r="18" spans="1:13" ht="14.25" hidden="1" x14ac:dyDescent="0.2">
      <c r="A18" s="22" t="s">
        <v>36</v>
      </c>
      <c r="B18" s="21" t="s">
        <v>37</v>
      </c>
      <c r="C18" s="34">
        <v>1026.76</v>
      </c>
      <c r="E18" s="56">
        <f t="shared" si="0"/>
        <v>1026.76</v>
      </c>
      <c r="F18" s="56">
        <f t="shared" si="1"/>
        <v>20.5352</v>
      </c>
      <c r="G18" s="56">
        <f t="shared" si="2"/>
        <v>77.006999999999991</v>
      </c>
      <c r="H18" s="56">
        <f t="shared" si="3"/>
        <v>1124.3022000000001</v>
      </c>
      <c r="I18" s="56">
        <f t="shared" si="4"/>
        <v>179.88835200000003</v>
      </c>
      <c r="J18" s="56">
        <f t="shared" si="5"/>
        <v>1304.190552</v>
      </c>
      <c r="L18" s="73" t="s">
        <v>149</v>
      </c>
      <c r="M18" s="74" t="s">
        <v>155</v>
      </c>
    </row>
    <row r="19" spans="1:13" ht="14.25" hidden="1" x14ac:dyDescent="0.2">
      <c r="A19" s="22" t="s">
        <v>38</v>
      </c>
      <c r="B19" s="21" t="s">
        <v>39</v>
      </c>
      <c r="C19" s="34">
        <v>1026.76</v>
      </c>
      <c r="E19" s="56">
        <f t="shared" si="0"/>
        <v>1026.76</v>
      </c>
      <c r="F19" s="56">
        <f t="shared" si="1"/>
        <v>20.5352</v>
      </c>
      <c r="G19" s="56">
        <f t="shared" si="2"/>
        <v>77.006999999999991</v>
      </c>
      <c r="H19" s="56">
        <f t="shared" si="3"/>
        <v>1124.3022000000001</v>
      </c>
      <c r="I19" s="56">
        <f t="shared" si="4"/>
        <v>179.88835200000003</v>
      </c>
      <c r="J19" s="56">
        <f t="shared" si="5"/>
        <v>1304.190552</v>
      </c>
      <c r="L19" s="73" t="s">
        <v>149</v>
      </c>
      <c r="M19" s="74" t="s">
        <v>156</v>
      </c>
    </row>
    <row r="20" spans="1:13" ht="14.25" hidden="1" x14ac:dyDescent="0.2">
      <c r="A20" s="22" t="s">
        <v>40</v>
      </c>
      <c r="B20" s="21" t="s">
        <v>41</v>
      </c>
      <c r="C20" s="34">
        <v>5252.03</v>
      </c>
      <c r="E20" s="56">
        <f t="shared" si="0"/>
        <v>5252.03</v>
      </c>
      <c r="F20" s="56">
        <f t="shared" si="1"/>
        <v>105.0406</v>
      </c>
      <c r="G20" s="56">
        <f t="shared" si="2"/>
        <v>393.90224999999998</v>
      </c>
      <c r="H20" s="56">
        <f t="shared" si="3"/>
        <v>5750.9728500000001</v>
      </c>
      <c r="I20" s="56">
        <f t="shared" si="4"/>
        <v>920.15565600000002</v>
      </c>
      <c r="J20" s="56">
        <f t="shared" si="5"/>
        <v>6671.128506</v>
      </c>
      <c r="L20" s="73" t="s">
        <v>146</v>
      </c>
      <c r="M20" s="74" t="s">
        <v>157</v>
      </c>
    </row>
    <row r="21" spans="1:13" ht="14.25" hidden="1" x14ac:dyDescent="0.2">
      <c r="A21" s="22" t="s">
        <v>42</v>
      </c>
      <c r="B21" s="21" t="s">
        <v>43</v>
      </c>
      <c r="C21" s="34">
        <v>1026.76</v>
      </c>
      <c r="E21" s="56">
        <f t="shared" si="0"/>
        <v>1026.76</v>
      </c>
      <c r="F21" s="56">
        <f t="shared" si="1"/>
        <v>20.5352</v>
      </c>
      <c r="G21" s="56">
        <f t="shared" si="2"/>
        <v>77.006999999999991</v>
      </c>
      <c r="H21" s="56">
        <f t="shared" si="3"/>
        <v>1124.3022000000001</v>
      </c>
      <c r="I21" s="56">
        <f t="shared" si="4"/>
        <v>179.88835200000003</v>
      </c>
      <c r="J21" s="56">
        <f t="shared" si="5"/>
        <v>1304.190552</v>
      </c>
      <c r="L21" s="73" t="s">
        <v>146</v>
      </c>
      <c r="M21" s="74" t="s">
        <v>158</v>
      </c>
    </row>
    <row r="22" spans="1:13" ht="14.25" x14ac:dyDescent="0.2">
      <c r="A22" s="22" t="s">
        <v>44</v>
      </c>
      <c r="B22" s="21" t="s">
        <v>45</v>
      </c>
      <c r="C22" s="34">
        <v>2166.31</v>
      </c>
      <c r="E22" s="56">
        <f t="shared" si="0"/>
        <v>2166.31</v>
      </c>
      <c r="F22" s="56">
        <f t="shared" si="1"/>
        <v>43.3262</v>
      </c>
      <c r="G22" s="56">
        <f t="shared" si="2"/>
        <v>162.47324999999998</v>
      </c>
      <c r="H22" s="56">
        <f t="shared" si="3"/>
        <v>2372.1094499999999</v>
      </c>
      <c r="I22" s="56">
        <f t="shared" si="4"/>
        <v>379.53751199999999</v>
      </c>
      <c r="J22" s="56">
        <f t="shared" si="5"/>
        <v>2751.6469619999998</v>
      </c>
      <c r="L22" s="73" t="s">
        <v>159</v>
      </c>
      <c r="M22" s="74" t="s">
        <v>160</v>
      </c>
    </row>
    <row r="23" spans="1:13" ht="14.25" hidden="1" x14ac:dyDescent="0.2">
      <c r="A23" s="22" t="s">
        <v>46</v>
      </c>
      <c r="B23" s="21" t="s">
        <v>47</v>
      </c>
      <c r="C23" s="34">
        <v>14671.73</v>
      </c>
      <c r="E23" s="56">
        <f t="shared" si="0"/>
        <v>14671.73</v>
      </c>
      <c r="F23" s="56">
        <f t="shared" si="1"/>
        <v>293.43459999999999</v>
      </c>
      <c r="G23" s="56">
        <f t="shared" si="2"/>
        <v>1100.3797499999998</v>
      </c>
      <c r="H23" s="56">
        <f t="shared" si="3"/>
        <v>16065.54435</v>
      </c>
      <c r="I23" s="56">
        <f t="shared" si="4"/>
        <v>2570.4870960000003</v>
      </c>
      <c r="J23" s="56">
        <f t="shared" si="5"/>
        <v>18636.031446000001</v>
      </c>
      <c r="L23" s="73" t="s">
        <v>146</v>
      </c>
      <c r="M23" s="74" t="s">
        <v>161</v>
      </c>
    </row>
    <row r="24" spans="1:13" ht="14.25" hidden="1" x14ac:dyDescent="0.2">
      <c r="A24" s="22" t="s">
        <v>48</v>
      </c>
      <c r="B24" s="21" t="s">
        <v>49</v>
      </c>
      <c r="C24" s="34">
        <v>1026.76</v>
      </c>
      <c r="E24" s="56">
        <f t="shared" si="0"/>
        <v>1026.76</v>
      </c>
      <c r="F24" s="56">
        <f t="shared" si="1"/>
        <v>20.5352</v>
      </c>
      <c r="G24" s="56">
        <f t="shared" si="2"/>
        <v>77.006999999999991</v>
      </c>
      <c r="H24" s="56">
        <f t="shared" si="3"/>
        <v>1124.3022000000001</v>
      </c>
      <c r="I24" s="56">
        <f t="shared" si="4"/>
        <v>179.88835200000003</v>
      </c>
      <c r="J24" s="56">
        <f t="shared" si="5"/>
        <v>1304.190552</v>
      </c>
      <c r="L24" s="73" t="s">
        <v>146</v>
      </c>
      <c r="M24" s="74" t="s">
        <v>162</v>
      </c>
    </row>
    <row r="25" spans="1:13" ht="14.25" hidden="1" x14ac:dyDescent="0.2">
      <c r="A25" s="22" t="s">
        <v>50</v>
      </c>
      <c r="B25" s="21" t="s">
        <v>51</v>
      </c>
      <c r="C25" s="34">
        <v>1026.76</v>
      </c>
      <c r="E25" s="56">
        <f t="shared" si="0"/>
        <v>1026.76</v>
      </c>
      <c r="F25" s="56">
        <f t="shared" si="1"/>
        <v>20.5352</v>
      </c>
      <c r="G25" s="56">
        <f t="shared" si="2"/>
        <v>77.006999999999991</v>
      </c>
      <c r="H25" s="56">
        <f t="shared" si="3"/>
        <v>1124.3022000000001</v>
      </c>
      <c r="I25" s="56">
        <f t="shared" si="4"/>
        <v>179.88835200000003</v>
      </c>
      <c r="J25" s="56">
        <f t="shared" si="5"/>
        <v>1304.190552</v>
      </c>
      <c r="L25" s="73" t="s">
        <v>149</v>
      </c>
      <c r="M25" s="74" t="s">
        <v>163</v>
      </c>
    </row>
    <row r="26" spans="1:13" ht="14.25" x14ac:dyDescent="0.2">
      <c r="A26" s="22" t="s">
        <v>52</v>
      </c>
      <c r="B26" s="21" t="s">
        <v>53</v>
      </c>
      <c r="C26" s="34">
        <v>7674.8</v>
      </c>
      <c r="E26" s="56">
        <f t="shared" si="0"/>
        <v>7674.8</v>
      </c>
      <c r="F26" s="56">
        <f t="shared" si="1"/>
        <v>153.49600000000001</v>
      </c>
      <c r="G26" s="56">
        <f t="shared" si="2"/>
        <v>575.61</v>
      </c>
      <c r="H26" s="56">
        <f t="shared" si="3"/>
        <v>8403.9060000000009</v>
      </c>
      <c r="I26" s="56">
        <f t="shared" si="4"/>
        <v>1344.6249600000001</v>
      </c>
      <c r="J26" s="56">
        <f t="shared" si="5"/>
        <v>9748.5309600000001</v>
      </c>
      <c r="L26" s="73" t="s">
        <v>159</v>
      </c>
      <c r="M26" s="74" t="s">
        <v>164</v>
      </c>
    </row>
    <row r="27" spans="1:13" ht="14.25" hidden="1" x14ac:dyDescent="0.2">
      <c r="A27" s="22" t="s">
        <v>54</v>
      </c>
      <c r="B27" s="21" t="s">
        <v>55</v>
      </c>
      <c r="C27" s="34">
        <v>7481.82</v>
      </c>
      <c r="E27" s="56">
        <f t="shared" si="0"/>
        <v>7481.82</v>
      </c>
      <c r="F27" s="56">
        <f t="shared" si="1"/>
        <v>149.63640000000001</v>
      </c>
      <c r="G27" s="56">
        <f t="shared" si="2"/>
        <v>561.13649999999996</v>
      </c>
      <c r="H27" s="56">
        <f t="shared" si="3"/>
        <v>8192.5928999999996</v>
      </c>
      <c r="I27" s="56">
        <f t="shared" si="4"/>
        <v>1310.8148639999999</v>
      </c>
      <c r="J27" s="56">
        <f t="shared" si="5"/>
        <v>9503.4077639999996</v>
      </c>
      <c r="L27" s="73" t="s">
        <v>146</v>
      </c>
      <c r="M27" s="74" t="s">
        <v>165</v>
      </c>
    </row>
    <row r="28" spans="1:13" ht="14.25" hidden="1" x14ac:dyDescent="0.2">
      <c r="A28" s="22" t="s">
        <v>56</v>
      </c>
      <c r="B28" s="21" t="s">
        <v>57</v>
      </c>
      <c r="C28" s="34">
        <v>1633.38</v>
      </c>
      <c r="E28" s="56">
        <f t="shared" si="0"/>
        <v>1633.38</v>
      </c>
      <c r="F28" s="56">
        <f t="shared" si="1"/>
        <v>32.6676</v>
      </c>
      <c r="G28" s="56">
        <f t="shared" si="2"/>
        <v>122.5035</v>
      </c>
      <c r="H28" s="56">
        <f t="shared" si="3"/>
        <v>1788.5511000000001</v>
      </c>
      <c r="I28" s="56">
        <f t="shared" si="4"/>
        <v>286.16817600000002</v>
      </c>
      <c r="J28" s="56">
        <f t="shared" si="5"/>
        <v>2074.7192760000003</v>
      </c>
      <c r="L28" s="73" t="s">
        <v>166</v>
      </c>
      <c r="M28" s="74" t="s">
        <v>167</v>
      </c>
    </row>
    <row r="29" spans="1:13" ht="14.25" hidden="1" x14ac:dyDescent="0.2">
      <c r="A29" s="22" t="s">
        <v>58</v>
      </c>
      <c r="B29" s="21" t="s">
        <v>59</v>
      </c>
      <c r="C29" s="34">
        <v>1026.76</v>
      </c>
      <c r="E29" s="56">
        <f t="shared" si="0"/>
        <v>1026.76</v>
      </c>
      <c r="F29" s="56">
        <f t="shared" si="1"/>
        <v>20.5352</v>
      </c>
      <c r="G29" s="56">
        <f t="shared" si="2"/>
        <v>77.006999999999991</v>
      </c>
      <c r="H29" s="56">
        <f t="shared" si="3"/>
        <v>1124.3022000000001</v>
      </c>
      <c r="I29" s="56">
        <f t="shared" si="4"/>
        <v>179.88835200000003</v>
      </c>
      <c r="J29" s="56">
        <f t="shared" si="5"/>
        <v>1304.190552</v>
      </c>
      <c r="L29" s="73" t="s">
        <v>146</v>
      </c>
      <c r="M29" s="74" t="s">
        <v>168</v>
      </c>
    </row>
    <row r="30" spans="1:13" ht="14.25" hidden="1" x14ac:dyDescent="0.2">
      <c r="A30" s="22" t="s">
        <v>60</v>
      </c>
      <c r="B30" s="21" t="s">
        <v>61</v>
      </c>
      <c r="C30" s="34">
        <v>5957.93</v>
      </c>
      <c r="E30" s="56">
        <f t="shared" si="0"/>
        <v>5957.93</v>
      </c>
      <c r="F30" s="56">
        <f t="shared" si="1"/>
        <v>119.15860000000001</v>
      </c>
      <c r="G30" s="56">
        <f t="shared" si="2"/>
        <v>446.84475000000003</v>
      </c>
      <c r="H30" s="56">
        <f t="shared" si="3"/>
        <v>6523.9333500000002</v>
      </c>
      <c r="I30" s="56">
        <f t="shared" si="4"/>
        <v>1043.829336</v>
      </c>
      <c r="J30" s="56">
        <f t="shared" si="5"/>
        <v>7567.762686</v>
      </c>
      <c r="L30" s="73" t="s">
        <v>146</v>
      </c>
      <c r="M30" s="74" t="s">
        <v>169</v>
      </c>
    </row>
    <row r="31" spans="1:13" ht="14.25" hidden="1" x14ac:dyDescent="0.2">
      <c r="A31" s="22" t="s">
        <v>62</v>
      </c>
      <c r="B31" s="21" t="s">
        <v>63</v>
      </c>
      <c r="C31" s="34">
        <v>1026.76</v>
      </c>
      <c r="E31" s="56">
        <f t="shared" si="0"/>
        <v>1026.76</v>
      </c>
      <c r="F31" s="56">
        <f t="shared" si="1"/>
        <v>20.5352</v>
      </c>
      <c r="G31" s="56">
        <f t="shared" si="2"/>
        <v>77.006999999999991</v>
      </c>
      <c r="H31" s="56">
        <f t="shared" si="3"/>
        <v>1124.3022000000001</v>
      </c>
      <c r="I31" s="56">
        <f t="shared" si="4"/>
        <v>179.88835200000003</v>
      </c>
      <c r="J31" s="56">
        <f t="shared" si="5"/>
        <v>1304.190552</v>
      </c>
      <c r="L31" s="73" t="s">
        <v>146</v>
      </c>
      <c r="M31" s="74" t="s">
        <v>170</v>
      </c>
    </row>
    <row r="32" spans="1:13" ht="14.25" hidden="1" x14ac:dyDescent="0.2">
      <c r="A32" s="22" t="s">
        <v>64</v>
      </c>
      <c r="B32" s="21" t="s">
        <v>65</v>
      </c>
      <c r="C32" s="34">
        <v>1026.76</v>
      </c>
      <c r="E32" s="56">
        <f t="shared" si="0"/>
        <v>1026.76</v>
      </c>
      <c r="F32" s="56">
        <f t="shared" si="1"/>
        <v>20.5352</v>
      </c>
      <c r="G32" s="56">
        <f t="shared" si="2"/>
        <v>77.006999999999991</v>
      </c>
      <c r="H32" s="56">
        <f t="shared" si="3"/>
        <v>1124.3022000000001</v>
      </c>
      <c r="I32" s="56">
        <f t="shared" si="4"/>
        <v>179.88835200000003</v>
      </c>
      <c r="J32" s="56">
        <f t="shared" si="5"/>
        <v>1304.190552</v>
      </c>
      <c r="L32" s="73" t="s">
        <v>146</v>
      </c>
      <c r="M32" s="74" t="s">
        <v>171</v>
      </c>
    </row>
    <row r="33" spans="1:13" ht="14.25" hidden="1" x14ac:dyDescent="0.2">
      <c r="A33" s="22" t="s">
        <v>66</v>
      </c>
      <c r="B33" s="21" t="s">
        <v>67</v>
      </c>
      <c r="C33" s="34">
        <v>1633.38</v>
      </c>
      <c r="E33" s="56">
        <f t="shared" si="0"/>
        <v>1633.38</v>
      </c>
      <c r="F33" s="56">
        <f t="shared" si="1"/>
        <v>32.6676</v>
      </c>
      <c r="G33" s="56">
        <f t="shared" si="2"/>
        <v>122.5035</v>
      </c>
      <c r="H33" s="56">
        <f t="shared" si="3"/>
        <v>1788.5511000000001</v>
      </c>
      <c r="I33" s="56">
        <f t="shared" si="4"/>
        <v>286.16817600000002</v>
      </c>
      <c r="J33" s="56">
        <f t="shared" si="5"/>
        <v>2074.7192760000003</v>
      </c>
      <c r="L33" s="73" t="s">
        <v>166</v>
      </c>
      <c r="M33" s="74" t="s">
        <v>172</v>
      </c>
    </row>
    <row r="34" spans="1:13" ht="14.25" hidden="1" x14ac:dyDescent="0.2">
      <c r="A34" s="22" t="s">
        <v>68</v>
      </c>
      <c r="B34" s="21" t="s">
        <v>69</v>
      </c>
      <c r="C34" s="34">
        <v>1633.38</v>
      </c>
      <c r="E34" s="56">
        <f t="shared" si="0"/>
        <v>1633.38</v>
      </c>
      <c r="F34" s="56">
        <f t="shared" si="1"/>
        <v>32.6676</v>
      </c>
      <c r="G34" s="56">
        <f t="shared" si="2"/>
        <v>122.5035</v>
      </c>
      <c r="H34" s="56">
        <f t="shared" si="3"/>
        <v>1788.5511000000001</v>
      </c>
      <c r="I34" s="56">
        <f t="shared" si="4"/>
        <v>286.16817600000002</v>
      </c>
      <c r="J34" s="56">
        <f t="shared" si="5"/>
        <v>2074.7192760000003</v>
      </c>
      <c r="L34" s="73" t="s">
        <v>166</v>
      </c>
      <c r="M34" s="74" t="s">
        <v>173</v>
      </c>
    </row>
    <row r="35" spans="1:13" ht="14.25" hidden="1" x14ac:dyDescent="0.2">
      <c r="A35" s="22" t="s">
        <v>70</v>
      </c>
      <c r="B35" s="21" t="s">
        <v>71</v>
      </c>
      <c r="C35" s="34">
        <v>7329.18</v>
      </c>
      <c r="E35" s="56">
        <f t="shared" si="0"/>
        <v>7329.18</v>
      </c>
      <c r="F35" s="56">
        <f t="shared" si="1"/>
        <v>146.58360000000002</v>
      </c>
      <c r="G35" s="56">
        <f t="shared" si="2"/>
        <v>549.68849999999998</v>
      </c>
      <c r="H35" s="56">
        <f t="shared" si="3"/>
        <v>8025.4521000000004</v>
      </c>
      <c r="I35" s="56">
        <f t="shared" si="4"/>
        <v>1284.0723360000002</v>
      </c>
      <c r="J35" s="56">
        <f t="shared" si="5"/>
        <v>9309.5244359999997</v>
      </c>
      <c r="L35" s="73" t="s">
        <v>146</v>
      </c>
      <c r="M35" s="74" t="s">
        <v>174</v>
      </c>
    </row>
    <row r="36" spans="1:13" ht="14.25" hidden="1" x14ac:dyDescent="0.2">
      <c r="A36" s="22" t="s">
        <v>72</v>
      </c>
      <c r="B36" s="21" t="s">
        <v>73</v>
      </c>
      <c r="C36" s="34">
        <v>12018.52</v>
      </c>
      <c r="E36" s="56">
        <f t="shared" si="0"/>
        <v>12018.52</v>
      </c>
      <c r="F36" s="56">
        <f t="shared" si="1"/>
        <v>240.37040000000002</v>
      </c>
      <c r="G36" s="56">
        <f t="shared" si="2"/>
        <v>901.38900000000001</v>
      </c>
      <c r="H36" s="56">
        <f t="shared" si="3"/>
        <v>13160.279399999999</v>
      </c>
      <c r="I36" s="56">
        <f t="shared" si="4"/>
        <v>2105.6447039999998</v>
      </c>
      <c r="J36" s="56">
        <f t="shared" si="5"/>
        <v>15265.924104</v>
      </c>
      <c r="L36" s="73" t="s">
        <v>146</v>
      </c>
      <c r="M36" s="74" t="s">
        <v>175</v>
      </c>
    </row>
    <row r="37" spans="1:13" ht="14.25" hidden="1" x14ac:dyDescent="0.2">
      <c r="A37" s="22" t="s">
        <v>74</v>
      </c>
      <c r="B37" s="21" t="s">
        <v>75</v>
      </c>
      <c r="C37" s="34">
        <v>5732.84</v>
      </c>
      <c r="E37" s="56">
        <f t="shared" si="0"/>
        <v>5732.84</v>
      </c>
      <c r="F37" s="56">
        <f t="shared" si="1"/>
        <v>114.6568</v>
      </c>
      <c r="G37" s="56">
        <f t="shared" si="2"/>
        <v>429.96300000000002</v>
      </c>
      <c r="H37" s="56">
        <f t="shared" si="3"/>
        <v>6277.4597999999996</v>
      </c>
      <c r="I37" s="56">
        <f t="shared" si="4"/>
        <v>1004.393568</v>
      </c>
      <c r="J37" s="56">
        <f t="shared" si="5"/>
        <v>7281.853368</v>
      </c>
      <c r="L37" s="73" t="s">
        <v>146</v>
      </c>
      <c r="M37" s="74" t="s">
        <v>176</v>
      </c>
    </row>
    <row r="38" spans="1:13" ht="14.25" x14ac:dyDescent="0.2">
      <c r="A38" s="22" t="s">
        <v>76</v>
      </c>
      <c r="B38" s="21" t="s">
        <v>77</v>
      </c>
      <c r="C38" s="34">
        <v>2404.9499999999998</v>
      </c>
      <c r="E38" s="56">
        <f t="shared" si="0"/>
        <v>2404.9499999999998</v>
      </c>
      <c r="F38" s="56">
        <f t="shared" si="1"/>
        <v>48.098999999999997</v>
      </c>
      <c r="G38" s="56">
        <f t="shared" si="2"/>
        <v>180.37124999999997</v>
      </c>
      <c r="H38" s="56">
        <f t="shared" si="3"/>
        <v>2633.4202500000001</v>
      </c>
      <c r="I38" s="56">
        <f t="shared" si="4"/>
        <v>421.34724000000006</v>
      </c>
      <c r="J38" s="56">
        <f t="shared" si="5"/>
        <v>3054.7674900000002</v>
      </c>
      <c r="L38" s="73" t="s">
        <v>159</v>
      </c>
      <c r="M38" s="74" t="s">
        <v>177</v>
      </c>
    </row>
    <row r="39" spans="1:13" ht="14.25" hidden="1" x14ac:dyDescent="0.2">
      <c r="A39" s="22" t="s">
        <v>78</v>
      </c>
      <c r="B39" s="21" t="s">
        <v>79</v>
      </c>
      <c r="C39" s="34">
        <v>1166.69</v>
      </c>
      <c r="E39" s="56">
        <f t="shared" si="0"/>
        <v>1166.69</v>
      </c>
      <c r="F39" s="56">
        <f t="shared" si="1"/>
        <v>23.3338</v>
      </c>
      <c r="G39" s="56">
        <f t="shared" si="2"/>
        <v>87.501750000000001</v>
      </c>
      <c r="H39" s="56">
        <f t="shared" si="3"/>
        <v>1277.5255500000001</v>
      </c>
      <c r="I39" s="56">
        <f t="shared" si="4"/>
        <v>204.404088</v>
      </c>
      <c r="J39" s="56">
        <f t="shared" si="5"/>
        <v>1481.9296380000001</v>
      </c>
      <c r="L39" s="73" t="s">
        <v>146</v>
      </c>
      <c r="M39" s="74" t="s">
        <v>178</v>
      </c>
    </row>
    <row r="40" spans="1:13" ht="14.25" hidden="1" x14ac:dyDescent="0.2">
      <c r="A40" s="22" t="s">
        <v>80</v>
      </c>
      <c r="B40" s="21" t="s">
        <v>81</v>
      </c>
      <c r="C40" s="34">
        <v>1026.76</v>
      </c>
      <c r="E40" s="56">
        <f t="shared" si="0"/>
        <v>1026.76</v>
      </c>
      <c r="F40" s="56">
        <f t="shared" si="1"/>
        <v>20.5352</v>
      </c>
      <c r="G40" s="56">
        <f t="shared" si="2"/>
        <v>77.006999999999991</v>
      </c>
      <c r="H40" s="56">
        <f t="shared" si="3"/>
        <v>1124.3022000000001</v>
      </c>
      <c r="I40" s="56">
        <f t="shared" si="4"/>
        <v>179.88835200000003</v>
      </c>
      <c r="J40" s="56">
        <f t="shared" si="5"/>
        <v>1304.190552</v>
      </c>
      <c r="L40" s="73" t="s">
        <v>146</v>
      </c>
      <c r="M40" s="74" t="s">
        <v>179</v>
      </c>
    </row>
    <row r="41" spans="1:13" ht="14.25" x14ac:dyDescent="0.2">
      <c r="A41" s="22" t="s">
        <v>82</v>
      </c>
      <c r="B41" s="21" t="s">
        <v>83</v>
      </c>
      <c r="C41" s="34">
        <v>2454.06</v>
      </c>
      <c r="E41" s="56">
        <f t="shared" si="0"/>
        <v>2454.06</v>
      </c>
      <c r="F41" s="56">
        <f t="shared" si="1"/>
        <v>49.081200000000003</v>
      </c>
      <c r="G41" s="56">
        <f t="shared" si="2"/>
        <v>184.05449999999999</v>
      </c>
      <c r="H41" s="56">
        <f t="shared" si="3"/>
        <v>2687.1957000000002</v>
      </c>
      <c r="I41" s="56">
        <f t="shared" si="4"/>
        <v>429.95131200000003</v>
      </c>
      <c r="J41" s="56">
        <f t="shared" si="5"/>
        <v>3117.1470120000004</v>
      </c>
      <c r="L41" s="73" t="s">
        <v>159</v>
      </c>
      <c r="M41" s="74" t="s">
        <v>180</v>
      </c>
    </row>
    <row r="42" spans="1:13" ht="14.25" hidden="1" x14ac:dyDescent="0.2">
      <c r="A42" s="22" t="s">
        <v>84</v>
      </c>
      <c r="B42" s="21" t="s">
        <v>85</v>
      </c>
      <c r="C42" s="34">
        <v>12650.35</v>
      </c>
      <c r="E42" s="56">
        <f t="shared" si="0"/>
        <v>12650.35</v>
      </c>
      <c r="F42" s="56">
        <f t="shared" si="1"/>
        <v>253.00700000000001</v>
      </c>
      <c r="G42" s="56">
        <f t="shared" si="2"/>
        <v>948.77625</v>
      </c>
      <c r="H42" s="56">
        <f t="shared" si="3"/>
        <v>13852.133250000001</v>
      </c>
      <c r="I42" s="56">
        <f t="shared" si="4"/>
        <v>2216.34132</v>
      </c>
      <c r="J42" s="56">
        <f t="shared" si="5"/>
        <v>16068.47457</v>
      </c>
      <c r="L42" s="73" t="s">
        <v>146</v>
      </c>
      <c r="M42" s="74" t="s">
        <v>181</v>
      </c>
    </row>
    <row r="43" spans="1:13" ht="14.25" hidden="1" x14ac:dyDescent="0.2">
      <c r="A43" s="22" t="s">
        <v>86</v>
      </c>
      <c r="B43" s="21" t="s">
        <v>87</v>
      </c>
      <c r="C43" s="34">
        <v>1633.38</v>
      </c>
      <c r="E43" s="56">
        <f t="shared" si="0"/>
        <v>1633.38</v>
      </c>
      <c r="F43" s="56">
        <f t="shared" si="1"/>
        <v>32.6676</v>
      </c>
      <c r="G43" s="56">
        <f t="shared" si="2"/>
        <v>122.5035</v>
      </c>
      <c r="H43" s="56">
        <f t="shared" si="3"/>
        <v>1788.5511000000001</v>
      </c>
      <c r="I43" s="56">
        <f t="shared" si="4"/>
        <v>286.16817600000002</v>
      </c>
      <c r="J43" s="56">
        <f t="shared" si="5"/>
        <v>2074.7192760000003</v>
      </c>
      <c r="L43" s="73" t="s">
        <v>166</v>
      </c>
      <c r="M43" s="74" t="s">
        <v>182</v>
      </c>
    </row>
    <row r="44" spans="1:13" ht="14.25" hidden="1" x14ac:dyDescent="0.2">
      <c r="A44" s="22" t="s">
        <v>88</v>
      </c>
      <c r="B44" s="21" t="s">
        <v>89</v>
      </c>
      <c r="C44" s="34">
        <v>4565.03</v>
      </c>
      <c r="E44" s="56">
        <f t="shared" si="0"/>
        <v>4565.03</v>
      </c>
      <c r="F44" s="56">
        <f t="shared" si="1"/>
        <v>91.300600000000003</v>
      </c>
      <c r="G44" s="56">
        <f t="shared" si="2"/>
        <v>342.37724999999995</v>
      </c>
      <c r="H44" s="56">
        <f t="shared" si="3"/>
        <v>4998.7078499999989</v>
      </c>
      <c r="I44" s="56">
        <f t="shared" si="4"/>
        <v>799.79325599999981</v>
      </c>
      <c r="J44" s="56">
        <f t="shared" si="5"/>
        <v>5798.5011059999988</v>
      </c>
      <c r="L44" s="74" t="s">
        <v>146</v>
      </c>
      <c r="M44" s="74" t="s">
        <v>183</v>
      </c>
    </row>
    <row r="45" spans="1:13" ht="14.25" hidden="1" x14ac:dyDescent="0.2">
      <c r="A45" s="22" t="s">
        <v>90</v>
      </c>
      <c r="B45" s="21" t="s">
        <v>91</v>
      </c>
      <c r="C45" s="34">
        <v>1026.76</v>
      </c>
      <c r="E45" s="56">
        <f t="shared" si="0"/>
        <v>1026.76</v>
      </c>
      <c r="F45" s="56">
        <f t="shared" si="1"/>
        <v>20.5352</v>
      </c>
      <c r="G45" s="56">
        <f t="shared" si="2"/>
        <v>77.006999999999991</v>
      </c>
      <c r="H45" s="56">
        <f t="shared" si="3"/>
        <v>1124.3022000000001</v>
      </c>
      <c r="I45" s="56">
        <f t="shared" si="4"/>
        <v>179.88835200000003</v>
      </c>
      <c r="J45" s="56">
        <f t="shared" si="5"/>
        <v>1304.190552</v>
      </c>
      <c r="L45" s="73" t="s">
        <v>146</v>
      </c>
      <c r="M45" s="74" t="s">
        <v>184</v>
      </c>
    </row>
    <row r="46" spans="1:13" ht="14.25" hidden="1" x14ac:dyDescent="0.2">
      <c r="A46" s="22" t="s">
        <v>92</v>
      </c>
      <c r="B46" s="21" t="s">
        <v>93</v>
      </c>
      <c r="C46" s="34">
        <v>1026.76</v>
      </c>
      <c r="E46" s="56">
        <f t="shared" si="0"/>
        <v>1026.76</v>
      </c>
      <c r="F46" s="56">
        <f t="shared" si="1"/>
        <v>20.5352</v>
      </c>
      <c r="G46" s="56">
        <f t="shared" si="2"/>
        <v>77.006999999999991</v>
      </c>
      <c r="H46" s="56">
        <f t="shared" si="3"/>
        <v>1124.3022000000001</v>
      </c>
      <c r="I46" s="56">
        <f t="shared" si="4"/>
        <v>179.88835200000003</v>
      </c>
      <c r="J46" s="56">
        <f t="shared" si="5"/>
        <v>1304.190552</v>
      </c>
      <c r="L46" s="73" t="s">
        <v>149</v>
      </c>
      <c r="M46" s="74" t="s">
        <v>185</v>
      </c>
    </row>
    <row r="47" spans="1:13" ht="14.25" hidden="1" x14ac:dyDescent="0.2">
      <c r="A47" s="22" t="s">
        <v>94</v>
      </c>
      <c r="B47" s="21" t="s">
        <v>95</v>
      </c>
      <c r="C47" s="34">
        <v>1712.17</v>
      </c>
      <c r="E47" s="56">
        <f t="shared" si="0"/>
        <v>1712.17</v>
      </c>
      <c r="F47" s="56">
        <f t="shared" si="1"/>
        <v>34.243400000000001</v>
      </c>
      <c r="G47" s="56">
        <f t="shared" si="2"/>
        <v>128.41274999999999</v>
      </c>
      <c r="H47" s="56">
        <f t="shared" si="3"/>
        <v>1874.8261500000001</v>
      </c>
      <c r="I47" s="56">
        <f t="shared" si="4"/>
        <v>299.97218400000003</v>
      </c>
      <c r="J47" s="56">
        <f t="shared" si="5"/>
        <v>2174.7983340000001</v>
      </c>
      <c r="L47" s="73" t="s">
        <v>146</v>
      </c>
      <c r="M47" s="74" t="s">
        <v>186</v>
      </c>
    </row>
    <row r="48" spans="1:13" ht="14.25" hidden="1" x14ac:dyDescent="0.2">
      <c r="A48" s="22" t="s">
        <v>96</v>
      </c>
      <c r="B48" s="21" t="s">
        <v>97</v>
      </c>
      <c r="C48" s="34">
        <v>1633.38</v>
      </c>
      <c r="E48" s="56">
        <f t="shared" si="0"/>
        <v>1633.38</v>
      </c>
      <c r="F48" s="56">
        <f t="shared" si="1"/>
        <v>32.6676</v>
      </c>
      <c r="G48" s="56">
        <f t="shared" si="2"/>
        <v>122.5035</v>
      </c>
      <c r="H48" s="56">
        <f t="shared" si="3"/>
        <v>1788.5511000000001</v>
      </c>
      <c r="I48" s="56">
        <f t="shared" si="4"/>
        <v>286.16817600000002</v>
      </c>
      <c r="J48" s="56">
        <f t="shared" si="5"/>
        <v>2074.7192760000003</v>
      </c>
      <c r="L48" s="73" t="s">
        <v>166</v>
      </c>
      <c r="M48" s="74" t="s">
        <v>187</v>
      </c>
    </row>
    <row r="49" spans="1:13" ht="14.25" hidden="1" x14ac:dyDescent="0.2">
      <c r="A49" s="22" t="s">
        <v>98</v>
      </c>
      <c r="B49" s="21" t="s">
        <v>99</v>
      </c>
      <c r="C49" s="34">
        <v>5820.12</v>
      </c>
      <c r="E49" s="56">
        <f t="shared" si="0"/>
        <v>5820.12</v>
      </c>
      <c r="F49" s="56">
        <f t="shared" si="1"/>
        <v>116.4024</v>
      </c>
      <c r="G49" s="56">
        <f t="shared" si="2"/>
        <v>436.50899999999996</v>
      </c>
      <c r="H49" s="56">
        <f t="shared" si="3"/>
        <v>6373.0313999999998</v>
      </c>
      <c r="I49" s="56">
        <f t="shared" si="4"/>
        <v>1019.685024</v>
      </c>
      <c r="J49" s="56">
        <f t="shared" si="5"/>
        <v>7392.7164240000002</v>
      </c>
      <c r="L49" s="73" t="s">
        <v>146</v>
      </c>
      <c r="M49" s="74" t="s">
        <v>188</v>
      </c>
    </row>
    <row r="50" spans="1:13" ht="14.25" hidden="1" x14ac:dyDescent="0.2">
      <c r="A50" s="22" t="s">
        <v>100</v>
      </c>
      <c r="B50" s="21" t="s">
        <v>101</v>
      </c>
      <c r="C50" s="34">
        <v>1384.52</v>
      </c>
      <c r="E50" s="56">
        <f t="shared" si="0"/>
        <v>1384.52</v>
      </c>
      <c r="F50" s="56">
        <f t="shared" si="1"/>
        <v>27.6904</v>
      </c>
      <c r="G50" s="56">
        <f t="shared" si="2"/>
        <v>103.839</v>
      </c>
      <c r="H50" s="56">
        <f t="shared" si="3"/>
        <v>1516.0493999999999</v>
      </c>
      <c r="I50" s="56">
        <f t="shared" si="4"/>
        <v>242.567904</v>
      </c>
      <c r="J50" s="56">
        <f t="shared" si="5"/>
        <v>1758.6173039999999</v>
      </c>
      <c r="L50" s="74" t="s">
        <v>146</v>
      </c>
      <c r="M50" s="74" t="s">
        <v>189</v>
      </c>
    </row>
    <row r="51" spans="1:13" ht="14.25" hidden="1" x14ac:dyDescent="0.2">
      <c r="A51" s="22" t="s">
        <v>102</v>
      </c>
      <c r="B51" s="21" t="s">
        <v>103</v>
      </c>
      <c r="C51" s="34">
        <v>1638.92</v>
      </c>
      <c r="E51" s="56">
        <f t="shared" si="0"/>
        <v>1638.92</v>
      </c>
      <c r="F51" s="56">
        <f t="shared" si="1"/>
        <v>32.778400000000005</v>
      </c>
      <c r="G51" s="56">
        <f t="shared" si="2"/>
        <v>122.919</v>
      </c>
      <c r="H51" s="56">
        <f t="shared" si="3"/>
        <v>1794.6174000000001</v>
      </c>
      <c r="I51" s="56">
        <f t="shared" si="4"/>
        <v>287.13878400000004</v>
      </c>
      <c r="J51" s="56">
        <f t="shared" si="5"/>
        <v>2081.7561840000003</v>
      </c>
      <c r="L51" s="74" t="s">
        <v>149</v>
      </c>
      <c r="M51" s="74" t="s">
        <v>190</v>
      </c>
    </row>
    <row r="52" spans="1:13" ht="14.25" hidden="1" x14ac:dyDescent="0.2">
      <c r="A52" s="22" t="s">
        <v>104</v>
      </c>
      <c r="B52" s="21" t="s">
        <v>105</v>
      </c>
      <c r="C52" s="34">
        <v>1026.76</v>
      </c>
      <c r="E52" s="56">
        <f t="shared" si="0"/>
        <v>1026.76</v>
      </c>
      <c r="F52" s="56">
        <f t="shared" si="1"/>
        <v>20.5352</v>
      </c>
      <c r="G52" s="56">
        <f t="shared" si="2"/>
        <v>77.006999999999991</v>
      </c>
      <c r="H52" s="56">
        <f t="shared" si="3"/>
        <v>1124.3022000000001</v>
      </c>
      <c r="I52" s="56">
        <f t="shared" si="4"/>
        <v>179.88835200000003</v>
      </c>
      <c r="J52" s="56">
        <f t="shared" si="5"/>
        <v>1304.190552</v>
      </c>
      <c r="L52" s="74" t="s">
        <v>146</v>
      </c>
      <c r="M52" s="74" t="s">
        <v>191</v>
      </c>
    </row>
    <row r="53" spans="1:13" ht="14.25" hidden="1" x14ac:dyDescent="0.2">
      <c r="A53" s="22" t="s">
        <v>106</v>
      </c>
      <c r="B53" s="21" t="s">
        <v>107</v>
      </c>
      <c r="C53" s="34">
        <v>1633.38</v>
      </c>
      <c r="E53" s="56">
        <f t="shared" si="0"/>
        <v>1633.38</v>
      </c>
      <c r="F53" s="56">
        <f t="shared" si="1"/>
        <v>32.6676</v>
      </c>
      <c r="G53" s="56">
        <f t="shared" si="2"/>
        <v>122.5035</v>
      </c>
      <c r="H53" s="56">
        <f t="shared" si="3"/>
        <v>1788.5511000000001</v>
      </c>
      <c r="I53" s="56">
        <f t="shared" si="4"/>
        <v>286.16817600000002</v>
      </c>
      <c r="J53" s="56">
        <f t="shared" si="5"/>
        <v>2074.7192760000003</v>
      </c>
      <c r="L53" s="74" t="s">
        <v>166</v>
      </c>
      <c r="M53" s="74" t="s">
        <v>192</v>
      </c>
    </row>
    <row r="54" spans="1:13" ht="14.25" hidden="1" x14ac:dyDescent="0.2">
      <c r="A54" s="22" t="s">
        <v>108</v>
      </c>
      <c r="B54" s="21" t="s">
        <v>109</v>
      </c>
      <c r="C54" s="34">
        <v>1633.38</v>
      </c>
      <c r="E54" s="56">
        <f t="shared" si="0"/>
        <v>1633.38</v>
      </c>
      <c r="F54" s="56">
        <f t="shared" si="1"/>
        <v>32.6676</v>
      </c>
      <c r="G54" s="56">
        <f t="shared" si="2"/>
        <v>122.5035</v>
      </c>
      <c r="H54" s="56">
        <f t="shared" si="3"/>
        <v>1788.5511000000001</v>
      </c>
      <c r="I54" s="56">
        <f t="shared" si="4"/>
        <v>286.16817600000002</v>
      </c>
      <c r="J54" s="56">
        <f t="shared" si="5"/>
        <v>2074.7192760000003</v>
      </c>
      <c r="L54" s="74" t="s">
        <v>166</v>
      </c>
      <c r="M54" s="74" t="s">
        <v>193</v>
      </c>
    </row>
    <row r="55" spans="1:13" ht="14.25" hidden="1" x14ac:dyDescent="0.2">
      <c r="A55" s="22" t="s">
        <v>110</v>
      </c>
      <c r="B55" s="21" t="s">
        <v>111</v>
      </c>
      <c r="C55" s="34">
        <v>1026.69</v>
      </c>
      <c r="E55" s="56">
        <f t="shared" si="0"/>
        <v>1026.69</v>
      </c>
      <c r="F55" s="56">
        <f t="shared" si="1"/>
        <v>20.533800000000003</v>
      </c>
      <c r="G55" s="56">
        <f t="shared" si="2"/>
        <v>77.001750000000001</v>
      </c>
      <c r="H55" s="56">
        <f t="shared" si="3"/>
        <v>1124.2255499999999</v>
      </c>
      <c r="I55" s="56">
        <f t="shared" si="4"/>
        <v>179.87608799999998</v>
      </c>
      <c r="J55" s="56">
        <f t="shared" si="5"/>
        <v>1304.1016379999999</v>
      </c>
      <c r="L55" s="74" t="s">
        <v>146</v>
      </c>
      <c r="M55" s="74" t="s">
        <v>194</v>
      </c>
    </row>
    <row r="57" spans="1:13" s="29" customFormat="1" x14ac:dyDescent="0.2">
      <c r="A57" s="35"/>
      <c r="C57" s="29" t="s">
        <v>112</v>
      </c>
      <c r="E57" s="54" t="s">
        <v>112</v>
      </c>
      <c r="F57" s="54" t="s">
        <v>112</v>
      </c>
      <c r="G57" s="54" t="s">
        <v>112</v>
      </c>
      <c r="H57" s="54" t="s">
        <v>112</v>
      </c>
      <c r="I57" s="54" t="s">
        <v>112</v>
      </c>
      <c r="J57" s="54" t="s">
        <v>112</v>
      </c>
    </row>
    <row r="58" spans="1:13" ht="13.5" thickBot="1" x14ac:dyDescent="0.25">
      <c r="A58" s="38" t="s">
        <v>113</v>
      </c>
      <c r="B58" s="21" t="s">
        <v>114</v>
      </c>
      <c r="C58" s="37">
        <v>140761.93</v>
      </c>
      <c r="E58" s="57">
        <f>SUM(E11:E55)</f>
        <v>140761.93000000002</v>
      </c>
      <c r="F58" s="57">
        <f t="shared" ref="F58:J58" si="6">SUM(F11:F55)</f>
        <v>2815.2386000000001</v>
      </c>
      <c r="G58" s="57">
        <f t="shared" si="6"/>
        <v>10557.144749999999</v>
      </c>
      <c r="H58" s="57">
        <f t="shared" si="6"/>
        <v>154134.31335000004</v>
      </c>
      <c r="I58" s="57">
        <f t="shared" si="6"/>
        <v>24661.490136</v>
      </c>
      <c r="J58" s="57">
        <f t="shared" si="6"/>
        <v>178795.80348599999</v>
      </c>
    </row>
    <row r="59" spans="1:13" ht="12" thickTop="1" x14ac:dyDescent="0.2"/>
    <row r="60" spans="1:13" x14ac:dyDescent="0.2">
      <c r="C60" s="21" t="s">
        <v>114</v>
      </c>
    </row>
    <row r="61" spans="1:13" x14ac:dyDescent="0.2">
      <c r="A61" s="22" t="s">
        <v>114</v>
      </c>
      <c r="B61" s="21" t="s">
        <v>114</v>
      </c>
      <c r="C61" s="36"/>
    </row>
  </sheetData>
  <autoFilter ref="A10:M55">
    <filterColumn colId="11">
      <filters>
        <filter val="ADMON SERVICIO"/>
      </filters>
    </filterColumn>
  </autoFilter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>
      <pane xSplit="2" ySplit="10" topLeftCell="F35" activePane="bottomRight" state="frozen"/>
      <selection pane="topRight" activeCell="C1" sqref="C1"/>
      <selection pane="bottomLeft" activeCell="A13" sqref="A13"/>
      <selection pane="bottomRight" activeCell="N58" sqref="N58"/>
    </sheetView>
  </sheetViews>
  <sheetFormatPr baseColWidth="10" defaultRowHeight="11.25" x14ac:dyDescent="0.2"/>
  <cols>
    <col min="1" max="1" width="8.42578125" style="2" customWidth="1"/>
    <col min="2" max="2" width="27.5703125" style="1" customWidth="1"/>
    <col min="3" max="3" width="11" style="1" customWidth="1"/>
    <col min="4" max="4" width="9.28515625" style="1" customWidth="1"/>
    <col min="5" max="5" width="11.7109375" style="1" customWidth="1"/>
    <col min="6" max="6" width="13.5703125" style="1" bestFit="1" customWidth="1"/>
    <col min="7" max="8" width="13" style="1" bestFit="1" customWidth="1"/>
    <col min="9" max="9" width="9.42578125" style="1" customWidth="1"/>
    <col min="10" max="10" width="8.5703125" style="1" customWidth="1"/>
    <col min="11" max="11" width="8.7109375" style="1" customWidth="1"/>
    <col min="12" max="12" width="8.140625" style="1" customWidth="1"/>
    <col min="13" max="13" width="13" style="1" bestFit="1" customWidth="1"/>
    <col min="14" max="14" width="11.140625" style="1" customWidth="1"/>
    <col min="15" max="16384" width="11.42578125" style="1"/>
  </cols>
  <sheetData>
    <row r="1" spans="1:14" ht="18" customHeight="1" x14ac:dyDescent="0.25">
      <c r="A1" s="3" t="s">
        <v>0</v>
      </c>
      <c r="B1" s="61" t="s">
        <v>114</v>
      </c>
      <c r="C1" s="62"/>
      <c r="D1" s="62"/>
    </row>
    <row r="2" spans="1:14" ht="24.95" customHeight="1" x14ac:dyDescent="0.2">
      <c r="A2" s="4" t="s">
        <v>1</v>
      </c>
      <c r="B2" s="39" t="s">
        <v>2</v>
      </c>
      <c r="C2" s="40"/>
      <c r="D2" s="40"/>
    </row>
    <row r="3" spans="1:14" ht="15.75" x14ac:dyDescent="0.25">
      <c r="B3" s="41" t="s">
        <v>3</v>
      </c>
      <c r="C3" s="26"/>
      <c r="D3" s="26"/>
      <c r="E3" s="7"/>
    </row>
    <row r="4" spans="1:14" ht="15" x14ac:dyDescent="0.25">
      <c r="B4" s="42" t="s">
        <v>4</v>
      </c>
      <c r="C4" s="26"/>
      <c r="D4" s="26"/>
      <c r="E4" s="7"/>
    </row>
    <row r="5" spans="1:14" x14ac:dyDescent="0.2">
      <c r="B5" s="6" t="s">
        <v>5</v>
      </c>
    </row>
    <row r="6" spans="1:14" x14ac:dyDescent="0.2">
      <c r="B6" s="6" t="s">
        <v>6</v>
      </c>
    </row>
    <row r="8" spans="1:14" s="5" customFormat="1" ht="23.2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10" t="s">
        <v>19</v>
      </c>
      <c r="N8" s="11" t="s">
        <v>20</v>
      </c>
    </row>
    <row r="9" spans="1:14" ht="12" thickTop="1" x14ac:dyDescent="0.2">
      <c r="A9" s="12" t="s">
        <v>21</v>
      </c>
    </row>
    <row r="11" spans="1:14" x14ac:dyDescent="0.2">
      <c r="A11" s="2" t="s">
        <v>22</v>
      </c>
      <c r="B11" s="1" t="s">
        <v>23</v>
      </c>
      <c r="C11" s="13">
        <v>880.08</v>
      </c>
      <c r="D11" s="13">
        <v>146.68</v>
      </c>
      <c r="E11" s="13">
        <v>0</v>
      </c>
      <c r="F11" s="13">
        <v>1026.76</v>
      </c>
      <c r="G11" s="13">
        <v>0</v>
      </c>
      <c r="H11" s="14">
        <v>-18.41</v>
      </c>
      <c r="I11" s="13">
        <v>0</v>
      </c>
      <c r="J11" s="13">
        <v>25.48</v>
      </c>
      <c r="K11" s="13">
        <v>0.09</v>
      </c>
      <c r="L11" s="13">
        <v>0</v>
      </c>
      <c r="M11" s="13">
        <v>7.16</v>
      </c>
      <c r="N11" s="13">
        <v>1019.6</v>
      </c>
    </row>
    <row r="12" spans="1:14" x14ac:dyDescent="0.2">
      <c r="A12" s="2" t="s">
        <v>24</v>
      </c>
      <c r="B12" s="1" t="s">
        <v>25</v>
      </c>
      <c r="C12" s="13">
        <v>880.08</v>
      </c>
      <c r="D12" s="13">
        <v>146.68</v>
      </c>
      <c r="E12" s="13">
        <v>5871.24</v>
      </c>
      <c r="F12" s="13">
        <v>6898</v>
      </c>
      <c r="G12" s="13">
        <v>0</v>
      </c>
      <c r="H12" s="13">
        <v>0</v>
      </c>
      <c r="I12" s="13">
        <v>1263.72</v>
      </c>
      <c r="J12" s="13">
        <v>130.72999999999999</v>
      </c>
      <c r="K12" s="13">
        <v>0.15</v>
      </c>
      <c r="L12" s="13">
        <v>0</v>
      </c>
      <c r="M12" s="13">
        <v>1394.6</v>
      </c>
      <c r="N12" s="13">
        <v>5503.4</v>
      </c>
    </row>
    <row r="13" spans="1:14" x14ac:dyDescent="0.2">
      <c r="A13" s="2" t="s">
        <v>26</v>
      </c>
      <c r="B13" s="1" t="s">
        <v>27</v>
      </c>
      <c r="C13" s="13">
        <v>1600.02</v>
      </c>
      <c r="D13" s="13">
        <v>266.67</v>
      </c>
      <c r="E13" s="13">
        <v>0</v>
      </c>
      <c r="F13" s="13">
        <v>1866.69</v>
      </c>
      <c r="G13" s="13">
        <v>0</v>
      </c>
      <c r="H13" s="13">
        <v>0</v>
      </c>
      <c r="I13" s="13">
        <v>162.88</v>
      </c>
      <c r="J13" s="13">
        <v>360.26</v>
      </c>
      <c r="K13" s="13">
        <v>0.15</v>
      </c>
      <c r="L13" s="13">
        <v>0</v>
      </c>
      <c r="M13" s="13">
        <v>523.29</v>
      </c>
      <c r="N13" s="13">
        <v>1343.4</v>
      </c>
    </row>
    <row r="14" spans="1:14" x14ac:dyDescent="0.2">
      <c r="A14" s="2" t="s">
        <v>28</v>
      </c>
      <c r="B14" s="1" t="s">
        <v>29</v>
      </c>
      <c r="C14" s="13">
        <v>880.08</v>
      </c>
      <c r="D14" s="13">
        <v>146.68</v>
      </c>
      <c r="E14" s="13">
        <v>0</v>
      </c>
      <c r="F14" s="13">
        <v>1026.76</v>
      </c>
      <c r="G14" s="13">
        <v>0</v>
      </c>
      <c r="H14" s="14">
        <v>-18.41</v>
      </c>
      <c r="I14" s="13">
        <v>0</v>
      </c>
      <c r="J14" s="13">
        <v>85.25</v>
      </c>
      <c r="K14" s="14">
        <v>-0.08</v>
      </c>
      <c r="L14" s="13">
        <v>0</v>
      </c>
      <c r="M14" s="13">
        <v>66.760000000000005</v>
      </c>
      <c r="N14" s="13">
        <v>960</v>
      </c>
    </row>
    <row r="15" spans="1:14" x14ac:dyDescent="0.2">
      <c r="A15" s="2" t="s">
        <v>30</v>
      </c>
      <c r="B15" s="1" t="s">
        <v>31</v>
      </c>
      <c r="C15" s="13">
        <v>880.08</v>
      </c>
      <c r="D15" s="13">
        <v>146.68</v>
      </c>
      <c r="E15" s="13">
        <v>0</v>
      </c>
      <c r="F15" s="13">
        <v>1026.76</v>
      </c>
      <c r="G15" s="13">
        <v>439.2</v>
      </c>
      <c r="H15" s="14">
        <v>-18.41</v>
      </c>
      <c r="I15" s="13">
        <v>0</v>
      </c>
      <c r="J15" s="13">
        <v>214.63</v>
      </c>
      <c r="K15" s="14">
        <v>-0.06</v>
      </c>
      <c r="L15" s="13">
        <v>0</v>
      </c>
      <c r="M15" s="13">
        <v>635.36</v>
      </c>
      <c r="N15" s="13">
        <v>391.4</v>
      </c>
    </row>
    <row r="16" spans="1:14" x14ac:dyDescent="0.2">
      <c r="A16" s="2" t="s">
        <v>32</v>
      </c>
      <c r="B16" s="1" t="s">
        <v>33</v>
      </c>
      <c r="C16" s="13">
        <v>880.08</v>
      </c>
      <c r="D16" s="13">
        <v>146.68</v>
      </c>
      <c r="E16" s="13">
        <v>0</v>
      </c>
      <c r="F16" s="13">
        <v>1026.76</v>
      </c>
      <c r="G16" s="13">
        <v>0</v>
      </c>
      <c r="H16" s="14">
        <v>-18.41</v>
      </c>
      <c r="I16" s="13">
        <v>0</v>
      </c>
      <c r="J16" s="13">
        <v>25.8</v>
      </c>
      <c r="K16" s="14">
        <v>-0.03</v>
      </c>
      <c r="L16" s="13">
        <v>0</v>
      </c>
      <c r="M16" s="13">
        <v>7.36</v>
      </c>
      <c r="N16" s="13">
        <v>1019.4</v>
      </c>
    </row>
    <row r="17" spans="1:14" x14ac:dyDescent="0.2">
      <c r="A17" s="2" t="s">
        <v>34</v>
      </c>
      <c r="B17" s="1" t="s">
        <v>35</v>
      </c>
      <c r="C17" s="13">
        <v>880.08</v>
      </c>
      <c r="D17" s="13">
        <v>146.68</v>
      </c>
      <c r="E17" s="13">
        <v>0</v>
      </c>
      <c r="F17" s="13">
        <v>1026.76</v>
      </c>
      <c r="G17" s="13">
        <v>0</v>
      </c>
      <c r="H17" s="14">
        <v>-18.41</v>
      </c>
      <c r="I17" s="13">
        <v>0</v>
      </c>
      <c r="J17" s="13">
        <v>25.48</v>
      </c>
      <c r="K17" s="14">
        <v>-0.11</v>
      </c>
      <c r="L17" s="13">
        <v>0</v>
      </c>
      <c r="M17" s="13">
        <v>6.96</v>
      </c>
      <c r="N17" s="13">
        <v>1019.8</v>
      </c>
    </row>
    <row r="18" spans="1:14" x14ac:dyDescent="0.2">
      <c r="A18" s="2" t="s">
        <v>36</v>
      </c>
      <c r="B18" s="1" t="s">
        <v>37</v>
      </c>
      <c r="C18" s="13">
        <v>880.08</v>
      </c>
      <c r="D18" s="13">
        <v>146.68</v>
      </c>
      <c r="E18" s="13">
        <v>0</v>
      </c>
      <c r="F18" s="13">
        <v>1026.76</v>
      </c>
      <c r="G18" s="13">
        <v>0</v>
      </c>
      <c r="H18" s="14">
        <v>-18.41</v>
      </c>
      <c r="I18" s="13">
        <v>0</v>
      </c>
      <c r="J18" s="13">
        <v>25.48</v>
      </c>
      <c r="K18" s="13">
        <v>0.09</v>
      </c>
      <c r="L18" s="13">
        <v>0</v>
      </c>
      <c r="M18" s="13">
        <v>7.16</v>
      </c>
      <c r="N18" s="13">
        <v>1019.6</v>
      </c>
    </row>
    <row r="19" spans="1:14" x14ac:dyDescent="0.2">
      <c r="A19" s="2" t="s">
        <v>38</v>
      </c>
      <c r="B19" s="1" t="s">
        <v>39</v>
      </c>
      <c r="C19" s="13">
        <v>880.08</v>
      </c>
      <c r="D19" s="13">
        <v>146.68</v>
      </c>
      <c r="E19" s="13">
        <v>0</v>
      </c>
      <c r="F19" s="13">
        <v>1026.76</v>
      </c>
      <c r="G19" s="13">
        <v>0</v>
      </c>
      <c r="H19" s="14">
        <v>-18.41</v>
      </c>
      <c r="I19" s="13">
        <v>0</v>
      </c>
      <c r="J19" s="13">
        <v>228.04</v>
      </c>
      <c r="K19" s="13">
        <v>0.13</v>
      </c>
      <c r="L19" s="13">
        <v>0</v>
      </c>
      <c r="M19" s="13">
        <v>209.76</v>
      </c>
      <c r="N19" s="13">
        <v>817</v>
      </c>
    </row>
    <row r="20" spans="1:14" x14ac:dyDescent="0.2">
      <c r="A20" s="2" t="s">
        <v>40</v>
      </c>
      <c r="B20" s="1" t="s">
        <v>41</v>
      </c>
      <c r="C20" s="13">
        <v>4000.08</v>
      </c>
      <c r="D20" s="13">
        <v>666.68</v>
      </c>
      <c r="E20" s="13">
        <v>585.27</v>
      </c>
      <c r="F20" s="13">
        <v>5252.03</v>
      </c>
      <c r="G20" s="13">
        <v>0</v>
      </c>
      <c r="H20" s="13">
        <v>0</v>
      </c>
      <c r="I20" s="13">
        <v>876.58</v>
      </c>
      <c r="J20" s="13">
        <v>332.01</v>
      </c>
      <c r="K20" s="13">
        <v>0.04</v>
      </c>
      <c r="L20" s="13">
        <v>0</v>
      </c>
      <c r="M20" s="13">
        <v>1208.6300000000001</v>
      </c>
      <c r="N20" s="13">
        <v>4043.4</v>
      </c>
    </row>
    <row r="21" spans="1:14" x14ac:dyDescent="0.2">
      <c r="A21" s="2" t="s">
        <v>42</v>
      </c>
      <c r="B21" s="1" t="s">
        <v>43</v>
      </c>
      <c r="C21" s="13">
        <v>880.08</v>
      </c>
      <c r="D21" s="13">
        <v>146.68</v>
      </c>
      <c r="E21" s="13">
        <v>0</v>
      </c>
      <c r="F21" s="13">
        <v>1026.76</v>
      </c>
      <c r="G21" s="13">
        <v>0</v>
      </c>
      <c r="H21" s="14">
        <v>-18.41</v>
      </c>
      <c r="I21" s="13">
        <v>0</v>
      </c>
      <c r="J21" s="13">
        <v>318.52</v>
      </c>
      <c r="K21" s="13">
        <v>0.05</v>
      </c>
      <c r="L21" s="13">
        <v>500</v>
      </c>
      <c r="M21" s="13">
        <v>800.16</v>
      </c>
      <c r="N21" s="13">
        <v>226.6</v>
      </c>
    </row>
    <row r="22" spans="1:14" x14ac:dyDescent="0.2">
      <c r="A22" s="2" t="s">
        <v>44</v>
      </c>
      <c r="B22" s="1" t="s">
        <v>45</v>
      </c>
      <c r="C22" s="13">
        <v>1000.08</v>
      </c>
      <c r="D22" s="13">
        <v>166.68</v>
      </c>
      <c r="E22" s="13">
        <v>999.55</v>
      </c>
      <c r="F22" s="13">
        <v>2166.31</v>
      </c>
      <c r="G22" s="13">
        <v>499.84</v>
      </c>
      <c r="H22" s="13">
        <v>0</v>
      </c>
      <c r="I22" s="13">
        <v>214.39</v>
      </c>
      <c r="J22" s="13">
        <v>113.48</v>
      </c>
      <c r="K22" s="13">
        <v>0</v>
      </c>
      <c r="L22" s="13">
        <v>0</v>
      </c>
      <c r="M22" s="13">
        <v>827.71</v>
      </c>
      <c r="N22" s="13">
        <v>1338.6</v>
      </c>
    </row>
    <row r="23" spans="1:14" x14ac:dyDescent="0.2">
      <c r="A23" s="2" t="s">
        <v>46</v>
      </c>
      <c r="B23" s="1" t="s">
        <v>47</v>
      </c>
      <c r="C23" s="13">
        <v>880.08</v>
      </c>
      <c r="D23" s="13">
        <v>146.68</v>
      </c>
      <c r="E23" s="13">
        <v>13644.97</v>
      </c>
      <c r="F23" s="13">
        <v>14671.73</v>
      </c>
      <c r="G23" s="13">
        <v>0</v>
      </c>
      <c r="H23" s="13">
        <v>0</v>
      </c>
      <c r="I23" s="13">
        <v>3559.96</v>
      </c>
      <c r="J23" s="13">
        <v>148.49</v>
      </c>
      <c r="K23" s="13">
        <v>0.08</v>
      </c>
      <c r="L23" s="13">
        <v>0</v>
      </c>
      <c r="M23" s="13">
        <v>3708.53</v>
      </c>
      <c r="N23" s="13">
        <v>10963.2</v>
      </c>
    </row>
    <row r="24" spans="1:14" x14ac:dyDescent="0.2">
      <c r="A24" s="2" t="s">
        <v>48</v>
      </c>
      <c r="B24" s="1" t="s">
        <v>49</v>
      </c>
      <c r="C24" s="13">
        <v>880.08</v>
      </c>
      <c r="D24" s="13">
        <v>146.68</v>
      </c>
      <c r="E24" s="13">
        <v>0</v>
      </c>
      <c r="F24" s="13">
        <v>1026.76</v>
      </c>
      <c r="G24" s="13">
        <v>0</v>
      </c>
      <c r="H24" s="14">
        <v>-18.41</v>
      </c>
      <c r="I24" s="13">
        <v>0</v>
      </c>
      <c r="J24" s="13">
        <v>38.36</v>
      </c>
      <c r="K24" s="13">
        <v>0.01</v>
      </c>
      <c r="L24" s="13">
        <v>0</v>
      </c>
      <c r="M24" s="13">
        <v>19.96</v>
      </c>
      <c r="N24" s="13">
        <v>1006.8</v>
      </c>
    </row>
    <row r="25" spans="1:14" x14ac:dyDescent="0.2">
      <c r="A25" s="2" t="s">
        <v>50</v>
      </c>
      <c r="B25" s="1" t="s">
        <v>51</v>
      </c>
      <c r="C25" s="13">
        <v>880.08</v>
      </c>
      <c r="D25" s="13">
        <v>146.68</v>
      </c>
      <c r="E25" s="13">
        <v>0</v>
      </c>
      <c r="F25" s="13">
        <v>1026.76</v>
      </c>
      <c r="G25" s="13">
        <v>0</v>
      </c>
      <c r="H25" s="14">
        <v>-18.41</v>
      </c>
      <c r="I25" s="13">
        <v>0</v>
      </c>
      <c r="J25" s="13">
        <v>115.37</v>
      </c>
      <c r="K25" s="13">
        <v>0</v>
      </c>
      <c r="L25" s="13">
        <v>0</v>
      </c>
      <c r="M25" s="13">
        <v>96.96</v>
      </c>
      <c r="N25" s="13">
        <v>929.8</v>
      </c>
    </row>
    <row r="26" spans="1:14" x14ac:dyDescent="0.2">
      <c r="A26" s="2" t="s">
        <v>52</v>
      </c>
      <c r="B26" s="1" t="s">
        <v>53</v>
      </c>
      <c r="C26" s="13">
        <v>880.02</v>
      </c>
      <c r="D26" s="13">
        <v>146.66999999999999</v>
      </c>
      <c r="E26" s="13">
        <v>6648.11</v>
      </c>
      <c r="F26" s="13">
        <v>7674.8</v>
      </c>
      <c r="G26" s="13">
        <v>0</v>
      </c>
      <c r="H26" s="13">
        <v>0</v>
      </c>
      <c r="I26" s="13">
        <v>1455.28</v>
      </c>
      <c r="J26" s="13">
        <v>146.52000000000001</v>
      </c>
      <c r="K26" s="13">
        <v>0</v>
      </c>
      <c r="L26" s="13">
        <v>0</v>
      </c>
      <c r="M26" s="13">
        <v>1601.8</v>
      </c>
      <c r="N26" s="13">
        <v>6073</v>
      </c>
    </row>
    <row r="27" spans="1:14" x14ac:dyDescent="0.2">
      <c r="A27" s="2" t="s">
        <v>54</v>
      </c>
      <c r="B27" s="1" t="s">
        <v>55</v>
      </c>
      <c r="C27" s="13">
        <v>6000</v>
      </c>
      <c r="D27" s="13">
        <v>1000</v>
      </c>
      <c r="E27" s="13">
        <v>481.82</v>
      </c>
      <c r="F27" s="13">
        <v>7481.82</v>
      </c>
      <c r="G27" s="13">
        <v>146.4</v>
      </c>
      <c r="H27" s="13">
        <v>0</v>
      </c>
      <c r="I27" s="13">
        <v>1401.03</v>
      </c>
      <c r="J27" s="13">
        <v>360.26</v>
      </c>
      <c r="K27" s="13">
        <v>0.13</v>
      </c>
      <c r="L27" s="13">
        <v>0</v>
      </c>
      <c r="M27" s="13">
        <v>1907.82</v>
      </c>
      <c r="N27" s="13">
        <v>5574</v>
      </c>
    </row>
    <row r="28" spans="1:14" x14ac:dyDescent="0.2">
      <c r="A28" s="2" t="s">
        <v>56</v>
      </c>
      <c r="B28" s="1" t="s">
        <v>57</v>
      </c>
      <c r="C28" s="13">
        <v>1400.04</v>
      </c>
      <c r="D28" s="13">
        <v>233.34</v>
      </c>
      <c r="E28" s="13">
        <v>0</v>
      </c>
      <c r="F28" s="13">
        <v>1633.38</v>
      </c>
      <c r="G28" s="13">
        <v>287.60000000000002</v>
      </c>
      <c r="H28" s="13">
        <v>0</v>
      </c>
      <c r="I28" s="13">
        <v>70.78</v>
      </c>
      <c r="J28" s="13">
        <v>46.37</v>
      </c>
      <c r="K28" s="13">
        <v>0.03</v>
      </c>
      <c r="L28" s="13">
        <v>0</v>
      </c>
      <c r="M28" s="13">
        <v>404.78</v>
      </c>
      <c r="N28" s="13">
        <v>1228.5999999999999</v>
      </c>
    </row>
    <row r="29" spans="1:14" x14ac:dyDescent="0.2">
      <c r="A29" s="2" t="s">
        <v>58</v>
      </c>
      <c r="B29" s="1" t="s">
        <v>59</v>
      </c>
      <c r="C29" s="13">
        <v>880.08</v>
      </c>
      <c r="D29" s="13">
        <v>146.68</v>
      </c>
      <c r="E29" s="13">
        <v>0</v>
      </c>
      <c r="F29" s="13">
        <v>1026.76</v>
      </c>
      <c r="G29" s="13">
        <v>0</v>
      </c>
      <c r="H29" s="14">
        <v>-18.41</v>
      </c>
      <c r="I29" s="13">
        <v>0</v>
      </c>
      <c r="J29" s="13">
        <v>25.48</v>
      </c>
      <c r="K29" s="13">
        <v>0.09</v>
      </c>
      <c r="L29" s="13">
        <v>0</v>
      </c>
      <c r="M29" s="13">
        <v>7.16</v>
      </c>
      <c r="N29" s="13">
        <v>1019.6</v>
      </c>
    </row>
    <row r="30" spans="1:14" x14ac:dyDescent="0.2">
      <c r="A30" s="2" t="s">
        <v>60</v>
      </c>
      <c r="B30" s="1" t="s">
        <v>61</v>
      </c>
      <c r="C30" s="13">
        <v>880.08</v>
      </c>
      <c r="D30" s="13">
        <v>146.68</v>
      </c>
      <c r="E30" s="13">
        <v>4931.17</v>
      </c>
      <c r="F30" s="13">
        <v>5957.93</v>
      </c>
      <c r="G30" s="13">
        <v>0</v>
      </c>
      <c r="H30" s="13">
        <v>0</v>
      </c>
      <c r="I30" s="13">
        <v>1042.6099999999999</v>
      </c>
      <c r="J30" s="13">
        <v>171.95</v>
      </c>
      <c r="K30" s="14">
        <v>-0.03</v>
      </c>
      <c r="L30" s="13">
        <v>0</v>
      </c>
      <c r="M30" s="13">
        <v>1214.53</v>
      </c>
      <c r="N30" s="13">
        <v>4743.3999999999996</v>
      </c>
    </row>
    <row r="31" spans="1:14" x14ac:dyDescent="0.2">
      <c r="A31" s="2" t="s">
        <v>62</v>
      </c>
      <c r="B31" s="1" t="s">
        <v>63</v>
      </c>
      <c r="C31" s="13">
        <v>880.08</v>
      </c>
      <c r="D31" s="13">
        <v>146.68</v>
      </c>
      <c r="E31" s="13">
        <v>0</v>
      </c>
      <c r="F31" s="13">
        <v>1026.76</v>
      </c>
      <c r="G31" s="13">
        <v>0</v>
      </c>
      <c r="H31" s="14">
        <v>-18.41</v>
      </c>
      <c r="I31" s="13">
        <v>0</v>
      </c>
      <c r="J31" s="13">
        <v>176.38</v>
      </c>
      <c r="K31" s="14">
        <v>-0.01</v>
      </c>
      <c r="L31" s="13">
        <v>0</v>
      </c>
      <c r="M31" s="13">
        <v>157.96</v>
      </c>
      <c r="N31" s="13">
        <v>868.8</v>
      </c>
    </row>
    <row r="32" spans="1:14" x14ac:dyDescent="0.2">
      <c r="A32" s="2" t="s">
        <v>64</v>
      </c>
      <c r="B32" s="1" t="s">
        <v>65</v>
      </c>
      <c r="C32" s="13">
        <v>880.08</v>
      </c>
      <c r="D32" s="13">
        <v>146.68</v>
      </c>
      <c r="E32" s="13">
        <v>0</v>
      </c>
      <c r="F32" s="13">
        <v>1026.76</v>
      </c>
      <c r="G32" s="13">
        <v>371.81</v>
      </c>
      <c r="H32" s="14">
        <v>-18.41</v>
      </c>
      <c r="I32" s="13">
        <v>0</v>
      </c>
      <c r="J32" s="13">
        <v>49.68</v>
      </c>
      <c r="K32" s="14">
        <v>-0.12</v>
      </c>
      <c r="L32" s="13">
        <v>0</v>
      </c>
      <c r="M32" s="13">
        <v>402.96</v>
      </c>
      <c r="N32" s="13">
        <v>623.79999999999995</v>
      </c>
    </row>
    <row r="33" spans="1:14" x14ac:dyDescent="0.2">
      <c r="A33" s="2" t="s">
        <v>66</v>
      </c>
      <c r="B33" s="1" t="s">
        <v>67</v>
      </c>
      <c r="C33" s="13">
        <v>1400.04</v>
      </c>
      <c r="D33" s="13">
        <v>233.34</v>
      </c>
      <c r="E33" s="13">
        <v>0</v>
      </c>
      <c r="F33" s="13">
        <v>1633.38</v>
      </c>
      <c r="G33" s="13">
        <v>313.83</v>
      </c>
      <c r="H33" s="13">
        <v>0</v>
      </c>
      <c r="I33" s="13">
        <v>70.78</v>
      </c>
      <c r="J33" s="13">
        <v>46.64</v>
      </c>
      <c r="K33" s="13">
        <v>0.13</v>
      </c>
      <c r="L33" s="13">
        <v>0</v>
      </c>
      <c r="M33" s="13">
        <v>431.38</v>
      </c>
      <c r="N33" s="13">
        <v>1202</v>
      </c>
    </row>
    <row r="34" spans="1:14" x14ac:dyDescent="0.2">
      <c r="A34" s="2" t="s">
        <v>68</v>
      </c>
      <c r="B34" s="1" t="s">
        <v>69</v>
      </c>
      <c r="C34" s="13">
        <v>1400.04</v>
      </c>
      <c r="D34" s="13">
        <v>233.34</v>
      </c>
      <c r="E34" s="13">
        <v>0</v>
      </c>
      <c r="F34" s="13">
        <v>1633.38</v>
      </c>
      <c r="G34" s="13">
        <v>0</v>
      </c>
      <c r="H34" s="13">
        <v>0</v>
      </c>
      <c r="I34" s="13">
        <v>70.78</v>
      </c>
      <c r="J34" s="13">
        <v>47.03</v>
      </c>
      <c r="K34" s="14">
        <v>-0.03</v>
      </c>
      <c r="L34" s="13">
        <v>0</v>
      </c>
      <c r="M34" s="13">
        <v>117.78</v>
      </c>
      <c r="N34" s="13">
        <v>1515.6</v>
      </c>
    </row>
    <row r="35" spans="1:14" x14ac:dyDescent="0.2">
      <c r="A35" s="2" t="s">
        <v>70</v>
      </c>
      <c r="B35" s="1" t="s">
        <v>71</v>
      </c>
      <c r="C35" s="13">
        <v>4000.08</v>
      </c>
      <c r="D35" s="13">
        <v>666.68</v>
      </c>
      <c r="E35" s="13">
        <v>2662.42</v>
      </c>
      <c r="F35" s="13">
        <v>7329.18</v>
      </c>
      <c r="G35" s="13">
        <v>359.16</v>
      </c>
      <c r="H35" s="13">
        <v>0</v>
      </c>
      <c r="I35" s="13">
        <v>1365.13</v>
      </c>
      <c r="J35" s="13">
        <v>360.26</v>
      </c>
      <c r="K35" s="13">
        <v>0.03</v>
      </c>
      <c r="L35" s="13">
        <v>0</v>
      </c>
      <c r="M35" s="13">
        <v>2084.58</v>
      </c>
      <c r="N35" s="13">
        <v>5244.6</v>
      </c>
    </row>
    <row r="36" spans="1:14" x14ac:dyDescent="0.2">
      <c r="A36" s="2" t="s">
        <v>72</v>
      </c>
      <c r="B36" s="1" t="s">
        <v>73</v>
      </c>
      <c r="C36" s="13">
        <v>880.08</v>
      </c>
      <c r="D36" s="13">
        <v>146.68</v>
      </c>
      <c r="E36" s="13">
        <v>10991.76</v>
      </c>
      <c r="F36" s="13">
        <v>12018.52</v>
      </c>
      <c r="G36" s="13">
        <v>0</v>
      </c>
      <c r="H36" s="13">
        <v>0</v>
      </c>
      <c r="I36" s="13">
        <v>2758.39</v>
      </c>
      <c r="J36" s="13">
        <v>333.32</v>
      </c>
      <c r="K36" s="13">
        <v>0.01</v>
      </c>
      <c r="L36" s="13">
        <v>0</v>
      </c>
      <c r="M36" s="13">
        <v>3091.72</v>
      </c>
      <c r="N36" s="13">
        <v>8926.7999999999993</v>
      </c>
    </row>
    <row r="37" spans="1:14" x14ac:dyDescent="0.2">
      <c r="A37" s="2" t="s">
        <v>74</v>
      </c>
      <c r="B37" s="1" t="s">
        <v>75</v>
      </c>
      <c r="C37" s="13">
        <v>880.08</v>
      </c>
      <c r="D37" s="13">
        <v>146.68</v>
      </c>
      <c r="E37" s="13">
        <v>4706.08</v>
      </c>
      <c r="F37" s="13">
        <v>5732.84</v>
      </c>
      <c r="G37" s="13">
        <v>0</v>
      </c>
      <c r="H37" s="13">
        <v>0</v>
      </c>
      <c r="I37" s="13">
        <v>989.67</v>
      </c>
      <c r="J37" s="13">
        <v>91.94</v>
      </c>
      <c r="K37" s="14">
        <v>-0.17</v>
      </c>
      <c r="L37" s="13">
        <v>0</v>
      </c>
      <c r="M37" s="13">
        <v>1081.44</v>
      </c>
      <c r="N37" s="13">
        <v>4651.3999999999996</v>
      </c>
    </row>
    <row r="38" spans="1:14" x14ac:dyDescent="0.2">
      <c r="A38" s="2" t="s">
        <v>76</v>
      </c>
      <c r="B38" s="1" t="s">
        <v>77</v>
      </c>
      <c r="C38" s="13">
        <v>1000.08</v>
      </c>
      <c r="D38" s="13">
        <v>166.68</v>
      </c>
      <c r="E38" s="13">
        <v>1238.19</v>
      </c>
      <c r="F38" s="13">
        <v>2404.9499999999998</v>
      </c>
      <c r="G38" s="13">
        <v>0</v>
      </c>
      <c r="H38" s="13">
        <v>0</v>
      </c>
      <c r="I38" s="13">
        <v>258.31</v>
      </c>
      <c r="J38" s="13">
        <v>84.92</v>
      </c>
      <c r="K38" s="13">
        <v>0.12</v>
      </c>
      <c r="L38" s="13">
        <v>0</v>
      </c>
      <c r="M38" s="13">
        <v>343.35</v>
      </c>
      <c r="N38" s="13">
        <v>2061.6</v>
      </c>
    </row>
    <row r="39" spans="1:14" x14ac:dyDescent="0.2">
      <c r="A39" s="2" t="s">
        <v>78</v>
      </c>
      <c r="B39" s="1" t="s">
        <v>79</v>
      </c>
      <c r="C39" s="13">
        <v>1000.02</v>
      </c>
      <c r="D39" s="13">
        <v>166.67</v>
      </c>
      <c r="E39" s="13">
        <v>0</v>
      </c>
      <c r="F39" s="13">
        <v>1166.69</v>
      </c>
      <c r="G39" s="13">
        <v>0</v>
      </c>
      <c r="H39" s="13">
        <v>0</v>
      </c>
      <c r="I39" s="13">
        <v>3.58</v>
      </c>
      <c r="J39" s="13">
        <v>65.94</v>
      </c>
      <c r="K39" s="14">
        <v>-0.03</v>
      </c>
      <c r="L39" s="13">
        <v>0</v>
      </c>
      <c r="M39" s="13">
        <v>69.489999999999995</v>
      </c>
      <c r="N39" s="13">
        <v>1097.2</v>
      </c>
    </row>
    <row r="40" spans="1:14" x14ac:dyDescent="0.2">
      <c r="A40" s="2" t="s">
        <v>80</v>
      </c>
      <c r="B40" s="1" t="s">
        <v>81</v>
      </c>
      <c r="C40" s="13">
        <v>880.08</v>
      </c>
      <c r="D40" s="13">
        <v>146.68</v>
      </c>
      <c r="E40" s="13">
        <v>0</v>
      </c>
      <c r="F40" s="13">
        <v>1026.76</v>
      </c>
      <c r="G40" s="13">
        <v>0</v>
      </c>
      <c r="H40" s="14">
        <v>-18.41</v>
      </c>
      <c r="I40" s="13">
        <v>0</v>
      </c>
      <c r="J40" s="13">
        <v>81.03</v>
      </c>
      <c r="K40" s="14">
        <v>-0.06</v>
      </c>
      <c r="L40" s="13">
        <v>0</v>
      </c>
      <c r="M40" s="13">
        <v>62.56</v>
      </c>
      <c r="N40" s="13">
        <v>964.2</v>
      </c>
    </row>
    <row r="41" spans="1:14" x14ac:dyDescent="0.2">
      <c r="A41" s="2" t="s">
        <v>82</v>
      </c>
      <c r="B41" s="1" t="s">
        <v>83</v>
      </c>
      <c r="C41" s="13">
        <v>1000.08</v>
      </c>
      <c r="D41" s="13">
        <v>166.68</v>
      </c>
      <c r="E41" s="13">
        <v>1287.3</v>
      </c>
      <c r="F41" s="13">
        <v>2454.06</v>
      </c>
      <c r="G41" s="13">
        <v>0</v>
      </c>
      <c r="H41" s="13">
        <v>0</v>
      </c>
      <c r="I41" s="13">
        <v>268.8</v>
      </c>
      <c r="J41" s="13">
        <v>79.430000000000007</v>
      </c>
      <c r="K41" s="13">
        <v>0.03</v>
      </c>
      <c r="L41" s="13">
        <v>0</v>
      </c>
      <c r="M41" s="13">
        <v>348.26</v>
      </c>
      <c r="N41" s="13">
        <v>2105.8000000000002</v>
      </c>
    </row>
    <row r="42" spans="1:14" x14ac:dyDescent="0.2">
      <c r="A42" s="2" t="s">
        <v>84</v>
      </c>
      <c r="B42" s="1" t="s">
        <v>85</v>
      </c>
      <c r="C42" s="13">
        <v>880.08</v>
      </c>
      <c r="D42" s="13">
        <v>146.68</v>
      </c>
      <c r="E42" s="13">
        <v>11623.59</v>
      </c>
      <c r="F42" s="13">
        <v>12650.35</v>
      </c>
      <c r="G42" s="13">
        <v>0</v>
      </c>
      <c r="H42" s="13">
        <v>0</v>
      </c>
      <c r="I42" s="13">
        <v>2947.94</v>
      </c>
      <c r="J42" s="13">
        <v>25.48</v>
      </c>
      <c r="K42" s="13">
        <v>0.13</v>
      </c>
      <c r="L42" s="13">
        <v>0</v>
      </c>
      <c r="M42" s="13">
        <v>2973.55</v>
      </c>
      <c r="N42" s="13">
        <v>9676.7999999999993</v>
      </c>
    </row>
    <row r="43" spans="1:14" x14ac:dyDescent="0.2">
      <c r="A43" s="2" t="s">
        <v>86</v>
      </c>
      <c r="B43" s="1" t="s">
        <v>87</v>
      </c>
      <c r="C43" s="13">
        <v>1400.04</v>
      </c>
      <c r="D43" s="13">
        <v>233.34</v>
      </c>
      <c r="E43" s="13">
        <v>0</v>
      </c>
      <c r="F43" s="13">
        <v>1633.38</v>
      </c>
      <c r="G43" s="13">
        <v>0</v>
      </c>
      <c r="H43" s="13">
        <v>0</v>
      </c>
      <c r="I43" s="13">
        <v>70.78</v>
      </c>
      <c r="J43" s="13">
        <v>45.7</v>
      </c>
      <c r="K43" s="13">
        <v>0.1</v>
      </c>
      <c r="L43" s="13">
        <v>0</v>
      </c>
      <c r="M43" s="13">
        <v>116.58</v>
      </c>
      <c r="N43" s="13">
        <v>1516.8</v>
      </c>
    </row>
    <row r="44" spans="1:14" x14ac:dyDescent="0.2">
      <c r="A44" s="2" t="s">
        <v>88</v>
      </c>
      <c r="B44" s="1" t="s">
        <v>89</v>
      </c>
      <c r="C44" s="13">
        <v>880.08</v>
      </c>
      <c r="D44" s="13">
        <v>146.68</v>
      </c>
      <c r="E44" s="13">
        <v>3538.27</v>
      </c>
      <c r="F44" s="13">
        <v>4565.03</v>
      </c>
      <c r="G44" s="13">
        <v>286.05</v>
      </c>
      <c r="H44" s="13">
        <v>0</v>
      </c>
      <c r="I44" s="13">
        <v>719.7</v>
      </c>
      <c r="J44" s="13">
        <v>175.11</v>
      </c>
      <c r="K44" s="14">
        <v>-0.03</v>
      </c>
      <c r="L44" s="13">
        <v>0</v>
      </c>
      <c r="M44" s="13">
        <v>1180.83</v>
      </c>
      <c r="N44" s="13">
        <v>3384.2</v>
      </c>
    </row>
    <row r="45" spans="1:14" x14ac:dyDescent="0.2">
      <c r="A45" s="2" t="s">
        <v>90</v>
      </c>
      <c r="B45" s="1" t="s">
        <v>91</v>
      </c>
      <c r="C45" s="13">
        <v>880.08</v>
      </c>
      <c r="D45" s="13">
        <v>146.68</v>
      </c>
      <c r="E45" s="13">
        <v>0</v>
      </c>
      <c r="F45" s="13">
        <v>1026.76</v>
      </c>
      <c r="G45" s="13">
        <v>0</v>
      </c>
      <c r="H45" s="14">
        <v>-18.41</v>
      </c>
      <c r="I45" s="13">
        <v>0</v>
      </c>
      <c r="J45" s="13">
        <v>139.08000000000001</v>
      </c>
      <c r="K45" s="14">
        <v>-0.11</v>
      </c>
      <c r="L45" s="13">
        <v>0</v>
      </c>
      <c r="M45" s="13">
        <v>120.56</v>
      </c>
      <c r="N45" s="13">
        <v>906.2</v>
      </c>
    </row>
    <row r="46" spans="1:14" x14ac:dyDescent="0.2">
      <c r="A46" s="2" t="s">
        <v>92</v>
      </c>
      <c r="B46" s="1" t="s">
        <v>93</v>
      </c>
      <c r="C46" s="13">
        <v>880.08</v>
      </c>
      <c r="D46" s="13">
        <v>146.68</v>
      </c>
      <c r="E46" s="13">
        <v>0</v>
      </c>
      <c r="F46" s="13">
        <v>1026.76</v>
      </c>
      <c r="G46" s="13">
        <v>0</v>
      </c>
      <c r="H46" s="14">
        <v>-18.41</v>
      </c>
      <c r="I46" s="13">
        <v>0</v>
      </c>
      <c r="J46" s="13">
        <v>360.26</v>
      </c>
      <c r="K46" s="13">
        <v>0.11</v>
      </c>
      <c r="L46" s="13">
        <v>0</v>
      </c>
      <c r="M46" s="13">
        <v>341.96</v>
      </c>
      <c r="N46" s="13">
        <v>684.8</v>
      </c>
    </row>
    <row r="47" spans="1:14" x14ac:dyDescent="0.2">
      <c r="A47" s="2" t="s">
        <v>94</v>
      </c>
      <c r="B47" s="1" t="s">
        <v>95</v>
      </c>
      <c r="C47" s="13">
        <v>1285.68</v>
      </c>
      <c r="D47" s="13">
        <v>214.28</v>
      </c>
      <c r="E47" s="13">
        <v>212.21</v>
      </c>
      <c r="F47" s="13">
        <v>1712.17</v>
      </c>
      <c r="G47" s="13">
        <v>0</v>
      </c>
      <c r="H47" s="13">
        <v>0</v>
      </c>
      <c r="I47" s="13">
        <v>138.16</v>
      </c>
      <c r="J47" s="13">
        <v>49.16</v>
      </c>
      <c r="K47" s="13">
        <v>0.05</v>
      </c>
      <c r="L47" s="13">
        <v>0</v>
      </c>
      <c r="M47" s="13">
        <v>187.37</v>
      </c>
      <c r="N47" s="13">
        <v>1524.8</v>
      </c>
    </row>
    <row r="48" spans="1:14" x14ac:dyDescent="0.2">
      <c r="A48" s="2" t="s">
        <v>96</v>
      </c>
      <c r="B48" s="1" t="s">
        <v>97</v>
      </c>
      <c r="C48" s="13">
        <v>1400.04</v>
      </c>
      <c r="D48" s="13">
        <v>233.34</v>
      </c>
      <c r="E48" s="13">
        <v>0</v>
      </c>
      <c r="F48" s="13">
        <v>1633.38</v>
      </c>
      <c r="G48" s="13">
        <v>647.28</v>
      </c>
      <c r="H48" s="13">
        <v>0</v>
      </c>
      <c r="I48" s="13">
        <v>70.78</v>
      </c>
      <c r="J48" s="13">
        <v>46.37</v>
      </c>
      <c r="K48" s="14">
        <v>-0.05</v>
      </c>
      <c r="L48" s="13">
        <v>0</v>
      </c>
      <c r="M48" s="13">
        <v>764.38</v>
      </c>
      <c r="N48" s="13">
        <v>869</v>
      </c>
    </row>
    <row r="49" spans="1:14" x14ac:dyDescent="0.2">
      <c r="A49" s="2" t="s">
        <v>98</v>
      </c>
      <c r="B49" s="1" t="s">
        <v>99</v>
      </c>
      <c r="C49" s="13">
        <v>880.08</v>
      </c>
      <c r="D49" s="13">
        <v>146.68</v>
      </c>
      <c r="E49" s="13">
        <v>4793.3599999999997</v>
      </c>
      <c r="F49" s="13">
        <v>5820.12</v>
      </c>
      <c r="G49" s="13">
        <v>0</v>
      </c>
      <c r="H49" s="13">
        <v>0</v>
      </c>
      <c r="I49" s="13">
        <v>1010.2</v>
      </c>
      <c r="J49" s="13">
        <v>128.27000000000001</v>
      </c>
      <c r="K49" s="13">
        <v>0.05</v>
      </c>
      <c r="L49" s="13">
        <v>0</v>
      </c>
      <c r="M49" s="13">
        <v>1138.52</v>
      </c>
      <c r="N49" s="13">
        <v>4681.6000000000004</v>
      </c>
    </row>
    <row r="50" spans="1:14" x14ac:dyDescent="0.2">
      <c r="A50" s="2" t="s">
        <v>100</v>
      </c>
      <c r="B50" s="1" t="s">
        <v>101</v>
      </c>
      <c r="C50" s="13">
        <v>880.08</v>
      </c>
      <c r="D50" s="13">
        <v>146.68</v>
      </c>
      <c r="E50" s="13">
        <v>357.76</v>
      </c>
      <c r="F50" s="13">
        <v>1384.52</v>
      </c>
      <c r="G50" s="13">
        <v>0</v>
      </c>
      <c r="H50" s="13">
        <v>0</v>
      </c>
      <c r="I50" s="13">
        <v>34.24</v>
      </c>
      <c r="J50" s="13">
        <v>184.31</v>
      </c>
      <c r="K50" s="14">
        <v>-0.03</v>
      </c>
      <c r="L50" s="13">
        <v>0</v>
      </c>
      <c r="M50" s="13">
        <v>218.52</v>
      </c>
      <c r="N50" s="13">
        <v>1166</v>
      </c>
    </row>
    <row r="51" spans="1:14" x14ac:dyDescent="0.2">
      <c r="A51" s="2" t="s">
        <v>102</v>
      </c>
      <c r="B51" s="1" t="s">
        <v>103</v>
      </c>
      <c r="C51" s="13">
        <v>880.08</v>
      </c>
      <c r="D51" s="13">
        <v>146.68</v>
      </c>
      <c r="E51" s="13">
        <v>612.16</v>
      </c>
      <c r="F51" s="13">
        <v>1638.92</v>
      </c>
      <c r="G51" s="13">
        <v>632.04</v>
      </c>
      <c r="H51" s="13">
        <v>0</v>
      </c>
      <c r="I51" s="13">
        <v>79.66</v>
      </c>
      <c r="J51" s="13">
        <v>155.13</v>
      </c>
      <c r="K51" s="13">
        <v>0.09</v>
      </c>
      <c r="L51" s="13">
        <v>0</v>
      </c>
      <c r="M51" s="13">
        <v>866.92</v>
      </c>
      <c r="N51" s="13">
        <v>772</v>
      </c>
    </row>
    <row r="52" spans="1:14" x14ac:dyDescent="0.2">
      <c r="A52" s="2" t="s">
        <v>104</v>
      </c>
      <c r="B52" s="1" t="s">
        <v>105</v>
      </c>
      <c r="C52" s="13">
        <v>880.08</v>
      </c>
      <c r="D52" s="13">
        <v>146.68</v>
      </c>
      <c r="E52" s="13">
        <v>0</v>
      </c>
      <c r="F52" s="13">
        <v>1026.76</v>
      </c>
      <c r="G52" s="13">
        <v>0</v>
      </c>
      <c r="H52" s="14">
        <v>-18.41</v>
      </c>
      <c r="I52" s="13">
        <v>0</v>
      </c>
      <c r="J52" s="13">
        <v>92.94</v>
      </c>
      <c r="K52" s="13">
        <v>0.03</v>
      </c>
      <c r="L52" s="13">
        <v>0</v>
      </c>
      <c r="M52" s="13">
        <v>74.56</v>
      </c>
      <c r="N52" s="13">
        <v>952.2</v>
      </c>
    </row>
    <row r="53" spans="1:14" x14ac:dyDescent="0.2">
      <c r="A53" s="2" t="s">
        <v>106</v>
      </c>
      <c r="B53" s="1" t="s">
        <v>107</v>
      </c>
      <c r="C53" s="13">
        <v>1400.04</v>
      </c>
      <c r="D53" s="13">
        <v>233.34</v>
      </c>
      <c r="E53" s="13">
        <v>0</v>
      </c>
      <c r="F53" s="13">
        <v>1633.38</v>
      </c>
      <c r="G53" s="13">
        <v>393.97</v>
      </c>
      <c r="H53" s="13">
        <v>0</v>
      </c>
      <c r="I53" s="13">
        <v>70.78</v>
      </c>
      <c r="J53" s="13">
        <v>43.26</v>
      </c>
      <c r="K53" s="14">
        <v>-0.03</v>
      </c>
      <c r="L53" s="13">
        <v>0</v>
      </c>
      <c r="M53" s="13">
        <v>507.98</v>
      </c>
      <c r="N53" s="13">
        <v>1125.4000000000001</v>
      </c>
    </row>
    <row r="54" spans="1:14" x14ac:dyDescent="0.2">
      <c r="A54" s="2" t="s">
        <v>108</v>
      </c>
      <c r="B54" s="1" t="s">
        <v>109</v>
      </c>
      <c r="C54" s="13">
        <v>1400.04</v>
      </c>
      <c r="D54" s="13">
        <v>233.34</v>
      </c>
      <c r="E54" s="13">
        <v>0</v>
      </c>
      <c r="F54" s="13">
        <v>1633.38</v>
      </c>
      <c r="G54" s="13">
        <v>338.71</v>
      </c>
      <c r="H54" s="13">
        <v>0</v>
      </c>
      <c r="I54" s="13">
        <v>70.78</v>
      </c>
      <c r="J54" s="13">
        <v>55.55</v>
      </c>
      <c r="K54" s="14">
        <v>-0.06</v>
      </c>
      <c r="L54" s="13">
        <v>0</v>
      </c>
      <c r="M54" s="13">
        <v>464.98</v>
      </c>
      <c r="N54" s="13">
        <v>1168.4000000000001</v>
      </c>
    </row>
    <row r="55" spans="1:14" x14ac:dyDescent="0.2">
      <c r="A55" s="2" t="s">
        <v>110</v>
      </c>
      <c r="B55" s="1" t="s">
        <v>111</v>
      </c>
      <c r="C55" s="13">
        <v>880.02</v>
      </c>
      <c r="D55" s="13">
        <v>146.66999999999999</v>
      </c>
      <c r="E55" s="13">
        <v>0</v>
      </c>
      <c r="F55" s="13">
        <v>1026.69</v>
      </c>
      <c r="G55" s="13">
        <v>0</v>
      </c>
      <c r="H55" s="14">
        <v>-18.41</v>
      </c>
      <c r="I55" s="13">
        <v>0</v>
      </c>
      <c r="J55" s="13">
        <v>62.72</v>
      </c>
      <c r="K55" s="14">
        <v>-0.02</v>
      </c>
      <c r="L55" s="13">
        <v>0</v>
      </c>
      <c r="M55" s="13">
        <v>44.29</v>
      </c>
      <c r="N55" s="13">
        <v>982.4</v>
      </c>
    </row>
    <row r="57" spans="1:14" s="7" customFormat="1" x14ac:dyDescent="0.2">
      <c r="A57" s="15"/>
      <c r="C57" s="7" t="s">
        <v>112</v>
      </c>
      <c r="D57" s="7" t="s">
        <v>112</v>
      </c>
      <c r="E57" s="7" t="s">
        <v>112</v>
      </c>
      <c r="F57" s="7" t="s">
        <v>112</v>
      </c>
      <c r="G57" s="7" t="s">
        <v>112</v>
      </c>
      <c r="H57" s="7" t="s">
        <v>112</v>
      </c>
      <c r="I57" s="7" t="s">
        <v>112</v>
      </c>
      <c r="J57" s="7" t="s">
        <v>112</v>
      </c>
      <c r="K57" s="7" t="s">
        <v>112</v>
      </c>
      <c r="L57" s="7" t="s">
        <v>112</v>
      </c>
      <c r="M57" s="7" t="s">
        <v>112</v>
      </c>
      <c r="N57" s="7" t="s">
        <v>112</v>
      </c>
    </row>
    <row r="58" spans="1:14" x14ac:dyDescent="0.2">
      <c r="A58" s="18" t="s">
        <v>113</v>
      </c>
      <c r="B58" s="1" t="s">
        <v>114</v>
      </c>
      <c r="C58" s="17">
        <v>56208.6</v>
      </c>
      <c r="D58" s="17">
        <v>9368.1</v>
      </c>
      <c r="E58" s="17">
        <v>75185.23</v>
      </c>
      <c r="F58" s="17">
        <v>140761.93</v>
      </c>
      <c r="G58" s="17">
        <v>4715.8900000000003</v>
      </c>
      <c r="H58" s="19">
        <v>-331.38</v>
      </c>
      <c r="I58" s="17">
        <v>21045.69</v>
      </c>
      <c r="J58" s="17">
        <v>5917.87</v>
      </c>
      <c r="K58" s="17">
        <v>0.86</v>
      </c>
      <c r="L58" s="17">
        <v>500</v>
      </c>
      <c r="M58" s="17">
        <v>31848.93</v>
      </c>
      <c r="N58" s="17">
        <v>108913</v>
      </c>
    </row>
    <row r="60" spans="1:14" x14ac:dyDescent="0.2">
      <c r="C60" s="1" t="s">
        <v>114</v>
      </c>
      <c r="D60" s="1" t="s">
        <v>114</v>
      </c>
      <c r="E60" s="1" t="s">
        <v>114</v>
      </c>
      <c r="F60" s="1" t="s">
        <v>114</v>
      </c>
      <c r="G60" s="1" t="s">
        <v>114</v>
      </c>
      <c r="H60" s="1" t="s">
        <v>114</v>
      </c>
      <c r="I60" s="1" t="s">
        <v>114</v>
      </c>
      <c r="J60" s="1" t="s">
        <v>114</v>
      </c>
      <c r="K60" s="1" t="s">
        <v>114</v>
      </c>
      <c r="L60" s="1" t="s">
        <v>114</v>
      </c>
      <c r="M60" s="1" t="s">
        <v>114</v>
      </c>
      <c r="N60" s="1" t="s">
        <v>114</v>
      </c>
    </row>
    <row r="61" spans="1:14" x14ac:dyDescent="0.2">
      <c r="A61" s="2" t="s">
        <v>114</v>
      </c>
      <c r="B61" s="1" t="s">
        <v>114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37" workbookViewId="0">
      <selection activeCell="D60" sqref="D60"/>
    </sheetView>
  </sheetViews>
  <sheetFormatPr baseColWidth="10" defaultRowHeight="15" x14ac:dyDescent="0.25"/>
  <cols>
    <col min="2" max="2" width="15.85546875" customWidth="1"/>
    <col min="3" max="3" width="18.85546875" bestFit="1" customWidth="1"/>
    <col min="4" max="4" width="12.5703125" bestFit="1" customWidth="1"/>
    <col min="5" max="5" width="35.28515625" bestFit="1" customWidth="1"/>
  </cols>
  <sheetData>
    <row r="1" spans="1:10" x14ac:dyDescent="0.25">
      <c r="A1" s="43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44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9.5" x14ac:dyDescent="0.3">
      <c r="A3" s="20" t="s">
        <v>2</v>
      </c>
      <c r="B3" s="20"/>
      <c r="C3" s="45"/>
      <c r="D3" s="20"/>
      <c r="E3" s="20"/>
      <c r="F3" s="20"/>
      <c r="G3" s="20"/>
      <c r="H3" s="20"/>
      <c r="I3" s="20"/>
      <c r="J3" s="20"/>
    </row>
    <row r="4" spans="1:10" x14ac:dyDescent="0.25">
      <c r="A4" s="20" t="s">
        <v>115</v>
      </c>
      <c r="B4" s="20"/>
      <c r="C4" s="20"/>
      <c r="D4" s="20"/>
      <c r="E4" s="20"/>
      <c r="F4" s="20"/>
      <c r="G4" s="20"/>
      <c r="H4" s="20"/>
      <c r="I4" s="20"/>
      <c r="J4" s="20"/>
    </row>
    <row r="6" spans="1:10" x14ac:dyDescent="0.25">
      <c r="A6" s="46"/>
      <c r="B6" s="46"/>
      <c r="C6" s="46"/>
      <c r="D6" s="46"/>
      <c r="E6" s="46"/>
      <c r="F6" s="46"/>
      <c r="G6" s="46"/>
      <c r="H6" s="46"/>
      <c r="I6" s="20"/>
      <c r="J6" s="20"/>
    </row>
    <row r="7" spans="1:10" x14ac:dyDescent="0.25">
      <c r="A7" s="47"/>
      <c r="B7" s="47"/>
      <c r="C7" s="47"/>
      <c r="D7" s="47"/>
      <c r="E7" s="47"/>
      <c r="F7" s="47"/>
      <c r="G7" s="47"/>
      <c r="H7" s="47"/>
      <c r="I7" s="20"/>
      <c r="J7" s="20"/>
    </row>
    <row r="8" spans="1:10" x14ac:dyDescent="0.25">
      <c r="A8" s="49" t="s">
        <v>116</v>
      </c>
      <c r="B8" s="49" t="s">
        <v>117</v>
      </c>
      <c r="C8" s="49" t="s">
        <v>118</v>
      </c>
      <c r="D8" s="50" t="s">
        <v>119</v>
      </c>
      <c r="E8" s="49" t="s">
        <v>120</v>
      </c>
      <c r="F8" s="48"/>
      <c r="G8" s="48"/>
      <c r="H8" s="48"/>
      <c r="I8" s="48"/>
      <c r="J8" s="48"/>
    </row>
    <row r="9" spans="1:10" x14ac:dyDescent="0.25">
      <c r="A9" s="20" t="s">
        <v>56</v>
      </c>
      <c r="B9" s="20"/>
      <c r="C9" s="20" t="s">
        <v>121</v>
      </c>
      <c r="D9" s="20">
        <v>1228.6000000000001</v>
      </c>
      <c r="E9" s="20" t="s">
        <v>57</v>
      </c>
      <c r="F9" s="20"/>
      <c r="G9" s="20"/>
      <c r="H9" s="20"/>
      <c r="I9" s="20"/>
      <c r="J9" s="20"/>
    </row>
    <row r="10" spans="1:10" x14ac:dyDescent="0.25">
      <c r="A10" s="20"/>
      <c r="B10" s="20" t="s">
        <v>122</v>
      </c>
      <c r="C10" s="20"/>
      <c r="D10" s="51">
        <v>1228.6000000000001</v>
      </c>
      <c r="E10" s="20" t="s">
        <v>123</v>
      </c>
      <c r="F10" s="20"/>
      <c r="G10" s="20"/>
      <c r="H10" s="20"/>
      <c r="I10" s="20"/>
      <c r="J10" s="20"/>
    </row>
    <row r="12" spans="1:10" x14ac:dyDescent="0.25">
      <c r="A12" s="20" t="s">
        <v>26</v>
      </c>
      <c r="B12" s="20">
        <v>56708882790</v>
      </c>
      <c r="C12" s="20" t="s">
        <v>124</v>
      </c>
      <c r="D12" s="20">
        <v>1343.4</v>
      </c>
      <c r="E12" s="20" t="s">
        <v>27</v>
      </c>
      <c r="F12" s="20"/>
      <c r="G12" s="20"/>
      <c r="H12" s="20"/>
      <c r="I12" s="20"/>
      <c r="J12" s="20"/>
    </row>
    <row r="13" spans="1:10" x14ac:dyDescent="0.25">
      <c r="A13" s="20" t="s">
        <v>42</v>
      </c>
      <c r="B13" s="20">
        <v>56708847789</v>
      </c>
      <c r="C13" s="20" t="s">
        <v>124</v>
      </c>
      <c r="D13" s="20">
        <v>226.60000000000002</v>
      </c>
      <c r="E13" s="20" t="s">
        <v>43</v>
      </c>
      <c r="F13" s="20"/>
      <c r="G13" s="20"/>
      <c r="H13" s="20"/>
      <c r="I13" s="20"/>
      <c r="J13" s="20"/>
    </row>
    <row r="14" spans="1:10" x14ac:dyDescent="0.25">
      <c r="A14" s="20" t="s">
        <v>44</v>
      </c>
      <c r="B14" s="20">
        <v>56708883259</v>
      </c>
      <c r="C14" s="20" t="s">
        <v>124</v>
      </c>
      <c r="D14" s="20">
        <v>1338.6000000000001</v>
      </c>
      <c r="E14" s="20" t="s">
        <v>45</v>
      </c>
      <c r="F14" s="20"/>
      <c r="G14" s="20"/>
      <c r="H14" s="20"/>
      <c r="I14" s="20"/>
      <c r="J14" s="20"/>
    </row>
    <row r="15" spans="1:10" x14ac:dyDescent="0.25">
      <c r="A15" s="20" t="s">
        <v>90</v>
      </c>
      <c r="B15" s="20">
        <v>56708848767</v>
      </c>
      <c r="C15" s="20" t="s">
        <v>124</v>
      </c>
      <c r="D15" s="20">
        <v>906.2</v>
      </c>
      <c r="E15" s="20" t="s">
        <v>91</v>
      </c>
      <c r="F15" s="20"/>
      <c r="G15" s="20"/>
      <c r="H15" s="20"/>
      <c r="I15" s="20"/>
      <c r="J15" s="20"/>
    </row>
    <row r="16" spans="1:10" x14ac:dyDescent="0.25">
      <c r="A16" s="20" t="s">
        <v>102</v>
      </c>
      <c r="B16" s="20">
        <v>56708848798</v>
      </c>
      <c r="C16" s="20" t="s">
        <v>124</v>
      </c>
      <c r="D16" s="20">
        <v>772</v>
      </c>
      <c r="E16" s="20" t="s">
        <v>103</v>
      </c>
      <c r="F16" s="20"/>
      <c r="G16" s="20"/>
      <c r="H16" s="20"/>
      <c r="I16" s="20"/>
      <c r="J16" s="20"/>
    </row>
    <row r="17" spans="1:5" x14ac:dyDescent="0.25">
      <c r="A17" s="20" t="s">
        <v>72</v>
      </c>
      <c r="B17" s="20">
        <v>56708883518</v>
      </c>
      <c r="C17" s="20" t="s">
        <v>124</v>
      </c>
      <c r="D17" s="20">
        <v>8926.8000000000011</v>
      </c>
      <c r="E17" s="20" t="s">
        <v>73</v>
      </c>
    </row>
    <row r="18" spans="1:5" x14ac:dyDescent="0.25">
      <c r="A18" s="20" t="s">
        <v>60</v>
      </c>
      <c r="B18" s="20">
        <v>56708883319</v>
      </c>
      <c r="C18" s="20" t="s">
        <v>124</v>
      </c>
      <c r="D18" s="20">
        <v>4743.4000000000005</v>
      </c>
      <c r="E18" s="20" t="s">
        <v>61</v>
      </c>
    </row>
    <row r="19" spans="1:5" x14ac:dyDescent="0.25">
      <c r="A19" s="20" t="s">
        <v>62</v>
      </c>
      <c r="B19" s="20">
        <v>56708883370</v>
      </c>
      <c r="C19" s="20" t="s">
        <v>124</v>
      </c>
      <c r="D19" s="20">
        <v>868.80000000000007</v>
      </c>
      <c r="E19" s="20" t="s">
        <v>63</v>
      </c>
    </row>
    <row r="20" spans="1:5" x14ac:dyDescent="0.25">
      <c r="A20" s="20" t="s">
        <v>92</v>
      </c>
      <c r="B20" s="20">
        <v>56708848770</v>
      </c>
      <c r="C20" s="20" t="s">
        <v>124</v>
      </c>
      <c r="D20" s="20">
        <v>684.80000000000007</v>
      </c>
      <c r="E20" s="20" t="s">
        <v>93</v>
      </c>
    </row>
    <row r="21" spans="1:5" x14ac:dyDescent="0.25">
      <c r="A21" s="20" t="s">
        <v>38</v>
      </c>
      <c r="B21" s="20">
        <v>56708883137</v>
      </c>
      <c r="C21" s="20" t="s">
        <v>124</v>
      </c>
      <c r="D21" s="20">
        <v>817</v>
      </c>
      <c r="E21" s="20" t="s">
        <v>39</v>
      </c>
    </row>
    <row r="22" spans="1:5" x14ac:dyDescent="0.25">
      <c r="A22" s="20" t="s">
        <v>30</v>
      </c>
      <c r="B22" s="20">
        <v>56708847394</v>
      </c>
      <c r="C22" s="20" t="s">
        <v>124</v>
      </c>
      <c r="D22" s="20">
        <v>391.40000000000003</v>
      </c>
      <c r="E22" s="20" t="s">
        <v>31</v>
      </c>
    </row>
    <row r="23" spans="1:5" x14ac:dyDescent="0.25">
      <c r="A23" s="20" t="s">
        <v>110</v>
      </c>
      <c r="B23" s="20">
        <v>56708883842</v>
      </c>
      <c r="C23" s="20" t="s">
        <v>124</v>
      </c>
      <c r="D23" s="20">
        <v>982.40000000000009</v>
      </c>
      <c r="E23" s="20" t="s">
        <v>111</v>
      </c>
    </row>
    <row r="24" spans="1:5" x14ac:dyDescent="0.25">
      <c r="A24" s="20" t="s">
        <v>28</v>
      </c>
      <c r="B24" s="20">
        <v>56708847315</v>
      </c>
      <c r="C24" s="20" t="s">
        <v>124</v>
      </c>
      <c r="D24" s="20">
        <v>960</v>
      </c>
      <c r="E24" s="20" t="s">
        <v>29</v>
      </c>
    </row>
    <row r="25" spans="1:5" x14ac:dyDescent="0.25">
      <c r="A25" s="20">
        <v>5</v>
      </c>
      <c r="B25" s="20">
        <v>56708883185</v>
      </c>
      <c r="C25" s="20" t="s">
        <v>124</v>
      </c>
      <c r="D25" s="20">
        <v>4043.4</v>
      </c>
      <c r="E25" s="20" t="s">
        <v>41</v>
      </c>
    </row>
    <row r="26" spans="1:5" x14ac:dyDescent="0.25">
      <c r="A26" s="20" t="s">
        <v>76</v>
      </c>
      <c r="B26" s="20">
        <v>56708848386</v>
      </c>
      <c r="C26" s="20" t="s">
        <v>124</v>
      </c>
      <c r="D26" s="20">
        <v>2061.6</v>
      </c>
      <c r="E26" s="20" t="s">
        <v>77</v>
      </c>
    </row>
    <row r="27" spans="1:5" x14ac:dyDescent="0.25">
      <c r="A27" s="20" t="s">
        <v>70</v>
      </c>
      <c r="B27" s="20">
        <v>56708883430</v>
      </c>
      <c r="C27" s="20" t="s">
        <v>124</v>
      </c>
      <c r="D27" s="20">
        <v>5244.6</v>
      </c>
      <c r="E27" s="20" t="s">
        <v>71</v>
      </c>
    </row>
    <row r="28" spans="1:5" x14ac:dyDescent="0.25">
      <c r="A28" s="20" t="s">
        <v>94</v>
      </c>
      <c r="B28" s="20">
        <v>56708848784</v>
      </c>
      <c r="C28" s="20" t="s">
        <v>124</v>
      </c>
      <c r="D28" s="20">
        <v>1524.8000000000002</v>
      </c>
      <c r="E28" s="20" t="s">
        <v>95</v>
      </c>
    </row>
    <row r="29" spans="1:5" x14ac:dyDescent="0.25">
      <c r="A29" s="20" t="s">
        <v>104</v>
      </c>
      <c r="B29" s="20">
        <v>56710784406</v>
      </c>
      <c r="C29" s="20" t="s">
        <v>124</v>
      </c>
      <c r="D29" s="20">
        <v>952.2</v>
      </c>
      <c r="E29" s="20" t="s">
        <v>105</v>
      </c>
    </row>
    <row r="30" spans="1:5" x14ac:dyDescent="0.25">
      <c r="A30" s="20" t="s">
        <v>54</v>
      </c>
      <c r="B30" s="20">
        <v>56708880312</v>
      </c>
      <c r="C30" s="20" t="s">
        <v>124</v>
      </c>
      <c r="D30" s="20">
        <v>5574</v>
      </c>
      <c r="E30" s="20" t="s">
        <v>55</v>
      </c>
    </row>
    <row r="31" spans="1:5" x14ac:dyDescent="0.25">
      <c r="A31" s="20" t="s">
        <v>98</v>
      </c>
      <c r="B31" s="20">
        <v>60589924269</v>
      </c>
      <c r="C31" s="20" t="s">
        <v>124</v>
      </c>
      <c r="D31" s="20">
        <v>4681.6000000000004</v>
      </c>
      <c r="E31" s="20" t="s">
        <v>99</v>
      </c>
    </row>
    <row r="32" spans="1:5" x14ac:dyDescent="0.25">
      <c r="A32" s="20" t="s">
        <v>100</v>
      </c>
      <c r="B32" s="20">
        <v>60589924670</v>
      </c>
      <c r="C32" s="20" t="s">
        <v>124</v>
      </c>
      <c r="D32" s="20">
        <v>1166</v>
      </c>
      <c r="E32" s="20" t="s">
        <v>101</v>
      </c>
    </row>
    <row r="33" spans="1:5" x14ac:dyDescent="0.25">
      <c r="A33" s="20" t="s">
        <v>46</v>
      </c>
      <c r="B33" s="20">
        <v>60589937915</v>
      </c>
      <c r="C33" s="20" t="s">
        <v>124</v>
      </c>
      <c r="D33" s="20">
        <v>10963.2</v>
      </c>
      <c r="E33" s="20" t="s">
        <v>47</v>
      </c>
    </row>
    <row r="34" spans="1:5" x14ac:dyDescent="0.25">
      <c r="A34" s="20" t="s">
        <v>88</v>
      </c>
      <c r="B34" s="20">
        <v>60589940438</v>
      </c>
      <c r="C34" s="20" t="s">
        <v>124</v>
      </c>
      <c r="D34" s="20">
        <v>3384.2000000000003</v>
      </c>
      <c r="E34" s="20" t="s">
        <v>89</v>
      </c>
    </row>
    <row r="35" spans="1:5" x14ac:dyDescent="0.25">
      <c r="A35" s="20" t="s">
        <v>80</v>
      </c>
      <c r="B35" s="20">
        <v>60589917957</v>
      </c>
      <c r="C35" s="20" t="s">
        <v>124</v>
      </c>
      <c r="D35" s="20">
        <v>964.2</v>
      </c>
      <c r="E35" s="20" t="s">
        <v>81</v>
      </c>
    </row>
    <row r="36" spans="1:5" x14ac:dyDescent="0.25">
      <c r="A36" s="20" t="s">
        <v>24</v>
      </c>
      <c r="B36" s="20">
        <v>60590210961</v>
      </c>
      <c r="C36" s="20" t="s">
        <v>124</v>
      </c>
      <c r="D36" s="20">
        <v>5503.4000000000005</v>
      </c>
      <c r="E36" s="20" t="s">
        <v>25</v>
      </c>
    </row>
    <row r="37" spans="1:5" x14ac:dyDescent="0.25">
      <c r="A37" s="20" t="s">
        <v>64</v>
      </c>
      <c r="B37" s="20">
        <v>60591931298</v>
      </c>
      <c r="C37" s="20" t="s">
        <v>124</v>
      </c>
      <c r="D37" s="20">
        <v>623.80000000000007</v>
      </c>
      <c r="E37" s="20" t="s">
        <v>65</v>
      </c>
    </row>
    <row r="38" spans="1:5" x14ac:dyDescent="0.25">
      <c r="A38" s="20" t="s">
        <v>48</v>
      </c>
      <c r="B38" s="20">
        <v>60592509166</v>
      </c>
      <c r="C38" s="20" t="s">
        <v>124</v>
      </c>
      <c r="D38" s="20">
        <v>1006.8000000000001</v>
      </c>
      <c r="E38" s="20" t="s">
        <v>49</v>
      </c>
    </row>
    <row r="39" spans="1:5" x14ac:dyDescent="0.25">
      <c r="A39" s="20" t="s">
        <v>58</v>
      </c>
      <c r="B39" s="20">
        <v>60592512670</v>
      </c>
      <c r="C39" s="20" t="s">
        <v>124</v>
      </c>
      <c r="D39" s="20">
        <v>1019.6</v>
      </c>
      <c r="E39" s="20" t="s">
        <v>59</v>
      </c>
    </row>
    <row r="40" spans="1:5" x14ac:dyDescent="0.25">
      <c r="A40" s="20" t="s">
        <v>32</v>
      </c>
      <c r="B40" s="20">
        <v>60577733234</v>
      </c>
      <c r="C40" s="20" t="s">
        <v>124</v>
      </c>
      <c r="D40" s="20">
        <v>1019.4000000000001</v>
      </c>
      <c r="E40" s="20" t="s">
        <v>33</v>
      </c>
    </row>
    <row r="41" spans="1:5" x14ac:dyDescent="0.25">
      <c r="A41" s="20" t="s">
        <v>74</v>
      </c>
      <c r="B41" s="20">
        <v>60592513554</v>
      </c>
      <c r="C41" s="20" t="s">
        <v>124</v>
      </c>
      <c r="D41" s="20">
        <v>4651.4000000000005</v>
      </c>
      <c r="E41" s="20" t="s">
        <v>75</v>
      </c>
    </row>
    <row r="42" spans="1:5" x14ac:dyDescent="0.25">
      <c r="A42" s="20" t="s">
        <v>50</v>
      </c>
      <c r="B42" s="20">
        <v>56709675303</v>
      </c>
      <c r="C42" s="20" t="s">
        <v>124</v>
      </c>
      <c r="D42" s="20">
        <v>929.80000000000007</v>
      </c>
      <c r="E42" s="20" t="s">
        <v>51</v>
      </c>
    </row>
    <row r="43" spans="1:5" x14ac:dyDescent="0.25">
      <c r="A43" s="20" t="s">
        <v>82</v>
      </c>
      <c r="B43" s="20">
        <v>56708843802</v>
      </c>
      <c r="C43" s="20" t="s">
        <v>124</v>
      </c>
      <c r="D43" s="20">
        <v>2105.8000000000002</v>
      </c>
      <c r="E43" s="20" t="s">
        <v>83</v>
      </c>
    </row>
    <row r="44" spans="1:5" x14ac:dyDescent="0.25">
      <c r="A44" s="20" t="s">
        <v>68</v>
      </c>
      <c r="B44" s="20">
        <v>60590162296</v>
      </c>
      <c r="C44" s="20" t="s">
        <v>124</v>
      </c>
      <c r="D44" s="20">
        <v>1515.6000000000001</v>
      </c>
      <c r="E44" s="20" t="s">
        <v>69</v>
      </c>
    </row>
    <row r="45" spans="1:5" x14ac:dyDescent="0.25">
      <c r="A45" s="20" t="s">
        <v>86</v>
      </c>
      <c r="B45" s="20">
        <v>56671290902</v>
      </c>
      <c r="C45" s="20" t="s">
        <v>124</v>
      </c>
      <c r="D45" s="20">
        <v>1516.8000000000002</v>
      </c>
      <c r="E45" s="20" t="s">
        <v>87</v>
      </c>
    </row>
    <row r="46" spans="1:5" x14ac:dyDescent="0.25">
      <c r="A46" s="20" t="s">
        <v>96</v>
      </c>
      <c r="B46" s="20">
        <v>60590103231</v>
      </c>
      <c r="C46" s="20" t="s">
        <v>124</v>
      </c>
      <c r="D46" s="20">
        <v>869</v>
      </c>
      <c r="E46" s="20" t="s">
        <v>97</v>
      </c>
    </row>
    <row r="47" spans="1:5" x14ac:dyDescent="0.25">
      <c r="A47" s="20" t="s">
        <v>66</v>
      </c>
      <c r="B47" s="20">
        <v>56693143064</v>
      </c>
      <c r="C47" s="20" t="s">
        <v>124</v>
      </c>
      <c r="D47" s="20">
        <v>1202</v>
      </c>
      <c r="E47" s="20" t="s">
        <v>67</v>
      </c>
    </row>
    <row r="48" spans="1:5" x14ac:dyDescent="0.25">
      <c r="A48" s="20" t="s">
        <v>108</v>
      </c>
      <c r="B48" s="20">
        <v>60594965751</v>
      </c>
      <c r="C48" s="20" t="s">
        <v>124</v>
      </c>
      <c r="D48" s="20">
        <v>1168.4000000000001</v>
      </c>
      <c r="E48" s="20" t="s">
        <v>109</v>
      </c>
    </row>
    <row r="49" spans="1:5" x14ac:dyDescent="0.25">
      <c r="A49" s="20" t="s">
        <v>106</v>
      </c>
      <c r="B49" s="20">
        <v>60575746457</v>
      </c>
      <c r="C49" s="20" t="s">
        <v>124</v>
      </c>
      <c r="D49" s="20">
        <v>1125.4000000000001</v>
      </c>
      <c r="E49" s="20" t="s">
        <v>107</v>
      </c>
    </row>
    <row r="50" spans="1:5" x14ac:dyDescent="0.25">
      <c r="A50" s="20" t="s">
        <v>52</v>
      </c>
      <c r="B50" s="20">
        <v>60593762613</v>
      </c>
      <c r="C50" s="20" t="s">
        <v>124</v>
      </c>
      <c r="D50" s="20">
        <v>6073</v>
      </c>
      <c r="E50" s="20" t="s">
        <v>53</v>
      </c>
    </row>
    <row r="51" spans="1:5" x14ac:dyDescent="0.25">
      <c r="A51" s="20" t="s">
        <v>78</v>
      </c>
      <c r="B51" s="20">
        <v>60594621675</v>
      </c>
      <c r="C51" s="20" t="s">
        <v>124</v>
      </c>
      <c r="D51" s="20">
        <v>1097.2</v>
      </c>
      <c r="E51" s="20" t="s">
        <v>79</v>
      </c>
    </row>
    <row r="52" spans="1:5" x14ac:dyDescent="0.25">
      <c r="A52" s="20" t="s">
        <v>22</v>
      </c>
      <c r="B52" s="20">
        <v>60596167901</v>
      </c>
      <c r="C52" s="20" t="s">
        <v>124</v>
      </c>
      <c r="D52" s="20">
        <v>1019.6</v>
      </c>
      <c r="E52" s="20" t="s">
        <v>23</v>
      </c>
    </row>
    <row r="53" spans="1:5" x14ac:dyDescent="0.25">
      <c r="A53" s="20" t="s">
        <v>36</v>
      </c>
      <c r="B53" s="20">
        <v>60596475500</v>
      </c>
      <c r="C53" s="20" t="s">
        <v>124</v>
      </c>
      <c r="D53" s="20">
        <v>1019.6</v>
      </c>
      <c r="E53" s="20" t="s">
        <v>37</v>
      </c>
    </row>
    <row r="54" spans="1:5" x14ac:dyDescent="0.25">
      <c r="A54" s="20" t="s">
        <v>84</v>
      </c>
      <c r="B54" s="20">
        <v>56719454258</v>
      </c>
      <c r="C54" s="20" t="s">
        <v>124</v>
      </c>
      <c r="D54" s="20">
        <v>9676.8000000000011</v>
      </c>
      <c r="E54" s="20" t="s">
        <v>85</v>
      </c>
    </row>
    <row r="55" spans="1:5" x14ac:dyDescent="0.25">
      <c r="A55" s="20" t="s">
        <v>34</v>
      </c>
      <c r="B55" s="20">
        <v>60597560900</v>
      </c>
      <c r="C55" s="20" t="s">
        <v>124</v>
      </c>
      <c r="D55" s="20">
        <v>1019.8000000000001</v>
      </c>
      <c r="E55" s="20" t="s">
        <v>35</v>
      </c>
    </row>
    <row r="56" spans="1:5" x14ac:dyDescent="0.25">
      <c r="A56" s="20"/>
      <c r="B56" s="20" t="s">
        <v>125</v>
      </c>
      <c r="C56" s="20"/>
      <c r="D56" s="51">
        <v>107684.4</v>
      </c>
      <c r="E56" s="20" t="s">
        <v>126</v>
      </c>
    </row>
    <row r="58" spans="1:5" x14ac:dyDescent="0.25">
      <c r="A58" s="20"/>
      <c r="B58" s="52" t="s">
        <v>122</v>
      </c>
      <c r="C58" s="52"/>
      <c r="D58" s="53">
        <v>1228.6000000000001</v>
      </c>
      <c r="E58" s="52" t="s">
        <v>123</v>
      </c>
    </row>
    <row r="59" spans="1:5" x14ac:dyDescent="0.25">
      <c r="A59" s="20"/>
      <c r="B59" s="52" t="s">
        <v>125</v>
      </c>
      <c r="C59" s="52"/>
      <c r="D59" s="53">
        <v>107684.4</v>
      </c>
      <c r="E59" s="52" t="s">
        <v>126</v>
      </c>
    </row>
    <row r="60" spans="1:5" x14ac:dyDescent="0.25">
      <c r="A60" s="20"/>
      <c r="B60" s="52"/>
      <c r="C60" s="52"/>
      <c r="D60" s="53">
        <v>108913</v>
      </c>
      <c r="E60" s="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baseColWidth="10" defaultRowHeight="15" x14ac:dyDescent="0.25"/>
  <cols>
    <col min="1" max="1" width="24.5703125" style="20" bestFit="1" customWidth="1"/>
    <col min="2" max="2" width="11.5703125" style="20" bestFit="1" customWidth="1"/>
    <col min="3" max="16384" width="11.42578125" style="20"/>
  </cols>
  <sheetData>
    <row r="1" spans="1:6" x14ac:dyDescent="0.25">
      <c r="A1" s="63" t="s">
        <v>133</v>
      </c>
      <c r="B1" s="63"/>
      <c r="C1" s="64"/>
      <c r="D1" s="65"/>
      <c r="E1" s="65"/>
      <c r="F1" s="66"/>
    </row>
    <row r="2" spans="1:6" x14ac:dyDescent="0.25">
      <c r="A2" s="63" t="s">
        <v>144</v>
      </c>
      <c r="B2" s="63"/>
      <c r="C2" s="64"/>
      <c r="D2" s="65"/>
      <c r="E2" s="65"/>
      <c r="F2" s="66"/>
    </row>
    <row r="3" spans="1:6" x14ac:dyDescent="0.25">
      <c r="A3" s="63" t="s">
        <v>134</v>
      </c>
      <c r="B3" s="67" t="s">
        <v>145</v>
      </c>
      <c r="C3" s="64"/>
      <c r="D3" s="65"/>
      <c r="E3" s="65"/>
      <c r="F3" s="66"/>
    </row>
    <row r="4" spans="1:6" x14ac:dyDescent="0.25">
      <c r="A4" s="64"/>
      <c r="B4" s="64"/>
      <c r="C4" s="64"/>
      <c r="D4" s="65"/>
      <c r="E4" s="65"/>
      <c r="F4" s="66"/>
    </row>
    <row r="5" spans="1:6" x14ac:dyDescent="0.25">
      <c r="A5" s="64" t="s">
        <v>135</v>
      </c>
      <c r="B5" s="64" t="s">
        <v>136</v>
      </c>
      <c r="C5" s="64"/>
      <c r="D5" s="65"/>
      <c r="E5" s="65"/>
      <c r="F5" s="66"/>
    </row>
    <row r="6" spans="1:6" x14ac:dyDescent="0.25">
      <c r="A6" s="65" t="s">
        <v>137</v>
      </c>
      <c r="B6" s="68">
        <v>116057.67</v>
      </c>
      <c r="C6" s="65"/>
      <c r="D6" s="65"/>
      <c r="E6" s="65"/>
      <c r="F6" s="66"/>
    </row>
    <row r="7" spans="1:6" x14ac:dyDescent="0.25">
      <c r="A7" s="65" t="s">
        <v>138</v>
      </c>
      <c r="B7" s="68">
        <v>9460.15</v>
      </c>
      <c r="C7" s="65"/>
      <c r="D7" s="65"/>
      <c r="E7" s="65"/>
      <c r="F7" s="66"/>
    </row>
    <row r="8" spans="1:6" x14ac:dyDescent="0.25">
      <c r="A8" s="65" t="s">
        <v>139</v>
      </c>
      <c r="B8" s="68">
        <v>0</v>
      </c>
      <c r="C8" s="65"/>
      <c r="D8" s="65"/>
      <c r="E8" s="65"/>
      <c r="F8" s="66"/>
    </row>
    <row r="9" spans="1:6" x14ac:dyDescent="0.25">
      <c r="A9" s="65" t="s">
        <v>140</v>
      </c>
      <c r="B9" s="68">
        <v>12519.86</v>
      </c>
      <c r="C9" s="65"/>
      <c r="D9" s="65"/>
      <c r="E9" s="65"/>
      <c r="F9" s="66"/>
    </row>
    <row r="10" spans="1:6" x14ac:dyDescent="0.25">
      <c r="A10" s="65" t="s">
        <v>141</v>
      </c>
      <c r="B10" s="68">
        <v>0</v>
      </c>
      <c r="C10" s="65"/>
      <c r="D10" s="65"/>
      <c r="E10" s="65"/>
      <c r="F10" s="66"/>
    </row>
    <row r="11" spans="1:6" x14ac:dyDescent="0.25">
      <c r="A11" s="65" t="s">
        <v>142</v>
      </c>
      <c r="B11" s="68">
        <v>16096.63</v>
      </c>
      <c r="C11" s="65"/>
      <c r="D11" s="65"/>
      <c r="E11" s="65"/>
      <c r="F11" s="66"/>
    </row>
    <row r="12" spans="1:6" ht="15.75" thickBot="1" x14ac:dyDescent="0.3">
      <c r="A12" s="65" t="s">
        <v>143</v>
      </c>
      <c r="B12" s="69">
        <v>0</v>
      </c>
      <c r="C12" s="65"/>
      <c r="D12" s="65"/>
      <c r="E12" s="65"/>
      <c r="F12" s="66"/>
    </row>
    <row r="13" spans="1:6" x14ac:dyDescent="0.25">
      <c r="A13" s="65"/>
      <c r="B13" s="70">
        <f>SUM(B6:B12)</f>
        <v>154134.31</v>
      </c>
      <c r="C13" s="65"/>
      <c r="D13" s="65"/>
      <c r="E13" s="65"/>
      <c r="F13" s="66"/>
    </row>
    <row r="14" spans="1:6" ht="15.75" thickBot="1" x14ac:dyDescent="0.3">
      <c r="A14" s="65"/>
      <c r="B14" s="71">
        <f>B13*0.16</f>
        <v>24661.489600000001</v>
      </c>
      <c r="C14" s="65"/>
      <c r="D14" s="65"/>
      <c r="E14" s="65"/>
      <c r="F14" s="66"/>
    </row>
    <row r="15" spans="1:6" ht="15.75" thickTop="1" x14ac:dyDescent="0.25">
      <c r="A15" s="65"/>
      <c r="B15" s="72">
        <f>+B13+B14</f>
        <v>178795.7996</v>
      </c>
      <c r="C15" s="65"/>
      <c r="D15" s="65"/>
      <c r="E15" s="65"/>
      <c r="F15" s="66"/>
    </row>
    <row r="16" spans="1:6" x14ac:dyDescent="0.25">
      <c r="A16" s="65"/>
      <c r="B16" s="68">
        <v>178795.8</v>
      </c>
      <c r="C16" s="65"/>
      <c r="D16" s="65"/>
      <c r="E16" s="65"/>
      <c r="F16" s="66"/>
    </row>
    <row r="17" spans="1:6" x14ac:dyDescent="0.25">
      <c r="A17" s="65"/>
      <c r="B17" s="68">
        <f>B15-B16</f>
        <v>-3.9999998989515007E-4</v>
      </c>
      <c r="C17" s="65"/>
      <c r="D17" s="65"/>
      <c r="E17" s="65"/>
      <c r="F17" s="66"/>
    </row>
    <row r="18" spans="1:6" x14ac:dyDescent="0.25">
      <c r="A18" s="65"/>
      <c r="B18" s="68"/>
      <c r="C18" s="65"/>
      <c r="D18" s="65"/>
      <c r="E18" s="65"/>
      <c r="F18" s="66"/>
    </row>
    <row r="19" spans="1:6" x14ac:dyDescent="0.25">
      <c r="A19" s="65"/>
      <c r="B19" s="65"/>
      <c r="C19" s="65"/>
      <c r="D19" s="65"/>
      <c r="E19" s="65"/>
      <c r="F19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2017-12-07T19:00:33Z</dcterms:created>
  <dcterms:modified xsi:type="dcterms:W3CDTF">2017-12-29T15:12:40Z</dcterms:modified>
</cp:coreProperties>
</file>