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7/Nomina Ingenieria/Consultores/Semanal/"/>
    </mc:Choice>
  </mc:AlternateContent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FACTURACION!$A$10:$M$54</definedName>
  </definedNames>
  <calcPr calcId="152511"/>
</workbook>
</file>

<file path=xl/calcChain.xml><?xml version="1.0" encoding="utf-8"?>
<calcChain xmlns="http://schemas.openxmlformats.org/spreadsheetml/2006/main">
  <c r="B13" i="4" l="1"/>
  <c r="B14" i="4" s="1"/>
  <c r="B15" i="4" s="1"/>
  <c r="B17" i="4" s="1"/>
  <c r="E36" i="3" l="1"/>
  <c r="F36" i="3" s="1"/>
  <c r="E37" i="3"/>
  <c r="G37" i="3" s="1"/>
  <c r="E38" i="3"/>
  <c r="F38" i="3" s="1"/>
  <c r="E39" i="3"/>
  <c r="E40" i="3"/>
  <c r="F40" i="3" s="1"/>
  <c r="E41" i="3"/>
  <c r="E42" i="3"/>
  <c r="F42" i="3" s="1"/>
  <c r="E43" i="3"/>
  <c r="E44" i="3"/>
  <c r="F44" i="3" s="1"/>
  <c r="G44" i="3"/>
  <c r="E45" i="3"/>
  <c r="E46" i="3"/>
  <c r="F46" i="3" s="1"/>
  <c r="E47" i="3"/>
  <c r="E48" i="3"/>
  <c r="F48" i="3" s="1"/>
  <c r="E49" i="3"/>
  <c r="E50" i="3"/>
  <c r="F50" i="3" s="1"/>
  <c r="G50" i="3"/>
  <c r="E51" i="3"/>
  <c r="E52" i="3"/>
  <c r="F52" i="3" s="1"/>
  <c r="E53" i="3"/>
  <c r="E54" i="3"/>
  <c r="F54" i="3" s="1"/>
  <c r="E12" i="3"/>
  <c r="F12" i="3" s="1"/>
  <c r="E13" i="3"/>
  <c r="E14" i="3"/>
  <c r="F14" i="3" s="1"/>
  <c r="E15" i="3"/>
  <c r="E16" i="3"/>
  <c r="G16" i="3" s="1"/>
  <c r="F16" i="3"/>
  <c r="E17" i="3"/>
  <c r="F17" i="3" s="1"/>
  <c r="E18" i="3"/>
  <c r="G18" i="3" s="1"/>
  <c r="E19" i="3"/>
  <c r="E20" i="3"/>
  <c r="G20" i="3" s="1"/>
  <c r="F20" i="3"/>
  <c r="E21" i="3"/>
  <c r="E22" i="3"/>
  <c r="G22" i="3" s="1"/>
  <c r="E23" i="3"/>
  <c r="F23" i="3" s="1"/>
  <c r="E24" i="3"/>
  <c r="G24" i="3" s="1"/>
  <c r="E25" i="3"/>
  <c r="E26" i="3"/>
  <c r="G26" i="3" s="1"/>
  <c r="F26" i="3"/>
  <c r="E27" i="3"/>
  <c r="E28" i="3"/>
  <c r="F28" i="3" s="1"/>
  <c r="E29" i="3"/>
  <c r="E30" i="3"/>
  <c r="E31" i="3"/>
  <c r="F31" i="3" s="1"/>
  <c r="E32" i="3"/>
  <c r="G32" i="3" s="1"/>
  <c r="E33" i="3"/>
  <c r="F33" i="3" s="1"/>
  <c r="E34" i="3"/>
  <c r="F34" i="3"/>
  <c r="G34" i="3"/>
  <c r="E35" i="3"/>
  <c r="F35" i="3" s="1"/>
  <c r="E11" i="3"/>
  <c r="G11" i="3" s="1"/>
  <c r="G38" i="3" l="1"/>
  <c r="G14" i="3"/>
  <c r="H14" i="3" s="1"/>
  <c r="I14" i="3" s="1"/>
  <c r="G42" i="3"/>
  <c r="G46" i="3"/>
  <c r="F24" i="3"/>
  <c r="F32" i="3"/>
  <c r="G54" i="3"/>
  <c r="G12" i="3"/>
  <c r="G28" i="3"/>
  <c r="H28" i="3" s="1"/>
  <c r="I28" i="3" s="1"/>
  <c r="J28" i="3" s="1"/>
  <c r="G40" i="3"/>
  <c r="H40" i="3" s="1"/>
  <c r="G36" i="3"/>
  <c r="F22" i="3"/>
  <c r="H22" i="3" s="1"/>
  <c r="I22" i="3" s="1"/>
  <c r="J22" i="3" s="1"/>
  <c r="G52" i="3"/>
  <c r="H52" i="3" s="1"/>
  <c r="F11" i="3"/>
  <c r="H11" i="3" s="1"/>
  <c r="H12" i="3"/>
  <c r="I12" i="3" s="1"/>
  <c r="J12" i="3" s="1"/>
  <c r="H36" i="3"/>
  <c r="I36" i="3" s="1"/>
  <c r="J36" i="3" s="1"/>
  <c r="E57" i="3"/>
  <c r="H20" i="3"/>
  <c r="I20" i="3" s="1"/>
  <c r="J20" i="3" s="1"/>
  <c r="H16" i="3"/>
  <c r="H24" i="3"/>
  <c r="H34" i="3"/>
  <c r="I34" i="3" s="1"/>
  <c r="H32" i="3"/>
  <c r="I32" i="3" s="1"/>
  <c r="G30" i="3"/>
  <c r="G48" i="3"/>
  <c r="H48" i="3" s="1"/>
  <c r="H26" i="3"/>
  <c r="I26" i="3" s="1"/>
  <c r="J26" i="3" s="1"/>
  <c r="F30" i="3"/>
  <c r="F18" i="3"/>
  <c r="H18" i="3" s="1"/>
  <c r="I18" i="3" s="1"/>
  <c r="J18" i="3" s="1"/>
  <c r="G53" i="3"/>
  <c r="G51" i="3"/>
  <c r="G49" i="3"/>
  <c r="G47" i="3"/>
  <c r="G45" i="3"/>
  <c r="G43" i="3"/>
  <c r="G41" i="3"/>
  <c r="G39" i="3"/>
  <c r="H54" i="3"/>
  <c r="F53" i="3"/>
  <c r="F51" i="3"/>
  <c r="H50" i="3"/>
  <c r="F49" i="3"/>
  <c r="F47" i="3"/>
  <c r="H46" i="3"/>
  <c r="F45" i="3"/>
  <c r="H44" i="3"/>
  <c r="F43" i="3"/>
  <c r="H42" i="3"/>
  <c r="F41" i="3"/>
  <c r="H41" i="3" s="1"/>
  <c r="F39" i="3"/>
  <c r="H38" i="3"/>
  <c r="F37" i="3"/>
  <c r="H37" i="3" s="1"/>
  <c r="G35" i="3"/>
  <c r="H35" i="3" s="1"/>
  <c r="G33" i="3"/>
  <c r="H33" i="3" s="1"/>
  <c r="G31" i="3"/>
  <c r="H31" i="3" s="1"/>
  <c r="G29" i="3"/>
  <c r="G27" i="3"/>
  <c r="G25" i="3"/>
  <c r="G23" i="3"/>
  <c r="H23" i="3" s="1"/>
  <c r="G21" i="3"/>
  <c r="G19" i="3"/>
  <c r="G17" i="3"/>
  <c r="H17" i="3" s="1"/>
  <c r="G15" i="3"/>
  <c r="G13" i="3"/>
  <c r="F29" i="3"/>
  <c r="H29" i="3" s="1"/>
  <c r="F27" i="3"/>
  <c r="H27" i="3" s="1"/>
  <c r="F25" i="3"/>
  <c r="H25" i="3" s="1"/>
  <c r="F21" i="3"/>
  <c r="H21" i="3" s="1"/>
  <c r="F19" i="3"/>
  <c r="H19" i="3" s="1"/>
  <c r="F15" i="3"/>
  <c r="F13" i="3"/>
  <c r="I24" i="3" l="1"/>
  <c r="J24" i="3" s="1"/>
  <c r="H39" i="3"/>
  <c r="I39" i="3" s="1"/>
  <c r="J39" i="3" s="1"/>
  <c r="H30" i="3"/>
  <c r="I16" i="3"/>
  <c r="J16" i="3" s="1"/>
  <c r="H47" i="3"/>
  <c r="I47" i="3" s="1"/>
  <c r="J47" i="3" s="1"/>
  <c r="H45" i="3"/>
  <c r="I45" i="3" s="1"/>
  <c r="J45" i="3" s="1"/>
  <c r="H43" i="3"/>
  <c r="I43" i="3" s="1"/>
  <c r="J43" i="3" s="1"/>
  <c r="H49" i="3"/>
  <c r="J14" i="3"/>
  <c r="H13" i="3"/>
  <c r="H15" i="3"/>
  <c r="I15" i="3" s="1"/>
  <c r="J15" i="3" s="1"/>
  <c r="I30" i="3"/>
  <c r="J30" i="3" s="1"/>
  <c r="H51" i="3"/>
  <c r="I51" i="3" s="1"/>
  <c r="H53" i="3"/>
  <c r="J32" i="3"/>
  <c r="J34" i="3"/>
  <c r="H57" i="3"/>
  <c r="I11" i="3"/>
  <c r="F57" i="3"/>
  <c r="G57" i="3"/>
  <c r="I41" i="3"/>
  <c r="J41" i="3" s="1"/>
  <c r="I49" i="3"/>
  <c r="J49" i="3" s="1"/>
  <c r="I53" i="3"/>
  <c r="J53" i="3" s="1"/>
  <c r="I46" i="3"/>
  <c r="J46" i="3" s="1"/>
  <c r="I42" i="3"/>
  <c r="J42" i="3" s="1"/>
  <c r="I54" i="3"/>
  <c r="J54" i="3" s="1"/>
  <c r="I38" i="3"/>
  <c r="J38" i="3" s="1"/>
  <c r="I50" i="3"/>
  <c r="J50" i="3" s="1"/>
  <c r="I37" i="3"/>
  <c r="J37" i="3" s="1"/>
  <c r="I40" i="3"/>
  <c r="J40" i="3" s="1"/>
  <c r="I44" i="3"/>
  <c r="J44" i="3" s="1"/>
  <c r="I48" i="3"/>
  <c r="J48" i="3" s="1"/>
  <c r="I52" i="3"/>
  <c r="J52" i="3" s="1"/>
  <c r="I25" i="3"/>
  <c r="J25" i="3" s="1"/>
  <c r="I23" i="3"/>
  <c r="J23" i="3" s="1"/>
  <c r="I27" i="3"/>
  <c r="J27" i="3"/>
  <c r="I19" i="3"/>
  <c r="J19" i="3" s="1"/>
  <c r="I29" i="3"/>
  <c r="J29" i="3"/>
  <c r="I35" i="3"/>
  <c r="J35" i="3" s="1"/>
  <c r="I13" i="3"/>
  <c r="I21" i="3"/>
  <c r="J21" i="3" s="1"/>
  <c r="I31" i="3"/>
  <c r="J31" i="3" s="1"/>
  <c r="I33" i="3"/>
  <c r="J33" i="3"/>
  <c r="I17" i="3"/>
  <c r="J17" i="3" s="1"/>
  <c r="J13" i="3" l="1"/>
  <c r="J51" i="3"/>
  <c r="I57" i="3"/>
  <c r="J11" i="3"/>
  <c r="J57" i="3" s="1"/>
</calcChain>
</file>

<file path=xl/sharedStrings.xml><?xml version="1.0" encoding="utf-8"?>
<sst xmlns="http://schemas.openxmlformats.org/spreadsheetml/2006/main" count="510" uniqueCount="193">
  <si>
    <t>CONTPAQ i</t>
  </si>
  <si>
    <t xml:space="preserve">      NÓMINAS</t>
  </si>
  <si>
    <t>05 INGENIERIA FISCAL LABORAL SC</t>
  </si>
  <si>
    <t>Lista de Raya (forma tabular)</t>
  </si>
  <si>
    <t>Periodo 45 al 45 Semanal del 01/11/2017 al 07/11/2017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</si>
  <si>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</si>
  <si>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</si>
  <si>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</si>
  <si>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</si>
  <si>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</si>
  <si>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</si>
  <si>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</si>
  <si>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</si>
  <si>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</si>
  <si>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Seguro de vivienda Infonavit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</si>
  <si>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</si>
  <si>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</si>
  <si>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</si>
  <si>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</si>
  <si>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</si>
  <si>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</si>
  <si>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</si>
  <si>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</si>
  <si>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</si>
  <si>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</si>
  <si>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</si>
  <si>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</si>
  <si>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</si>
  <si>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</si>
  <si>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</si>
  <si>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</si>
  <si>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</si>
  <si>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</si>
  <si>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</si>
  <si>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</si>
  <si>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</si>
  <si>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</si>
  <si>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</si>
  <si>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</si>
  <si>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</si>
  <si>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</si>
  <si>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</si>
  <si>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</si>
  <si>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</si>
  <si>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</si>
  <si>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</si>
  <si>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</si>
  <si>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</si>
  <si>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</si>
  <si>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</si>
  <si>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</si>
  <si>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</si>
  <si>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</si>
  <si>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</si>
  <si>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</si>
  <si>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</si>
  <si>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</si>
  <si>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</si>
  <si>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</si>
  <si>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</si>
  <si>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</si>
  <si>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</si>
  <si>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</si>
  <si>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</si>
  <si>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</si>
  <si>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</si>
  <si>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</si>
  <si>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</si>
  <si>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</si>
  <si>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</si>
  <si>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</si>
  <si>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</si>
  <si>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</si>
  <si>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</si>
  <si>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</si>
  <si>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</si>
  <si>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</si>
  <si>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</si>
  <si>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</si>
  <si>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</si>
  <si>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</si>
  <si>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</si>
  <si>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</si>
  <si>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</si>
  <si>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</si>
  <si>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</si>
  <si>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</si>
  <si>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</si>
  <si>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</si>
  <si>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</si>
  <si>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</si>
  <si>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</si>
  <si>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</si>
  <si>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</si>
  <si>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</si>
  <si>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</si>
  <si>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</si>
  <si>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</si>
  <si>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</si>
  <si>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</si>
  <si>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</si>
  <si>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</si>
  <si>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</si>
  <si>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</si>
  <si>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</si>
  <si>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</si>
  <si>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</si>
  <si>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</si>
  <si>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</si>
  <si>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</si>
  <si>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</si>
  <si>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</si>
  <si>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</si>
  <si>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</si>
  <si>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45 del 2017-11-01 al 2017-11-07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</si>
  <si>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</si>
  <si>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</si>
  <si>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</si>
  <si>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</si>
  <si>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</si>
  <si>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</si>
  <si>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</si>
  <si>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</si>
  <si>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</si>
  <si>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</si>
  <si>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</si>
  <si>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</si>
  <si>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</si>
  <si>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</si>
  <si>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</si>
  <si>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</si>
  <si>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</si>
  <si>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</si>
  <si>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</si>
  <si>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</si>
  <si>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</si>
  <si>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</si>
  <si>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</si>
  <si>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</si>
  <si>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</si>
  <si>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</si>
  <si>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</si>
  <si>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</si>
  <si>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45</t>
  </si>
  <si>
    <t>01/11/2017 al 07/11/2017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</si>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</sst>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0"/>
  <sheetViews>
    <sheetView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H11" sqref="H11:H54"/>
    </sheetView>
  </sheetViews>
  <sheetFormatPr baseColWidth="10" defaultRowHeight="11.25" x14ac:dyDescent="0.2"/>
  <cols>
    <col min="1" max="1" width="8.42578125" style="2" customWidth="1"/>
    <col min="2" max="2" width="28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113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126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127</v>
      </c>
      <c r="G8" s="39" t="s">
        <v>128</v>
      </c>
      <c r="H8" s="39" t="s">
        <v>129</v>
      </c>
      <c r="I8" s="39" t="s">
        <v>130</v>
      </c>
      <c r="J8" s="39" t="s">
        <v>131</v>
      </c>
    </row>
    <row r="9" spans="1:13" ht="12" thickTop="1" x14ac:dyDescent="0.2">
      <c r="A9" s="12" t="s">
        <v>22</v>
      </c>
    </row>
    <row r="11" spans="1:13" ht="14.25" x14ac:dyDescent="0.2">
      <c r="A11" s="2" t="s">
        <v>23</v>
      </c>
      <c r="B11" s="1" t="s">
        <v>24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145</v>
      </c>
      <c r="M11" s="58" t="s">
        <v>146</v>
      </c>
    </row>
    <row r="12" spans="1:13" ht="14.25" x14ac:dyDescent="0.2">
      <c r="A12" s="2" t="s">
        <v>25</v>
      </c>
      <c r="B12" s="1" t="s">
        <v>26</v>
      </c>
      <c r="C12" s="13">
        <v>5557.05</v>
      </c>
      <c r="E12" s="40">
        <f t="shared" ref="E12:E35" si="0">+C12</f>
        <v>5557.05</v>
      </c>
      <c r="F12" s="40">
        <f t="shared" ref="F12:F54" si="1">+E12*2%</f>
        <v>111.14100000000001</v>
      </c>
      <c r="G12" s="40">
        <f t="shared" ref="G12:G35" si="2">+E12*7.5%</f>
        <v>416.77875</v>
      </c>
      <c r="H12" s="40">
        <f t="shared" ref="H12:H35" si="3">SUM(E12:G12)</f>
        <v>6084.9697500000002</v>
      </c>
      <c r="I12" s="40">
        <f t="shared" ref="I12:I54" si="4">+H12*16%</f>
        <v>973.59516000000008</v>
      </c>
      <c r="J12" s="40">
        <f t="shared" ref="J12:J35" si="5">+H12+I12</f>
        <v>7058.5649100000001</v>
      </c>
      <c r="L12" s="57" t="s">
        <v>145</v>
      </c>
      <c r="M12" s="58" t="s">
        <v>147</v>
      </c>
    </row>
    <row r="13" spans="1:13" ht="14.25" hidden="1" x14ac:dyDescent="0.2">
      <c r="A13" s="2" t="s">
        <v>27</v>
      </c>
      <c r="B13" s="1" t="s">
        <v>28</v>
      </c>
      <c r="C13" s="13">
        <v>1866.69</v>
      </c>
      <c r="E13" s="40">
        <f t="shared" si="0"/>
        <v>1866.69</v>
      </c>
      <c r="F13" s="40">
        <f t="shared" si="1"/>
        <v>37.333800000000004</v>
      </c>
      <c r="G13" s="40">
        <f t="shared" si="2"/>
        <v>140.00174999999999</v>
      </c>
      <c r="H13" s="40">
        <f t="shared" si="3"/>
        <v>2044.0255500000001</v>
      </c>
      <c r="I13" s="40">
        <f t="shared" si="4"/>
        <v>327.04408800000004</v>
      </c>
      <c r="J13" s="40">
        <f t="shared" si="5"/>
        <v>2371.0696379999999</v>
      </c>
      <c r="L13" s="57" t="s">
        <v>148</v>
      </c>
      <c r="M13" s="58" t="s">
        <v>149</v>
      </c>
    </row>
    <row r="14" spans="1:13" ht="14.25" x14ac:dyDescent="0.2">
      <c r="A14" s="2" t="s">
        <v>29</v>
      </c>
      <c r="B14" s="1" t="s">
        <v>30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145</v>
      </c>
      <c r="M14" s="58" t="s">
        <v>150</v>
      </c>
    </row>
    <row r="15" spans="1:13" ht="14.25" x14ac:dyDescent="0.2">
      <c r="A15" s="2" t="s">
        <v>31</v>
      </c>
      <c r="B15" s="1" t="s">
        <v>32</v>
      </c>
      <c r="C15" s="13">
        <v>4562.68</v>
      </c>
      <c r="E15" s="40">
        <f t="shared" si="0"/>
        <v>4562.68</v>
      </c>
      <c r="F15" s="40">
        <f t="shared" si="1"/>
        <v>91.253600000000006</v>
      </c>
      <c r="G15" s="40">
        <f t="shared" si="2"/>
        <v>342.20100000000002</v>
      </c>
      <c r="H15" s="40">
        <f t="shared" si="3"/>
        <v>4996.1346000000003</v>
      </c>
      <c r="I15" s="40">
        <f t="shared" si="4"/>
        <v>799.3815360000001</v>
      </c>
      <c r="J15" s="40">
        <f t="shared" si="5"/>
        <v>5795.5161360000002</v>
      </c>
      <c r="L15" s="57" t="s">
        <v>145</v>
      </c>
      <c r="M15" s="58" t="s">
        <v>151</v>
      </c>
    </row>
    <row r="16" spans="1:13" ht="14.25" hidden="1" x14ac:dyDescent="0.2">
      <c r="A16" s="2" t="s">
        <v>33</v>
      </c>
      <c r="B16" s="1" t="s">
        <v>34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148</v>
      </c>
      <c r="M16" s="58" t="s">
        <v>152</v>
      </c>
    </row>
    <row r="17" spans="1:13" ht="14.25" hidden="1" x14ac:dyDescent="0.2">
      <c r="A17" s="2" t="s">
        <v>35</v>
      </c>
      <c r="B17" s="1" t="s">
        <v>36</v>
      </c>
      <c r="C17" s="13">
        <v>1526.76</v>
      </c>
      <c r="E17" s="40">
        <f t="shared" si="0"/>
        <v>1526.76</v>
      </c>
      <c r="F17" s="40">
        <f t="shared" si="1"/>
        <v>30.5352</v>
      </c>
      <c r="G17" s="40">
        <f t="shared" si="2"/>
        <v>114.50699999999999</v>
      </c>
      <c r="H17" s="40">
        <f t="shared" si="3"/>
        <v>1671.8022000000001</v>
      </c>
      <c r="I17" s="40">
        <f t="shared" si="4"/>
        <v>267.48835200000002</v>
      </c>
      <c r="J17" s="40">
        <f t="shared" si="5"/>
        <v>1939.2905520000002</v>
      </c>
      <c r="L17" s="57" t="s">
        <v>148</v>
      </c>
      <c r="M17" s="58" t="s">
        <v>153</v>
      </c>
    </row>
    <row r="18" spans="1:13" ht="14.25" hidden="1" x14ac:dyDescent="0.2">
      <c r="A18" s="2" t="s">
        <v>37</v>
      </c>
      <c r="B18" s="1" t="s">
        <v>38</v>
      </c>
      <c r="C18" s="13">
        <v>2437.4499999999998</v>
      </c>
      <c r="E18" s="40">
        <f t="shared" si="0"/>
        <v>2437.4499999999998</v>
      </c>
      <c r="F18" s="40">
        <f t="shared" si="1"/>
        <v>48.748999999999995</v>
      </c>
      <c r="G18" s="40">
        <f t="shared" si="2"/>
        <v>182.80874999999997</v>
      </c>
      <c r="H18" s="40">
        <f t="shared" si="3"/>
        <v>2669.0077499999998</v>
      </c>
      <c r="I18" s="40">
        <f t="shared" si="4"/>
        <v>427.04123999999996</v>
      </c>
      <c r="J18" s="40">
        <f t="shared" si="5"/>
        <v>3096.0489899999998</v>
      </c>
      <c r="L18" s="57" t="s">
        <v>148</v>
      </c>
      <c r="M18" s="58" t="s">
        <v>154</v>
      </c>
    </row>
    <row r="19" spans="1:13" ht="14.25" x14ac:dyDescent="0.2">
      <c r="A19" s="2" t="s">
        <v>39</v>
      </c>
      <c r="B19" s="1" t="s">
        <v>40</v>
      </c>
      <c r="C19" s="13">
        <v>6302.12</v>
      </c>
      <c r="E19" s="40">
        <f t="shared" si="0"/>
        <v>6302.12</v>
      </c>
      <c r="F19" s="40">
        <f t="shared" si="1"/>
        <v>126.0424</v>
      </c>
      <c r="G19" s="40">
        <f t="shared" si="2"/>
        <v>472.65899999999999</v>
      </c>
      <c r="H19" s="40">
        <f t="shared" si="3"/>
        <v>6900.8213999999998</v>
      </c>
      <c r="I19" s="40">
        <f t="shared" si="4"/>
        <v>1104.1314239999999</v>
      </c>
      <c r="J19" s="40">
        <f t="shared" si="5"/>
        <v>8004.952824</v>
      </c>
      <c r="L19" s="57" t="s">
        <v>145</v>
      </c>
      <c r="M19" s="58" t="s">
        <v>155</v>
      </c>
    </row>
    <row r="20" spans="1:13" ht="14.25" x14ac:dyDescent="0.2">
      <c r="A20" s="2" t="s">
        <v>41</v>
      </c>
      <c r="B20" s="1" t="s">
        <v>42</v>
      </c>
      <c r="C20" s="13">
        <v>7675.35</v>
      </c>
      <c r="E20" s="40">
        <f t="shared" si="0"/>
        <v>7675.35</v>
      </c>
      <c r="F20" s="40">
        <f t="shared" si="1"/>
        <v>153.50700000000001</v>
      </c>
      <c r="G20" s="40">
        <f t="shared" si="2"/>
        <v>575.65125</v>
      </c>
      <c r="H20" s="40">
        <f t="shared" si="3"/>
        <v>8404.5082500000008</v>
      </c>
      <c r="I20" s="40">
        <f t="shared" si="4"/>
        <v>1344.7213200000001</v>
      </c>
      <c r="J20" s="40">
        <f t="shared" si="5"/>
        <v>9749.2295700000013</v>
      </c>
      <c r="L20" s="57" t="s">
        <v>145</v>
      </c>
      <c r="M20" s="58" t="s">
        <v>156</v>
      </c>
    </row>
    <row r="21" spans="1:13" ht="14.25" hidden="1" x14ac:dyDescent="0.2">
      <c r="A21" s="2" t="s">
        <v>43</v>
      </c>
      <c r="B21" s="1" t="s">
        <v>44</v>
      </c>
      <c r="C21" s="13">
        <v>2230.73</v>
      </c>
      <c r="E21" s="40">
        <f t="shared" si="0"/>
        <v>2230.73</v>
      </c>
      <c r="F21" s="40">
        <f t="shared" si="1"/>
        <v>44.614600000000003</v>
      </c>
      <c r="G21" s="40">
        <f t="shared" si="2"/>
        <v>167.30474999999998</v>
      </c>
      <c r="H21" s="40">
        <f t="shared" si="3"/>
        <v>2442.6493499999997</v>
      </c>
      <c r="I21" s="40">
        <f t="shared" si="4"/>
        <v>390.82389599999993</v>
      </c>
      <c r="J21" s="40">
        <f t="shared" si="5"/>
        <v>2833.4732459999996</v>
      </c>
      <c r="L21" s="57" t="s">
        <v>157</v>
      </c>
      <c r="M21" s="58" t="s">
        <v>158</v>
      </c>
    </row>
    <row r="22" spans="1:13" ht="14.25" x14ac:dyDescent="0.2">
      <c r="A22" s="2" t="s">
        <v>45</v>
      </c>
      <c r="B22" s="1" t="s">
        <v>46</v>
      </c>
      <c r="C22" s="13">
        <v>3011.01</v>
      </c>
      <c r="E22" s="40">
        <f t="shared" si="0"/>
        <v>3011.01</v>
      </c>
      <c r="F22" s="40">
        <f t="shared" si="1"/>
        <v>60.220200000000006</v>
      </c>
      <c r="G22" s="40">
        <f t="shared" si="2"/>
        <v>225.82575</v>
      </c>
      <c r="H22" s="40">
        <f t="shared" si="3"/>
        <v>3297.0559500000004</v>
      </c>
      <c r="I22" s="40">
        <f t="shared" si="4"/>
        <v>527.52895200000012</v>
      </c>
      <c r="J22" s="40">
        <f t="shared" si="5"/>
        <v>3824.5849020000005</v>
      </c>
      <c r="L22" s="57" t="s">
        <v>145</v>
      </c>
      <c r="M22" s="58" t="s">
        <v>159</v>
      </c>
    </row>
    <row r="23" spans="1:13" ht="14.25" x14ac:dyDescent="0.2">
      <c r="A23" s="2" t="s">
        <v>47</v>
      </c>
      <c r="B23" s="1" t="s">
        <v>48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145</v>
      </c>
      <c r="M23" s="58" t="s">
        <v>160</v>
      </c>
    </row>
    <row r="24" spans="1:13" ht="14.25" hidden="1" x14ac:dyDescent="0.2">
      <c r="A24" s="2" t="s">
        <v>49</v>
      </c>
      <c r="B24" s="1" t="s">
        <v>50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148</v>
      </c>
      <c r="M24" s="58" t="s">
        <v>161</v>
      </c>
    </row>
    <row r="25" spans="1:13" ht="14.25" hidden="1" x14ac:dyDescent="0.2">
      <c r="A25" s="2" t="s">
        <v>51</v>
      </c>
      <c r="B25" s="1" t="s">
        <v>52</v>
      </c>
      <c r="C25" s="13">
        <v>1913.99</v>
      </c>
      <c r="E25" s="40">
        <f t="shared" si="0"/>
        <v>1913.99</v>
      </c>
      <c r="F25" s="40">
        <f t="shared" si="1"/>
        <v>38.279800000000002</v>
      </c>
      <c r="G25" s="40">
        <f t="shared" si="2"/>
        <v>143.54925</v>
      </c>
      <c r="H25" s="40">
        <f t="shared" si="3"/>
        <v>2095.8190500000001</v>
      </c>
      <c r="I25" s="40">
        <f t="shared" si="4"/>
        <v>335.33104800000001</v>
      </c>
      <c r="J25" s="40">
        <f t="shared" si="5"/>
        <v>2431.1500980000001</v>
      </c>
      <c r="L25" s="57" t="s">
        <v>157</v>
      </c>
      <c r="M25" s="58" t="s">
        <v>162</v>
      </c>
    </row>
    <row r="26" spans="1:13" ht="14.25" x14ac:dyDescent="0.2">
      <c r="A26" s="2" t="s">
        <v>53</v>
      </c>
      <c r="B26" s="1" t="s">
        <v>54</v>
      </c>
      <c r="C26" s="13">
        <v>8183.93</v>
      </c>
      <c r="E26" s="40">
        <f t="shared" si="0"/>
        <v>8183.93</v>
      </c>
      <c r="F26" s="40">
        <f t="shared" si="1"/>
        <v>163.67860000000002</v>
      </c>
      <c r="G26" s="40">
        <f t="shared" si="2"/>
        <v>613.79475000000002</v>
      </c>
      <c r="H26" s="40">
        <f t="shared" si="3"/>
        <v>8961.4033500000005</v>
      </c>
      <c r="I26" s="40">
        <f t="shared" si="4"/>
        <v>1433.8245360000001</v>
      </c>
      <c r="J26" s="40">
        <f t="shared" si="5"/>
        <v>10395.227886000001</v>
      </c>
      <c r="L26" s="57" t="s">
        <v>145</v>
      </c>
      <c r="M26" s="58" t="s">
        <v>163</v>
      </c>
    </row>
    <row r="27" spans="1:13" ht="14.25" hidden="1" x14ac:dyDescent="0.2">
      <c r="A27" s="2" t="s">
        <v>55</v>
      </c>
      <c r="B27" s="1" t="s">
        <v>56</v>
      </c>
      <c r="C27" s="13">
        <v>1883.38</v>
      </c>
      <c r="E27" s="40">
        <f t="shared" si="0"/>
        <v>1883.38</v>
      </c>
      <c r="F27" s="40">
        <f t="shared" si="1"/>
        <v>37.6676</v>
      </c>
      <c r="G27" s="40">
        <f t="shared" si="2"/>
        <v>141.2535</v>
      </c>
      <c r="H27" s="40">
        <f t="shared" si="3"/>
        <v>2062.3011000000001</v>
      </c>
      <c r="I27" s="40">
        <f t="shared" si="4"/>
        <v>329.96817600000003</v>
      </c>
      <c r="J27" s="40">
        <f t="shared" si="5"/>
        <v>2392.269276</v>
      </c>
      <c r="L27" s="57" t="s">
        <v>164</v>
      </c>
      <c r="M27" s="58" t="s">
        <v>165</v>
      </c>
    </row>
    <row r="28" spans="1:13" ht="14.25" x14ac:dyDescent="0.2">
      <c r="A28" s="2" t="s">
        <v>57</v>
      </c>
      <c r="B28" s="1" t="s">
        <v>58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145</v>
      </c>
      <c r="M28" s="58" t="s">
        <v>166</v>
      </c>
    </row>
    <row r="29" spans="1:13" ht="14.25" x14ac:dyDescent="0.2">
      <c r="A29" s="2" t="s">
        <v>59</v>
      </c>
      <c r="B29" s="1" t="s">
        <v>60</v>
      </c>
      <c r="C29" s="13">
        <v>1026.76</v>
      </c>
      <c r="E29" s="40">
        <f t="shared" si="0"/>
        <v>1026.76</v>
      </c>
      <c r="F29" s="40">
        <f t="shared" si="1"/>
        <v>20.5352</v>
      </c>
      <c r="G29" s="40">
        <f t="shared" si="2"/>
        <v>77.006999999999991</v>
      </c>
      <c r="H29" s="40">
        <f t="shared" si="3"/>
        <v>1124.3022000000001</v>
      </c>
      <c r="I29" s="40">
        <f t="shared" si="4"/>
        <v>179.88835200000003</v>
      </c>
      <c r="J29" s="40">
        <f t="shared" si="5"/>
        <v>1304.190552</v>
      </c>
      <c r="L29" s="57" t="s">
        <v>145</v>
      </c>
      <c r="M29" s="58" t="s">
        <v>167</v>
      </c>
    </row>
    <row r="30" spans="1:13" ht="14.25" x14ac:dyDescent="0.2">
      <c r="A30" s="2" t="s">
        <v>61</v>
      </c>
      <c r="B30" s="1" t="s">
        <v>62</v>
      </c>
      <c r="C30" s="13">
        <v>10739.04</v>
      </c>
      <c r="E30" s="40">
        <f t="shared" si="0"/>
        <v>10739.04</v>
      </c>
      <c r="F30" s="40">
        <f t="shared" si="1"/>
        <v>214.78080000000003</v>
      </c>
      <c r="G30" s="40">
        <f t="shared" si="2"/>
        <v>805.428</v>
      </c>
      <c r="H30" s="40">
        <f t="shared" si="3"/>
        <v>11759.248800000001</v>
      </c>
      <c r="I30" s="40">
        <f t="shared" si="4"/>
        <v>1881.4798080000003</v>
      </c>
      <c r="J30" s="40">
        <f t="shared" si="5"/>
        <v>13640.728608000001</v>
      </c>
      <c r="L30" s="57" t="s">
        <v>145</v>
      </c>
      <c r="M30" s="58" t="s">
        <v>168</v>
      </c>
    </row>
    <row r="31" spans="1:13" ht="14.25" x14ac:dyDescent="0.2">
      <c r="A31" s="2" t="s">
        <v>63</v>
      </c>
      <c r="B31" s="1" t="s">
        <v>64</v>
      </c>
      <c r="C31" s="13">
        <v>2018.99</v>
      </c>
      <c r="E31" s="40">
        <f t="shared" si="0"/>
        <v>2018.99</v>
      </c>
      <c r="F31" s="40">
        <f t="shared" si="1"/>
        <v>40.379800000000003</v>
      </c>
      <c r="G31" s="40">
        <f t="shared" si="2"/>
        <v>151.42425</v>
      </c>
      <c r="H31" s="40">
        <f t="shared" si="3"/>
        <v>2210.79405</v>
      </c>
      <c r="I31" s="40">
        <f t="shared" si="4"/>
        <v>353.72704800000002</v>
      </c>
      <c r="J31" s="40">
        <f t="shared" si="5"/>
        <v>2564.5210980000002</v>
      </c>
      <c r="L31" s="57" t="s">
        <v>145</v>
      </c>
      <c r="M31" s="58" t="s">
        <v>169</v>
      </c>
    </row>
    <row r="32" spans="1:13" ht="14.25" hidden="1" x14ac:dyDescent="0.2">
      <c r="A32" s="2" t="s">
        <v>65</v>
      </c>
      <c r="B32" s="1" t="s">
        <v>66</v>
      </c>
      <c r="C32" s="13">
        <v>1883.38</v>
      </c>
      <c r="E32" s="40">
        <f t="shared" si="0"/>
        <v>1883.38</v>
      </c>
      <c r="F32" s="40">
        <f t="shared" si="1"/>
        <v>37.6676</v>
      </c>
      <c r="G32" s="40">
        <f t="shared" si="2"/>
        <v>141.2535</v>
      </c>
      <c r="H32" s="40">
        <f t="shared" si="3"/>
        <v>2062.3011000000001</v>
      </c>
      <c r="I32" s="40">
        <f t="shared" si="4"/>
        <v>329.96817600000003</v>
      </c>
      <c r="J32" s="40">
        <f t="shared" si="5"/>
        <v>2392.269276</v>
      </c>
      <c r="L32" s="57" t="s">
        <v>164</v>
      </c>
      <c r="M32" s="58" t="s">
        <v>170</v>
      </c>
    </row>
    <row r="33" spans="1:13" ht="14.25" hidden="1" x14ac:dyDescent="0.2">
      <c r="A33" s="2" t="s">
        <v>67</v>
      </c>
      <c r="B33" s="1" t="s">
        <v>68</v>
      </c>
      <c r="C33" s="13">
        <v>1883.38</v>
      </c>
      <c r="E33" s="40">
        <f t="shared" si="0"/>
        <v>1883.38</v>
      </c>
      <c r="F33" s="40">
        <f t="shared" si="1"/>
        <v>37.6676</v>
      </c>
      <c r="G33" s="40">
        <f t="shared" si="2"/>
        <v>141.2535</v>
      </c>
      <c r="H33" s="40">
        <f t="shared" si="3"/>
        <v>2062.3011000000001</v>
      </c>
      <c r="I33" s="40">
        <f t="shared" si="4"/>
        <v>329.96817600000003</v>
      </c>
      <c r="J33" s="40">
        <f t="shared" si="5"/>
        <v>2392.269276</v>
      </c>
      <c r="L33" s="57" t="s">
        <v>164</v>
      </c>
      <c r="M33" s="58" t="s">
        <v>171</v>
      </c>
    </row>
    <row r="34" spans="1:13" ht="14.25" x14ac:dyDescent="0.2">
      <c r="A34" s="2" t="s">
        <v>69</v>
      </c>
      <c r="B34" s="1" t="s">
        <v>70</v>
      </c>
      <c r="C34" s="13">
        <v>6543.33</v>
      </c>
      <c r="E34" s="40">
        <f t="shared" si="0"/>
        <v>6543.33</v>
      </c>
      <c r="F34" s="40">
        <f t="shared" si="1"/>
        <v>130.86660000000001</v>
      </c>
      <c r="G34" s="40">
        <f t="shared" si="2"/>
        <v>490.74974999999995</v>
      </c>
      <c r="H34" s="40">
        <f t="shared" si="3"/>
        <v>7164.9463500000002</v>
      </c>
      <c r="I34" s="40">
        <f t="shared" si="4"/>
        <v>1146.3914160000002</v>
      </c>
      <c r="J34" s="40">
        <f t="shared" si="5"/>
        <v>8311.3377660000006</v>
      </c>
      <c r="L34" s="57" t="s">
        <v>145</v>
      </c>
      <c r="M34" s="58" t="s">
        <v>172</v>
      </c>
    </row>
    <row r="35" spans="1:13" ht="14.25" x14ac:dyDescent="0.2">
      <c r="A35" s="2" t="s">
        <v>71</v>
      </c>
      <c r="B35" s="1" t="s">
        <v>72</v>
      </c>
      <c r="C35" s="13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7" t="s">
        <v>145</v>
      </c>
      <c r="M35" s="58" t="s">
        <v>173</v>
      </c>
    </row>
    <row r="36" spans="1:13" ht="14.25" x14ac:dyDescent="0.2">
      <c r="A36" s="2" t="s">
        <v>73</v>
      </c>
      <c r="B36" s="1" t="s">
        <v>74</v>
      </c>
      <c r="C36" s="13">
        <v>1026.76</v>
      </c>
      <c r="E36" s="40">
        <f>+C36</f>
        <v>1026.76</v>
      </c>
      <c r="F36" s="40">
        <f>+E36*2%</f>
        <v>20.5352</v>
      </c>
      <c r="G36" s="40">
        <f>+E36*7.5%</f>
        <v>77.006999999999991</v>
      </c>
      <c r="H36" s="40">
        <f>SUM(E36:G36)</f>
        <v>1124.3022000000001</v>
      </c>
      <c r="I36" s="40">
        <f>+H36*16%</f>
        <v>179.88835200000003</v>
      </c>
      <c r="J36" s="40">
        <f>+H36+I36</f>
        <v>1304.190552</v>
      </c>
      <c r="L36" s="57" t="s">
        <v>145</v>
      </c>
      <c r="M36" s="58" t="s">
        <v>174</v>
      </c>
    </row>
    <row r="37" spans="1:13" ht="14.25" hidden="1" x14ac:dyDescent="0.2">
      <c r="A37" s="2" t="s">
        <v>75</v>
      </c>
      <c r="B37" s="1" t="s">
        <v>76</v>
      </c>
      <c r="C37" s="13">
        <v>3154.05</v>
      </c>
      <c r="E37" s="40">
        <f t="shared" ref="E37:E54" si="6">+C37</f>
        <v>3154.05</v>
      </c>
      <c r="F37" s="40">
        <f t="shared" si="1"/>
        <v>63.081000000000003</v>
      </c>
      <c r="G37" s="40">
        <f t="shared" ref="G37:G54" si="7">+E37*7.5%</f>
        <v>236.55375000000001</v>
      </c>
      <c r="H37" s="40">
        <f t="shared" ref="H37:H54" si="8">SUM(E37:G37)</f>
        <v>3453.6847500000003</v>
      </c>
      <c r="I37" s="40">
        <f t="shared" si="4"/>
        <v>552.58956000000012</v>
      </c>
      <c r="J37" s="40">
        <f t="shared" ref="J37:J54" si="9">+H37+I37</f>
        <v>4006.2743100000007</v>
      </c>
      <c r="L37" s="57" t="s">
        <v>157</v>
      </c>
      <c r="M37" s="58" t="s">
        <v>175</v>
      </c>
    </row>
    <row r="38" spans="1:13" ht="14.25" x14ac:dyDescent="0.2">
      <c r="A38" s="2" t="s">
        <v>77</v>
      </c>
      <c r="B38" s="1" t="s">
        <v>78</v>
      </c>
      <c r="C38" s="13">
        <v>1166.69</v>
      </c>
      <c r="E38" s="40">
        <f t="shared" si="6"/>
        <v>1166.69</v>
      </c>
      <c r="F38" s="40">
        <f t="shared" si="1"/>
        <v>23.3338</v>
      </c>
      <c r="G38" s="40">
        <f t="shared" si="7"/>
        <v>87.501750000000001</v>
      </c>
      <c r="H38" s="40">
        <f t="shared" si="8"/>
        <v>1277.5255500000001</v>
      </c>
      <c r="I38" s="40">
        <f t="shared" si="4"/>
        <v>204.404088</v>
      </c>
      <c r="J38" s="40">
        <f t="shared" si="9"/>
        <v>1481.9296380000001</v>
      </c>
      <c r="L38" s="57" t="s">
        <v>145</v>
      </c>
      <c r="M38" s="58" t="s">
        <v>176</v>
      </c>
    </row>
    <row r="39" spans="1:13" ht="14.25" x14ac:dyDescent="0.2">
      <c r="A39" s="2" t="s">
        <v>79</v>
      </c>
      <c r="B39" s="1" t="s">
        <v>80</v>
      </c>
      <c r="C39" s="13">
        <v>1026.76</v>
      </c>
      <c r="E39" s="40">
        <f t="shared" si="6"/>
        <v>1026.76</v>
      </c>
      <c r="F39" s="40">
        <f t="shared" si="1"/>
        <v>20.5352</v>
      </c>
      <c r="G39" s="40">
        <f t="shared" si="7"/>
        <v>77.006999999999991</v>
      </c>
      <c r="H39" s="40">
        <f t="shared" si="8"/>
        <v>1124.3022000000001</v>
      </c>
      <c r="I39" s="40">
        <f t="shared" si="4"/>
        <v>179.88835200000003</v>
      </c>
      <c r="J39" s="40">
        <f t="shared" si="9"/>
        <v>1304.190552</v>
      </c>
      <c r="L39" s="57" t="s">
        <v>145</v>
      </c>
      <c r="M39" s="58" t="s">
        <v>177</v>
      </c>
    </row>
    <row r="40" spans="1:13" ht="14.25" hidden="1" x14ac:dyDescent="0.2">
      <c r="A40" s="2" t="s">
        <v>81</v>
      </c>
      <c r="B40" s="1" t="s">
        <v>82</v>
      </c>
      <c r="C40" s="13">
        <v>2077.13</v>
      </c>
      <c r="E40" s="40">
        <f t="shared" si="6"/>
        <v>2077.13</v>
      </c>
      <c r="F40" s="40">
        <f t="shared" si="1"/>
        <v>41.5426</v>
      </c>
      <c r="G40" s="40">
        <f t="shared" si="7"/>
        <v>155.78475</v>
      </c>
      <c r="H40" s="40">
        <f t="shared" si="8"/>
        <v>2274.4573500000001</v>
      </c>
      <c r="I40" s="40">
        <f t="shared" si="4"/>
        <v>363.91317600000002</v>
      </c>
      <c r="J40" s="40">
        <f t="shared" si="9"/>
        <v>2638.3705260000002</v>
      </c>
      <c r="L40" s="57" t="s">
        <v>157</v>
      </c>
      <c r="M40" s="58" t="s">
        <v>178</v>
      </c>
    </row>
    <row r="41" spans="1:13" ht="14.25" x14ac:dyDescent="0.2">
      <c r="A41" s="2" t="s">
        <v>83</v>
      </c>
      <c r="B41" s="1" t="s">
        <v>84</v>
      </c>
      <c r="C41" s="13">
        <v>1026.76</v>
      </c>
      <c r="E41" s="40">
        <f t="shared" si="6"/>
        <v>1026.76</v>
      </c>
      <c r="F41" s="40">
        <f t="shared" si="1"/>
        <v>20.5352</v>
      </c>
      <c r="G41" s="40">
        <f t="shared" si="7"/>
        <v>77.006999999999991</v>
      </c>
      <c r="H41" s="40">
        <f t="shared" si="8"/>
        <v>1124.3022000000001</v>
      </c>
      <c r="I41" s="40">
        <f t="shared" si="4"/>
        <v>179.88835200000003</v>
      </c>
      <c r="J41" s="40">
        <f t="shared" si="9"/>
        <v>1304.190552</v>
      </c>
      <c r="L41" s="57" t="s">
        <v>145</v>
      </c>
      <c r="M41" s="58" t="s">
        <v>179</v>
      </c>
    </row>
    <row r="42" spans="1:13" ht="14.25" hidden="1" x14ac:dyDescent="0.2">
      <c r="A42" s="2" t="s">
        <v>85</v>
      </c>
      <c r="B42" s="1" t="s">
        <v>86</v>
      </c>
      <c r="C42" s="13">
        <v>1883.38</v>
      </c>
      <c r="E42" s="40">
        <f t="shared" si="6"/>
        <v>1883.38</v>
      </c>
      <c r="F42" s="40">
        <f t="shared" si="1"/>
        <v>37.6676</v>
      </c>
      <c r="G42" s="40">
        <f t="shared" si="7"/>
        <v>141.2535</v>
      </c>
      <c r="H42" s="40">
        <f t="shared" si="8"/>
        <v>2062.3011000000001</v>
      </c>
      <c r="I42" s="40">
        <f t="shared" si="4"/>
        <v>329.96817600000003</v>
      </c>
      <c r="J42" s="40">
        <f t="shared" si="9"/>
        <v>2392.269276</v>
      </c>
      <c r="L42" s="57" t="s">
        <v>164</v>
      </c>
      <c r="M42" s="58" t="s">
        <v>180</v>
      </c>
    </row>
    <row r="43" spans="1:13" ht="14.25" x14ac:dyDescent="0.2">
      <c r="A43" s="2" t="s">
        <v>87</v>
      </c>
      <c r="B43" s="1" t="s">
        <v>88</v>
      </c>
      <c r="C43" s="13">
        <v>1026.76</v>
      </c>
      <c r="E43" s="40">
        <f t="shared" si="6"/>
        <v>1026.76</v>
      </c>
      <c r="F43" s="40">
        <f t="shared" si="1"/>
        <v>20.5352</v>
      </c>
      <c r="G43" s="40">
        <f t="shared" si="7"/>
        <v>77.006999999999991</v>
      </c>
      <c r="H43" s="40">
        <f t="shared" si="8"/>
        <v>1124.3022000000001</v>
      </c>
      <c r="I43" s="40">
        <f t="shared" si="4"/>
        <v>179.88835200000003</v>
      </c>
      <c r="J43" s="40">
        <f t="shared" si="9"/>
        <v>1304.190552</v>
      </c>
      <c r="L43" s="58" t="s">
        <v>145</v>
      </c>
      <c r="M43" s="58" t="s">
        <v>181</v>
      </c>
    </row>
    <row r="44" spans="1:13" ht="14.25" x14ac:dyDescent="0.2">
      <c r="A44" s="2" t="s">
        <v>89</v>
      </c>
      <c r="B44" s="1" t="s">
        <v>90</v>
      </c>
      <c r="C44" s="13">
        <v>7657.28</v>
      </c>
      <c r="E44" s="40">
        <f t="shared" si="6"/>
        <v>7657.28</v>
      </c>
      <c r="F44" s="40">
        <f t="shared" si="1"/>
        <v>153.1456</v>
      </c>
      <c r="G44" s="40">
        <f t="shared" si="7"/>
        <v>574.29599999999994</v>
      </c>
      <c r="H44" s="40">
        <f t="shared" si="8"/>
        <v>8384.7215999999989</v>
      </c>
      <c r="I44" s="40">
        <f t="shared" si="4"/>
        <v>1341.5554559999998</v>
      </c>
      <c r="J44" s="40">
        <f t="shared" si="9"/>
        <v>9726.277055999999</v>
      </c>
      <c r="L44" s="57" t="s">
        <v>145</v>
      </c>
      <c r="M44" s="58" t="s">
        <v>182</v>
      </c>
    </row>
    <row r="45" spans="1:13" ht="14.25" hidden="1" x14ac:dyDescent="0.2">
      <c r="A45" s="2" t="s">
        <v>91</v>
      </c>
      <c r="B45" s="1" t="s">
        <v>92</v>
      </c>
      <c r="C45" s="13">
        <v>1026.76</v>
      </c>
      <c r="E45" s="40">
        <f t="shared" si="6"/>
        <v>1026.76</v>
      </c>
      <c r="F45" s="40">
        <f t="shared" si="1"/>
        <v>20.5352</v>
      </c>
      <c r="G45" s="40">
        <f t="shared" si="7"/>
        <v>77.006999999999991</v>
      </c>
      <c r="H45" s="40">
        <f t="shared" si="8"/>
        <v>1124.3022000000001</v>
      </c>
      <c r="I45" s="40">
        <f t="shared" si="4"/>
        <v>179.88835200000003</v>
      </c>
      <c r="J45" s="40">
        <f t="shared" si="9"/>
        <v>1304.190552</v>
      </c>
      <c r="L45" s="57" t="s">
        <v>148</v>
      </c>
      <c r="M45" s="58" t="s">
        <v>183</v>
      </c>
    </row>
    <row r="46" spans="1:13" ht="14.25" x14ac:dyDescent="0.2">
      <c r="A46" s="2" t="s">
        <v>93</v>
      </c>
      <c r="B46" s="1" t="s">
        <v>94</v>
      </c>
      <c r="C46" s="13">
        <v>1595.54</v>
      </c>
      <c r="E46" s="40">
        <f t="shared" si="6"/>
        <v>1595.54</v>
      </c>
      <c r="F46" s="40">
        <f t="shared" si="1"/>
        <v>31.910799999999998</v>
      </c>
      <c r="G46" s="40">
        <f t="shared" si="7"/>
        <v>119.66549999999999</v>
      </c>
      <c r="H46" s="40">
        <f t="shared" si="8"/>
        <v>1747.1163000000001</v>
      </c>
      <c r="I46" s="40">
        <f t="shared" si="4"/>
        <v>279.53860800000001</v>
      </c>
      <c r="J46" s="40">
        <f t="shared" si="9"/>
        <v>2026.6549080000002</v>
      </c>
      <c r="L46" s="57" t="s">
        <v>145</v>
      </c>
      <c r="M46" s="58" t="s">
        <v>184</v>
      </c>
    </row>
    <row r="47" spans="1:13" ht="14.25" hidden="1" x14ac:dyDescent="0.2">
      <c r="A47" s="2" t="s">
        <v>95</v>
      </c>
      <c r="B47" s="1" t="s">
        <v>96</v>
      </c>
      <c r="C47" s="13">
        <v>1883.38</v>
      </c>
      <c r="E47" s="40">
        <f t="shared" si="6"/>
        <v>1883.38</v>
      </c>
      <c r="F47" s="40">
        <f t="shared" si="1"/>
        <v>37.6676</v>
      </c>
      <c r="G47" s="40">
        <f t="shared" si="7"/>
        <v>141.2535</v>
      </c>
      <c r="H47" s="40">
        <f t="shared" si="8"/>
        <v>2062.3011000000001</v>
      </c>
      <c r="I47" s="40">
        <f t="shared" si="4"/>
        <v>329.96817600000003</v>
      </c>
      <c r="J47" s="40">
        <f t="shared" si="9"/>
        <v>2392.269276</v>
      </c>
      <c r="L47" s="57" t="s">
        <v>164</v>
      </c>
      <c r="M47" s="58" t="s">
        <v>185</v>
      </c>
    </row>
    <row r="48" spans="1:13" ht="14.25" x14ac:dyDescent="0.2">
      <c r="A48" s="2" t="s">
        <v>97</v>
      </c>
      <c r="B48" s="1" t="s">
        <v>98</v>
      </c>
      <c r="C48" s="13">
        <v>2928.6</v>
      </c>
      <c r="E48" s="40">
        <f t="shared" si="6"/>
        <v>2928.6</v>
      </c>
      <c r="F48" s="40">
        <f t="shared" si="1"/>
        <v>58.572000000000003</v>
      </c>
      <c r="G48" s="40">
        <f t="shared" si="7"/>
        <v>219.64499999999998</v>
      </c>
      <c r="H48" s="40">
        <f t="shared" si="8"/>
        <v>3206.817</v>
      </c>
      <c r="I48" s="40">
        <f t="shared" si="4"/>
        <v>513.09072000000003</v>
      </c>
      <c r="J48" s="40">
        <f t="shared" si="9"/>
        <v>3719.9077200000002</v>
      </c>
      <c r="L48" s="57" t="s">
        <v>145</v>
      </c>
      <c r="M48" s="58" t="s">
        <v>186</v>
      </c>
    </row>
    <row r="49" spans="1:13" ht="14.25" x14ac:dyDescent="0.2">
      <c r="A49" s="2" t="s">
        <v>99</v>
      </c>
      <c r="B49" s="1" t="s">
        <v>100</v>
      </c>
      <c r="C49" s="13">
        <v>1026.76</v>
      </c>
      <c r="E49" s="40">
        <f t="shared" si="6"/>
        <v>1026.76</v>
      </c>
      <c r="F49" s="40">
        <f t="shared" si="1"/>
        <v>20.5352</v>
      </c>
      <c r="G49" s="40">
        <f t="shared" si="7"/>
        <v>77.006999999999991</v>
      </c>
      <c r="H49" s="40">
        <f t="shared" si="8"/>
        <v>1124.3022000000001</v>
      </c>
      <c r="I49" s="40">
        <f t="shared" si="4"/>
        <v>179.88835200000003</v>
      </c>
      <c r="J49" s="40">
        <f t="shared" si="9"/>
        <v>1304.190552</v>
      </c>
      <c r="L49" s="58" t="s">
        <v>145</v>
      </c>
      <c r="M49" s="58" t="s">
        <v>187</v>
      </c>
    </row>
    <row r="50" spans="1:13" ht="14.25" hidden="1" x14ac:dyDescent="0.2">
      <c r="A50" s="2" t="s">
        <v>101</v>
      </c>
      <c r="B50" s="1" t="s">
        <v>102</v>
      </c>
      <c r="C50" s="13">
        <v>1026.76</v>
      </c>
      <c r="E50" s="40">
        <f t="shared" si="6"/>
        <v>1026.76</v>
      </c>
      <c r="F50" s="40">
        <f t="shared" si="1"/>
        <v>20.5352</v>
      </c>
      <c r="G50" s="40">
        <f t="shared" si="7"/>
        <v>77.006999999999991</v>
      </c>
      <c r="H50" s="40">
        <f t="shared" si="8"/>
        <v>1124.3022000000001</v>
      </c>
      <c r="I50" s="40">
        <f t="shared" si="4"/>
        <v>179.88835200000003</v>
      </c>
      <c r="J50" s="40">
        <f t="shared" si="9"/>
        <v>1304.190552</v>
      </c>
      <c r="L50" s="58" t="s">
        <v>148</v>
      </c>
      <c r="M50" s="58" t="s">
        <v>188</v>
      </c>
    </row>
    <row r="51" spans="1:13" ht="14.25" x14ac:dyDescent="0.2">
      <c r="A51" s="2" t="s">
        <v>103</v>
      </c>
      <c r="B51" s="1" t="s">
        <v>104</v>
      </c>
      <c r="C51" s="13">
        <v>7271.09</v>
      </c>
      <c r="E51" s="40">
        <f t="shared" si="6"/>
        <v>7271.09</v>
      </c>
      <c r="F51" s="40">
        <f t="shared" si="1"/>
        <v>145.42180000000002</v>
      </c>
      <c r="G51" s="40">
        <f t="shared" si="7"/>
        <v>545.33174999999994</v>
      </c>
      <c r="H51" s="40">
        <f t="shared" si="8"/>
        <v>7961.8435500000005</v>
      </c>
      <c r="I51" s="40">
        <f t="shared" si="4"/>
        <v>1273.8949680000001</v>
      </c>
      <c r="J51" s="40">
        <f t="shared" si="9"/>
        <v>9235.7385180000001</v>
      </c>
      <c r="L51" s="58" t="s">
        <v>145</v>
      </c>
      <c r="M51" s="58" t="s">
        <v>189</v>
      </c>
    </row>
    <row r="52" spans="1:13" ht="14.25" hidden="1" x14ac:dyDescent="0.2">
      <c r="A52" s="2" t="s">
        <v>105</v>
      </c>
      <c r="B52" s="1" t="s">
        <v>106</v>
      </c>
      <c r="C52" s="13">
        <v>1883.38</v>
      </c>
      <c r="E52" s="40">
        <f t="shared" si="6"/>
        <v>1883.38</v>
      </c>
      <c r="F52" s="40">
        <f t="shared" si="1"/>
        <v>37.6676</v>
      </c>
      <c r="G52" s="40">
        <f t="shared" si="7"/>
        <v>141.2535</v>
      </c>
      <c r="H52" s="40">
        <f t="shared" si="8"/>
        <v>2062.3011000000001</v>
      </c>
      <c r="I52" s="40">
        <f t="shared" si="4"/>
        <v>329.96817600000003</v>
      </c>
      <c r="J52" s="40">
        <f t="shared" si="9"/>
        <v>2392.269276</v>
      </c>
      <c r="L52" s="58" t="s">
        <v>164</v>
      </c>
      <c r="M52" s="58" t="s">
        <v>190</v>
      </c>
    </row>
    <row r="53" spans="1:13" ht="14.25" hidden="1" x14ac:dyDescent="0.2">
      <c r="A53" s="2" t="s">
        <v>107</v>
      </c>
      <c r="B53" s="1" t="s">
        <v>108</v>
      </c>
      <c r="C53" s="13">
        <v>1883.38</v>
      </c>
      <c r="E53" s="40">
        <f t="shared" si="6"/>
        <v>1883.38</v>
      </c>
      <c r="F53" s="40">
        <f t="shared" si="1"/>
        <v>37.6676</v>
      </c>
      <c r="G53" s="40">
        <f t="shared" si="7"/>
        <v>141.2535</v>
      </c>
      <c r="H53" s="40">
        <f t="shared" si="8"/>
        <v>2062.3011000000001</v>
      </c>
      <c r="I53" s="40">
        <f t="shared" si="4"/>
        <v>329.96817600000003</v>
      </c>
      <c r="J53" s="40">
        <f t="shared" si="9"/>
        <v>2392.269276</v>
      </c>
      <c r="L53" s="58" t="s">
        <v>164</v>
      </c>
      <c r="M53" s="58" t="s">
        <v>191</v>
      </c>
    </row>
    <row r="54" spans="1:13" ht="14.25" x14ac:dyDescent="0.2">
      <c r="A54" s="2" t="s">
        <v>109</v>
      </c>
      <c r="B54" s="1" t="s">
        <v>110</v>
      </c>
      <c r="C54" s="13">
        <v>1026.69</v>
      </c>
      <c r="E54" s="40">
        <f t="shared" si="6"/>
        <v>1026.69</v>
      </c>
      <c r="F54" s="40">
        <f t="shared" si="1"/>
        <v>20.533800000000003</v>
      </c>
      <c r="G54" s="40">
        <f t="shared" si="7"/>
        <v>77.001750000000001</v>
      </c>
      <c r="H54" s="40">
        <f t="shared" si="8"/>
        <v>1124.2255499999999</v>
      </c>
      <c r="I54" s="40">
        <f t="shared" si="4"/>
        <v>179.87608799999998</v>
      </c>
      <c r="J54" s="40">
        <f t="shared" si="9"/>
        <v>1304.1016379999999</v>
      </c>
      <c r="L54" s="58" t="s">
        <v>145</v>
      </c>
      <c r="M54" s="58" t="s">
        <v>192</v>
      </c>
    </row>
    <row r="56" spans="1:13" s="7" customFormat="1" x14ac:dyDescent="0.2">
      <c r="A56" s="15"/>
      <c r="C56" s="7" t="s">
        <v>111</v>
      </c>
      <c r="E56" s="38" t="s">
        <v>111</v>
      </c>
      <c r="F56" s="38" t="s">
        <v>111</v>
      </c>
      <c r="G56" s="38" t="s">
        <v>111</v>
      </c>
      <c r="H56" s="38" t="s">
        <v>111</v>
      </c>
      <c r="I56" s="38" t="s">
        <v>111</v>
      </c>
      <c r="J56" s="38" t="s">
        <v>111</v>
      </c>
    </row>
    <row r="57" spans="1:13" ht="13.5" thickBot="1" x14ac:dyDescent="0.25">
      <c r="A57" s="18" t="s">
        <v>112</v>
      </c>
      <c r="B57" s="1" t="s">
        <v>113</v>
      </c>
      <c r="C57" s="17">
        <v>120031.25</v>
      </c>
      <c r="E57" s="41">
        <f>SUM(E11:E54)</f>
        <v>120031.25</v>
      </c>
      <c r="F57" s="41">
        <f t="shared" ref="F57:J57" si="10">SUM(F11:F54)</f>
        <v>2400.6250000000009</v>
      </c>
      <c r="G57" s="41">
        <f t="shared" si="10"/>
        <v>9002.3437499999964</v>
      </c>
      <c r="H57" s="41">
        <f t="shared" si="10"/>
        <v>131434.21875</v>
      </c>
      <c r="I57" s="41">
        <f t="shared" si="10"/>
        <v>21029.475000000002</v>
      </c>
      <c r="J57" s="41">
        <f t="shared" si="10"/>
        <v>152463.69375000003</v>
      </c>
    </row>
    <row r="58" spans="1:13" ht="12" thickTop="1" x14ac:dyDescent="0.2"/>
    <row r="59" spans="1:13" x14ac:dyDescent="0.2">
      <c r="C59" s="1" t="s">
        <v>113</v>
      </c>
    </row>
    <row r="60" spans="1:13" x14ac:dyDescent="0.2">
      <c r="A60" s="2" t="s">
        <v>113</v>
      </c>
      <c r="B60" s="1" t="s">
        <v>113</v>
      </c>
      <c r="C60" s="16"/>
    </row>
  </sheetData>
  <autoFilter ref="A10:M54">
    <filterColumn colId="11">
      <filters>
        <filter val="VENTAS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pane xSplit="2" ySplit="10" topLeftCell="F32" activePane="bottomRight" state="frozen"/>
      <selection pane="topRight" activeCell="C1" sqref="C1"/>
      <selection pane="bottomLeft" activeCell="A11" sqref="A11"/>
      <selection pane="bottomRight" activeCell="O57" sqref="O57"/>
    </sheetView>
  </sheetViews>
  <sheetFormatPr baseColWidth="10" defaultRowHeight="11.25" x14ac:dyDescent="0.2"/>
  <cols>
    <col min="1" max="1" width="8.42578125" style="2" customWidth="1"/>
    <col min="2" max="2" width="28" style="1" customWidth="1"/>
    <col min="3" max="3" width="10.5703125" style="1" customWidth="1"/>
    <col min="4" max="4" width="10.42578125" style="1" customWidth="1"/>
    <col min="5" max="5" width="11.85546875" style="1" customWidth="1"/>
    <col min="6" max="6" width="14.140625" style="1" customWidth="1"/>
    <col min="7" max="7" width="13.5703125" style="1" bestFit="1" customWidth="1"/>
    <col min="8" max="8" width="14.5703125" style="1" bestFit="1" customWidth="1"/>
    <col min="9" max="9" width="13" style="1" bestFit="1" customWidth="1"/>
    <col min="10" max="10" width="11.7109375" style="1" customWidth="1"/>
    <col min="11" max="11" width="10.85546875" style="1" customWidth="1"/>
    <col min="12" max="12" width="10.140625" style="1" customWidth="1"/>
    <col min="13" max="13" width="9.42578125" style="1" customWidth="1"/>
    <col min="14" max="14" width="13" style="1" bestFit="1" customWidth="1"/>
    <col min="15" max="15" width="11.7109375" style="1" customWidth="1"/>
    <col min="16" max="16384" width="11.42578125" style="1"/>
  </cols>
  <sheetData>
    <row r="1" spans="1:15" ht="18" customHeight="1" x14ac:dyDescent="0.25">
      <c r="A1" s="3" t="s">
        <v>0</v>
      </c>
      <c r="B1" s="45" t="s">
        <v>113</v>
      </c>
      <c r="C1" s="46"/>
      <c r="D1" s="46"/>
    </row>
    <row r="2" spans="1:15" ht="24.95" customHeight="1" x14ac:dyDescent="0.2">
      <c r="A2" s="4" t="s">
        <v>1</v>
      </c>
      <c r="B2" s="20" t="s">
        <v>2</v>
      </c>
      <c r="C2" s="21"/>
      <c r="D2" s="21"/>
    </row>
    <row r="3" spans="1:15" ht="15.75" x14ac:dyDescent="0.25">
      <c r="B3" s="22" t="s">
        <v>3</v>
      </c>
      <c r="C3" s="23"/>
      <c r="D3" s="23"/>
      <c r="E3" s="7"/>
    </row>
    <row r="4" spans="1:15" ht="15" x14ac:dyDescent="0.25">
      <c r="B4" s="24" t="s">
        <v>4</v>
      </c>
      <c r="C4" s="23"/>
      <c r="D4" s="23"/>
      <c r="E4" s="7"/>
    </row>
    <row r="5" spans="1:15" x14ac:dyDescent="0.2">
      <c r="B5" s="6" t="s">
        <v>5</v>
      </c>
    </row>
    <row r="6" spans="1:15" x14ac:dyDescent="0.2">
      <c r="B6" s="6" t="s">
        <v>6</v>
      </c>
    </row>
    <row r="8" spans="1:15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 x14ac:dyDescent="0.2">
      <c r="A9" s="12" t="s">
        <v>22</v>
      </c>
    </row>
    <row r="11" spans="1:15" x14ac:dyDescent="0.2">
      <c r="A11" s="2" t="s">
        <v>23</v>
      </c>
      <c r="B11" s="1" t="s">
        <v>24</v>
      </c>
      <c r="C11" s="13">
        <v>880.08</v>
      </c>
      <c r="D11" s="13">
        <v>146.68</v>
      </c>
      <c r="E11" s="13">
        <v>0</v>
      </c>
      <c r="F11" s="13">
        <v>0</v>
      </c>
      <c r="G11" s="13">
        <v>1026.76</v>
      </c>
      <c r="H11" s="13">
        <v>0</v>
      </c>
      <c r="I11" s="13">
        <v>0</v>
      </c>
      <c r="J11" s="14">
        <v>-18.41</v>
      </c>
      <c r="K11" s="13">
        <v>0</v>
      </c>
      <c r="L11" s="13">
        <v>25.48</v>
      </c>
      <c r="M11" s="13">
        <v>0.09</v>
      </c>
      <c r="N11" s="13">
        <v>7.16</v>
      </c>
      <c r="O11" s="13">
        <v>1019.6</v>
      </c>
    </row>
    <row r="12" spans="1:15" x14ac:dyDescent="0.2">
      <c r="A12" s="2" t="s">
        <v>25</v>
      </c>
      <c r="B12" s="1" t="s">
        <v>26</v>
      </c>
      <c r="C12" s="13">
        <v>880.08</v>
      </c>
      <c r="D12" s="13">
        <v>146.68</v>
      </c>
      <c r="E12" s="13">
        <v>4530.29</v>
      </c>
      <c r="F12" s="13">
        <v>0</v>
      </c>
      <c r="G12" s="13">
        <v>5557.05</v>
      </c>
      <c r="H12" s="13">
        <v>0</v>
      </c>
      <c r="I12" s="13">
        <v>0</v>
      </c>
      <c r="J12" s="13">
        <v>0</v>
      </c>
      <c r="K12" s="13">
        <v>948.32</v>
      </c>
      <c r="L12" s="13">
        <v>130.72999999999999</v>
      </c>
      <c r="M12" s="13">
        <v>0</v>
      </c>
      <c r="N12" s="13">
        <v>1079.05</v>
      </c>
      <c r="O12" s="13">
        <v>4478</v>
      </c>
    </row>
    <row r="13" spans="1:15" x14ac:dyDescent="0.2">
      <c r="A13" s="2" t="s">
        <v>27</v>
      </c>
      <c r="B13" s="1" t="s">
        <v>28</v>
      </c>
      <c r="C13" s="13">
        <v>1600.02</v>
      </c>
      <c r="D13" s="13">
        <v>266.67</v>
      </c>
      <c r="E13" s="13">
        <v>0</v>
      </c>
      <c r="F13" s="13">
        <v>0</v>
      </c>
      <c r="G13" s="13">
        <v>1866.69</v>
      </c>
      <c r="H13" s="13">
        <v>0</v>
      </c>
      <c r="I13" s="13">
        <v>0</v>
      </c>
      <c r="J13" s="13">
        <v>0</v>
      </c>
      <c r="K13" s="13">
        <v>162.88</v>
      </c>
      <c r="L13" s="13">
        <v>360.26</v>
      </c>
      <c r="M13" s="13">
        <v>0.15</v>
      </c>
      <c r="N13" s="13">
        <v>523.29</v>
      </c>
      <c r="O13" s="13">
        <v>1343.4</v>
      </c>
    </row>
    <row r="14" spans="1:15" x14ac:dyDescent="0.2">
      <c r="A14" s="2" t="s">
        <v>29</v>
      </c>
      <c r="B14" s="1" t="s">
        <v>30</v>
      </c>
      <c r="C14" s="13">
        <v>880.08</v>
      </c>
      <c r="D14" s="13">
        <v>146.68</v>
      </c>
      <c r="E14" s="13">
        <v>0</v>
      </c>
      <c r="F14" s="13">
        <v>0</v>
      </c>
      <c r="G14" s="13">
        <v>1026.76</v>
      </c>
      <c r="H14" s="13">
        <v>0</v>
      </c>
      <c r="I14" s="13">
        <v>0</v>
      </c>
      <c r="J14" s="14">
        <v>-18.41</v>
      </c>
      <c r="K14" s="13">
        <v>0</v>
      </c>
      <c r="L14" s="13">
        <v>85.25</v>
      </c>
      <c r="M14" s="13">
        <v>0.12</v>
      </c>
      <c r="N14" s="13">
        <v>66.959999999999994</v>
      </c>
      <c r="O14" s="13">
        <v>959.8</v>
      </c>
    </row>
    <row r="15" spans="1:15" x14ac:dyDescent="0.2">
      <c r="A15" s="2" t="s">
        <v>31</v>
      </c>
      <c r="B15" s="1" t="s">
        <v>32</v>
      </c>
      <c r="C15" s="13">
        <v>880.08</v>
      </c>
      <c r="D15" s="13">
        <v>146.68</v>
      </c>
      <c r="E15" s="13">
        <v>3535.92</v>
      </c>
      <c r="F15" s="13">
        <v>0</v>
      </c>
      <c r="G15" s="13">
        <v>4562.68</v>
      </c>
      <c r="H15" s="13">
        <v>15</v>
      </c>
      <c r="I15" s="13">
        <v>439.2</v>
      </c>
      <c r="J15" s="13">
        <v>0</v>
      </c>
      <c r="K15" s="13">
        <v>719.2</v>
      </c>
      <c r="L15" s="13">
        <v>214.63</v>
      </c>
      <c r="M15" s="14">
        <v>-0.15</v>
      </c>
      <c r="N15" s="13">
        <v>1387.88</v>
      </c>
      <c r="O15" s="13">
        <v>3174.8</v>
      </c>
    </row>
    <row r="16" spans="1:15" x14ac:dyDescent="0.2">
      <c r="A16" s="2" t="s">
        <v>33</v>
      </c>
      <c r="B16" s="1" t="s">
        <v>34</v>
      </c>
      <c r="C16" s="13">
        <v>880.08</v>
      </c>
      <c r="D16" s="13">
        <v>146.68</v>
      </c>
      <c r="E16" s="13">
        <v>0</v>
      </c>
      <c r="F16" s="13">
        <v>0</v>
      </c>
      <c r="G16" s="13">
        <v>1026.76</v>
      </c>
      <c r="H16" s="13">
        <v>0</v>
      </c>
      <c r="I16" s="13">
        <v>0</v>
      </c>
      <c r="J16" s="14">
        <v>-18.41</v>
      </c>
      <c r="K16" s="13">
        <v>0</v>
      </c>
      <c r="L16" s="13">
        <v>25.8</v>
      </c>
      <c r="M16" s="14">
        <v>-0.03</v>
      </c>
      <c r="N16" s="13">
        <v>7.36</v>
      </c>
      <c r="O16" s="13">
        <v>1019.4</v>
      </c>
    </row>
    <row r="17" spans="1:15" x14ac:dyDescent="0.2">
      <c r="A17" s="2" t="s">
        <v>35</v>
      </c>
      <c r="B17" s="1" t="s">
        <v>36</v>
      </c>
      <c r="C17" s="13">
        <v>880.08</v>
      </c>
      <c r="D17" s="13">
        <v>146.68</v>
      </c>
      <c r="E17" s="13">
        <v>500</v>
      </c>
      <c r="F17" s="13">
        <v>0</v>
      </c>
      <c r="G17" s="13">
        <v>1526.76</v>
      </c>
      <c r="H17" s="13">
        <v>0</v>
      </c>
      <c r="I17" s="13">
        <v>0</v>
      </c>
      <c r="J17" s="13">
        <v>0</v>
      </c>
      <c r="K17" s="13">
        <v>59.18</v>
      </c>
      <c r="L17" s="13">
        <v>25.48</v>
      </c>
      <c r="M17" s="13">
        <v>0.1</v>
      </c>
      <c r="N17" s="13">
        <v>84.76</v>
      </c>
      <c r="O17" s="13">
        <v>1442</v>
      </c>
    </row>
    <row r="18" spans="1:15" x14ac:dyDescent="0.2">
      <c r="A18" s="2" t="s">
        <v>37</v>
      </c>
      <c r="B18" s="1" t="s">
        <v>38</v>
      </c>
      <c r="C18" s="13">
        <v>880.08</v>
      </c>
      <c r="D18" s="13">
        <v>146.68</v>
      </c>
      <c r="E18" s="13">
        <v>1410.69</v>
      </c>
      <c r="F18" s="13">
        <v>0</v>
      </c>
      <c r="G18" s="13">
        <v>2437.4499999999998</v>
      </c>
      <c r="H18" s="13">
        <v>0</v>
      </c>
      <c r="I18" s="13">
        <v>0</v>
      </c>
      <c r="J18" s="13">
        <v>0</v>
      </c>
      <c r="K18" s="13">
        <v>265.25</v>
      </c>
      <c r="L18" s="13">
        <v>228.04</v>
      </c>
      <c r="M18" s="14">
        <v>-0.04</v>
      </c>
      <c r="N18" s="13">
        <v>493.25</v>
      </c>
      <c r="O18" s="13">
        <v>1944.2</v>
      </c>
    </row>
    <row r="19" spans="1:15" x14ac:dyDescent="0.2">
      <c r="A19" s="2" t="s">
        <v>39</v>
      </c>
      <c r="B19" s="1" t="s">
        <v>40</v>
      </c>
      <c r="C19" s="13">
        <v>4000.08</v>
      </c>
      <c r="D19" s="13">
        <v>666.68</v>
      </c>
      <c r="E19" s="13">
        <v>1635.36</v>
      </c>
      <c r="F19" s="13">
        <v>0</v>
      </c>
      <c r="G19" s="13">
        <v>6302.12</v>
      </c>
      <c r="H19" s="13">
        <v>0</v>
      </c>
      <c r="I19" s="13">
        <v>0</v>
      </c>
      <c r="J19" s="13">
        <v>0</v>
      </c>
      <c r="K19" s="13">
        <v>1123.57</v>
      </c>
      <c r="L19" s="13">
        <v>332.01</v>
      </c>
      <c r="M19" s="13">
        <v>0.14000000000000001</v>
      </c>
      <c r="N19" s="13">
        <v>1455.72</v>
      </c>
      <c r="O19" s="13">
        <v>4846.3999999999996</v>
      </c>
    </row>
    <row r="20" spans="1:15" x14ac:dyDescent="0.2">
      <c r="A20" s="2" t="s">
        <v>41</v>
      </c>
      <c r="B20" s="1" t="s">
        <v>42</v>
      </c>
      <c r="C20" s="13">
        <v>880.08</v>
      </c>
      <c r="D20" s="13">
        <v>146.68</v>
      </c>
      <c r="E20" s="13">
        <v>6648.59</v>
      </c>
      <c r="F20" s="13">
        <v>0</v>
      </c>
      <c r="G20" s="13">
        <v>7675.35</v>
      </c>
      <c r="H20" s="13">
        <v>0</v>
      </c>
      <c r="I20" s="13">
        <v>0</v>
      </c>
      <c r="J20" s="13">
        <v>0</v>
      </c>
      <c r="K20" s="13">
        <v>1455.44</v>
      </c>
      <c r="L20" s="13">
        <v>318.52</v>
      </c>
      <c r="M20" s="14">
        <v>-0.01</v>
      </c>
      <c r="N20" s="13">
        <v>1773.95</v>
      </c>
      <c r="O20" s="13">
        <v>5901.4</v>
      </c>
    </row>
    <row r="21" spans="1:15" x14ac:dyDescent="0.2">
      <c r="A21" s="2" t="s">
        <v>43</v>
      </c>
      <c r="B21" s="1" t="s">
        <v>44</v>
      </c>
      <c r="C21" s="13">
        <v>1000.08</v>
      </c>
      <c r="D21" s="13">
        <v>166.68</v>
      </c>
      <c r="E21" s="13">
        <v>1063.97</v>
      </c>
      <c r="F21" s="13">
        <v>0</v>
      </c>
      <c r="G21" s="13">
        <v>2230.73</v>
      </c>
      <c r="H21" s="13">
        <v>15</v>
      </c>
      <c r="I21" s="13">
        <v>499.84</v>
      </c>
      <c r="J21" s="13">
        <v>0</v>
      </c>
      <c r="K21" s="13">
        <v>225.93</v>
      </c>
      <c r="L21" s="13">
        <v>113.48</v>
      </c>
      <c r="M21" s="13">
        <v>0.08</v>
      </c>
      <c r="N21" s="13">
        <v>854.33</v>
      </c>
      <c r="O21" s="13">
        <v>1376.4</v>
      </c>
    </row>
    <row r="22" spans="1:15" x14ac:dyDescent="0.2">
      <c r="A22" s="2" t="s">
        <v>45</v>
      </c>
      <c r="B22" s="1" t="s">
        <v>46</v>
      </c>
      <c r="C22" s="13">
        <v>880.08</v>
      </c>
      <c r="D22" s="13">
        <v>146.68</v>
      </c>
      <c r="E22" s="13">
        <v>1984.25</v>
      </c>
      <c r="F22" s="13">
        <v>0</v>
      </c>
      <c r="G22" s="13">
        <v>3011.01</v>
      </c>
      <c r="H22" s="13">
        <v>0</v>
      </c>
      <c r="I22" s="13">
        <v>0</v>
      </c>
      <c r="J22" s="13">
        <v>0</v>
      </c>
      <c r="K22" s="13">
        <v>387.76</v>
      </c>
      <c r="L22" s="13">
        <v>148.49</v>
      </c>
      <c r="M22" s="13">
        <v>0.16</v>
      </c>
      <c r="N22" s="13">
        <v>536.41</v>
      </c>
      <c r="O22" s="13">
        <v>2474.6</v>
      </c>
    </row>
    <row r="23" spans="1:15" x14ac:dyDescent="0.2">
      <c r="A23" s="2" t="s">
        <v>47</v>
      </c>
      <c r="B23" s="1" t="s">
        <v>48</v>
      </c>
      <c r="C23" s="13">
        <v>880.08</v>
      </c>
      <c r="D23" s="13">
        <v>146.68</v>
      </c>
      <c r="E23" s="13">
        <v>0</v>
      </c>
      <c r="F23" s="13">
        <v>0</v>
      </c>
      <c r="G23" s="13">
        <v>1026.76</v>
      </c>
      <c r="H23" s="13">
        <v>0</v>
      </c>
      <c r="I23" s="13">
        <v>0</v>
      </c>
      <c r="J23" s="14">
        <v>-18.41</v>
      </c>
      <c r="K23" s="13">
        <v>0</v>
      </c>
      <c r="L23" s="13">
        <v>38.36</v>
      </c>
      <c r="M23" s="13">
        <v>0.01</v>
      </c>
      <c r="N23" s="13">
        <v>19.96</v>
      </c>
      <c r="O23" s="13">
        <v>1006.8</v>
      </c>
    </row>
    <row r="24" spans="1:15" x14ac:dyDescent="0.2">
      <c r="A24" s="2" t="s">
        <v>49</v>
      </c>
      <c r="B24" s="1" t="s">
        <v>50</v>
      </c>
      <c r="C24" s="13">
        <v>880.08</v>
      </c>
      <c r="D24" s="13">
        <v>146.68</v>
      </c>
      <c r="E24" s="13">
        <v>0</v>
      </c>
      <c r="F24" s="13">
        <v>0</v>
      </c>
      <c r="G24" s="13">
        <v>1026.76</v>
      </c>
      <c r="H24" s="13">
        <v>0</v>
      </c>
      <c r="I24" s="13">
        <v>0</v>
      </c>
      <c r="J24" s="14">
        <v>-18.41</v>
      </c>
      <c r="K24" s="13">
        <v>0</v>
      </c>
      <c r="L24" s="13">
        <v>115.37</v>
      </c>
      <c r="M24" s="13">
        <v>0</v>
      </c>
      <c r="N24" s="13">
        <v>96.96</v>
      </c>
      <c r="O24" s="13">
        <v>929.8</v>
      </c>
    </row>
    <row r="25" spans="1:15" x14ac:dyDescent="0.2">
      <c r="A25" s="2" t="s">
        <v>51</v>
      </c>
      <c r="B25" s="1" t="s">
        <v>52</v>
      </c>
      <c r="C25" s="13">
        <v>880.02</v>
      </c>
      <c r="D25" s="13">
        <v>146.66999999999999</v>
      </c>
      <c r="E25" s="13">
        <v>887.3</v>
      </c>
      <c r="F25" s="13">
        <v>0</v>
      </c>
      <c r="G25" s="13">
        <v>1913.99</v>
      </c>
      <c r="H25" s="13">
        <v>0</v>
      </c>
      <c r="I25" s="13">
        <v>0</v>
      </c>
      <c r="J25" s="13">
        <v>0</v>
      </c>
      <c r="K25" s="13">
        <v>170.45</v>
      </c>
      <c r="L25" s="13">
        <v>146.52000000000001</v>
      </c>
      <c r="M25" s="13">
        <v>0.02</v>
      </c>
      <c r="N25" s="13">
        <v>316.99</v>
      </c>
      <c r="O25" s="13">
        <v>1597</v>
      </c>
    </row>
    <row r="26" spans="1:15" x14ac:dyDescent="0.2">
      <c r="A26" s="2" t="s">
        <v>53</v>
      </c>
      <c r="B26" s="1" t="s">
        <v>54</v>
      </c>
      <c r="C26" s="13">
        <v>6000</v>
      </c>
      <c r="D26" s="13">
        <v>1000</v>
      </c>
      <c r="E26" s="13">
        <v>1183.93</v>
      </c>
      <c r="F26" s="13">
        <v>0</v>
      </c>
      <c r="G26" s="13">
        <v>8183.93</v>
      </c>
      <c r="H26" s="13">
        <v>15</v>
      </c>
      <c r="I26" s="13">
        <v>146.4</v>
      </c>
      <c r="J26" s="13">
        <v>0</v>
      </c>
      <c r="K26" s="13">
        <v>1608.02</v>
      </c>
      <c r="L26" s="13">
        <v>360.26</v>
      </c>
      <c r="M26" s="13">
        <v>0.05</v>
      </c>
      <c r="N26" s="13">
        <v>2129.73</v>
      </c>
      <c r="O26" s="13">
        <v>6054.2</v>
      </c>
    </row>
    <row r="27" spans="1:15" x14ac:dyDescent="0.2">
      <c r="A27" s="2" t="s">
        <v>55</v>
      </c>
      <c r="B27" s="1" t="s">
        <v>56</v>
      </c>
      <c r="C27" s="13">
        <v>1400.04</v>
      </c>
      <c r="D27" s="13">
        <v>233.34</v>
      </c>
      <c r="E27" s="13">
        <v>0</v>
      </c>
      <c r="F27" s="13">
        <v>250</v>
      </c>
      <c r="G27" s="13">
        <v>1883.38</v>
      </c>
      <c r="H27" s="13">
        <v>15</v>
      </c>
      <c r="I27" s="13">
        <v>287.60000000000002</v>
      </c>
      <c r="J27" s="13">
        <v>0</v>
      </c>
      <c r="K27" s="13">
        <v>165.55</v>
      </c>
      <c r="L27" s="13">
        <v>46.37</v>
      </c>
      <c r="M27" s="13">
        <v>0.06</v>
      </c>
      <c r="N27" s="13">
        <v>514.58000000000004</v>
      </c>
      <c r="O27" s="13">
        <v>1368.8</v>
      </c>
    </row>
    <row r="28" spans="1:15" x14ac:dyDescent="0.2">
      <c r="A28" s="2" t="s">
        <v>57</v>
      </c>
      <c r="B28" s="1" t="s">
        <v>58</v>
      </c>
      <c r="C28" s="13">
        <v>880.08</v>
      </c>
      <c r="D28" s="13">
        <v>146.68</v>
      </c>
      <c r="E28" s="13">
        <v>0</v>
      </c>
      <c r="F28" s="13">
        <v>0</v>
      </c>
      <c r="G28" s="13">
        <v>1026.76</v>
      </c>
      <c r="H28" s="13">
        <v>0</v>
      </c>
      <c r="I28" s="13">
        <v>0</v>
      </c>
      <c r="J28" s="14">
        <v>-18.41</v>
      </c>
      <c r="K28" s="13">
        <v>0</v>
      </c>
      <c r="L28" s="13">
        <v>25.48</v>
      </c>
      <c r="M28" s="14">
        <v>-0.11</v>
      </c>
      <c r="N28" s="13">
        <v>6.96</v>
      </c>
      <c r="O28" s="13">
        <v>1019.8</v>
      </c>
    </row>
    <row r="29" spans="1:15" x14ac:dyDescent="0.2">
      <c r="A29" s="2" t="s">
        <v>59</v>
      </c>
      <c r="B29" s="1" t="s">
        <v>60</v>
      </c>
      <c r="C29" s="13">
        <v>880.08</v>
      </c>
      <c r="D29" s="13">
        <v>146.68</v>
      </c>
      <c r="E29" s="13">
        <v>0</v>
      </c>
      <c r="F29" s="13">
        <v>0</v>
      </c>
      <c r="G29" s="13">
        <v>1026.76</v>
      </c>
      <c r="H29" s="13">
        <v>0</v>
      </c>
      <c r="I29" s="13">
        <v>0</v>
      </c>
      <c r="J29" s="14">
        <v>-18.41</v>
      </c>
      <c r="K29" s="13">
        <v>0</v>
      </c>
      <c r="L29" s="13">
        <v>171.95</v>
      </c>
      <c r="M29" s="14">
        <v>-0.18</v>
      </c>
      <c r="N29" s="13">
        <v>153.36000000000001</v>
      </c>
      <c r="O29" s="13">
        <v>873.4</v>
      </c>
    </row>
    <row r="30" spans="1:15" x14ac:dyDescent="0.2">
      <c r="A30" s="2" t="s">
        <v>61</v>
      </c>
      <c r="B30" s="1" t="s">
        <v>62</v>
      </c>
      <c r="C30" s="13">
        <v>880.08</v>
      </c>
      <c r="D30" s="13">
        <v>146.68</v>
      </c>
      <c r="E30" s="13">
        <v>9712.2800000000007</v>
      </c>
      <c r="F30" s="13">
        <v>0</v>
      </c>
      <c r="G30" s="13">
        <v>10739.04</v>
      </c>
      <c r="H30" s="13">
        <v>0</v>
      </c>
      <c r="I30" s="13">
        <v>0</v>
      </c>
      <c r="J30" s="13">
        <v>0</v>
      </c>
      <c r="K30" s="13">
        <v>2374.5500000000002</v>
      </c>
      <c r="L30" s="13">
        <v>176.38</v>
      </c>
      <c r="M30" s="13">
        <v>0.11</v>
      </c>
      <c r="N30" s="13">
        <v>2551.04</v>
      </c>
      <c r="O30" s="13">
        <v>8188</v>
      </c>
    </row>
    <row r="31" spans="1:15" x14ac:dyDescent="0.2">
      <c r="A31" s="2" t="s">
        <v>63</v>
      </c>
      <c r="B31" s="1" t="s">
        <v>64</v>
      </c>
      <c r="C31" s="13">
        <v>880.08</v>
      </c>
      <c r="D31" s="13">
        <v>146.68</v>
      </c>
      <c r="E31" s="13">
        <v>992.23</v>
      </c>
      <c r="F31" s="13">
        <v>0</v>
      </c>
      <c r="G31" s="13">
        <v>2018.99</v>
      </c>
      <c r="H31" s="13">
        <v>15</v>
      </c>
      <c r="I31" s="13">
        <v>371.29</v>
      </c>
      <c r="J31" s="13">
        <v>0</v>
      </c>
      <c r="K31" s="13">
        <v>187.99</v>
      </c>
      <c r="L31" s="13">
        <v>49.68</v>
      </c>
      <c r="M31" s="14">
        <v>-0.17</v>
      </c>
      <c r="N31" s="13">
        <v>623.79</v>
      </c>
      <c r="O31" s="13">
        <v>1395.2</v>
      </c>
    </row>
    <row r="32" spans="1:15" x14ac:dyDescent="0.2">
      <c r="A32" s="2" t="s">
        <v>65</v>
      </c>
      <c r="B32" s="1" t="s">
        <v>66</v>
      </c>
      <c r="C32" s="13">
        <v>1400.04</v>
      </c>
      <c r="D32" s="13">
        <v>233.34</v>
      </c>
      <c r="E32" s="13">
        <v>0</v>
      </c>
      <c r="F32" s="13">
        <v>250</v>
      </c>
      <c r="G32" s="13">
        <v>1883.38</v>
      </c>
      <c r="H32" s="13">
        <v>15</v>
      </c>
      <c r="I32" s="13">
        <v>313.83</v>
      </c>
      <c r="J32" s="13">
        <v>0</v>
      </c>
      <c r="K32" s="13">
        <v>165.55</v>
      </c>
      <c r="L32" s="13">
        <v>46.64</v>
      </c>
      <c r="M32" s="14">
        <v>-0.04</v>
      </c>
      <c r="N32" s="13">
        <v>540.98</v>
      </c>
      <c r="O32" s="13">
        <v>1342.4</v>
      </c>
    </row>
    <row r="33" spans="1:15" x14ac:dyDescent="0.2">
      <c r="A33" s="2" t="s">
        <v>67</v>
      </c>
      <c r="B33" s="1" t="s">
        <v>68</v>
      </c>
      <c r="C33" s="13">
        <v>1400.04</v>
      </c>
      <c r="D33" s="13">
        <v>233.34</v>
      </c>
      <c r="E33" s="13">
        <v>0</v>
      </c>
      <c r="F33" s="13">
        <v>250</v>
      </c>
      <c r="G33" s="13">
        <v>1883.38</v>
      </c>
      <c r="H33" s="13">
        <v>0</v>
      </c>
      <c r="I33" s="13">
        <v>0</v>
      </c>
      <c r="J33" s="13">
        <v>0</v>
      </c>
      <c r="K33" s="13">
        <v>165.55</v>
      </c>
      <c r="L33" s="13">
        <v>47.03</v>
      </c>
      <c r="M33" s="13">
        <v>0</v>
      </c>
      <c r="N33" s="13">
        <v>212.58</v>
      </c>
      <c r="O33" s="13">
        <v>1670.8</v>
      </c>
    </row>
    <row r="34" spans="1:15" x14ac:dyDescent="0.2">
      <c r="A34" s="2" t="s">
        <v>69</v>
      </c>
      <c r="B34" s="1" t="s">
        <v>70</v>
      </c>
      <c r="C34" s="13">
        <v>4000.08</v>
      </c>
      <c r="D34" s="13">
        <v>666.68</v>
      </c>
      <c r="E34" s="13">
        <v>1876.57</v>
      </c>
      <c r="F34" s="13">
        <v>0</v>
      </c>
      <c r="G34" s="13">
        <v>6543.33</v>
      </c>
      <c r="H34" s="13">
        <v>15</v>
      </c>
      <c r="I34" s="13">
        <v>359.16</v>
      </c>
      <c r="J34" s="13">
        <v>0</v>
      </c>
      <c r="K34" s="13">
        <v>1180.3</v>
      </c>
      <c r="L34" s="13">
        <v>360.26</v>
      </c>
      <c r="M34" s="13">
        <v>0.01</v>
      </c>
      <c r="N34" s="13">
        <v>1914.73</v>
      </c>
      <c r="O34" s="13">
        <v>4628.6000000000004</v>
      </c>
    </row>
    <row r="35" spans="1:15" x14ac:dyDescent="0.2">
      <c r="A35" s="2" t="s">
        <v>71</v>
      </c>
      <c r="B35" s="1" t="s">
        <v>72</v>
      </c>
      <c r="C35" s="13">
        <v>880.08</v>
      </c>
      <c r="D35" s="13">
        <v>146.68</v>
      </c>
      <c r="E35" s="13">
        <v>0</v>
      </c>
      <c r="F35" s="13">
        <v>0</v>
      </c>
      <c r="G35" s="13">
        <v>1026.76</v>
      </c>
      <c r="H35" s="13">
        <v>0</v>
      </c>
      <c r="I35" s="13">
        <v>0</v>
      </c>
      <c r="J35" s="14">
        <v>-18.41</v>
      </c>
      <c r="K35" s="13">
        <v>0</v>
      </c>
      <c r="L35" s="13">
        <v>333.32</v>
      </c>
      <c r="M35" s="14">
        <v>-0.15</v>
      </c>
      <c r="N35" s="13">
        <v>314.76</v>
      </c>
      <c r="O35" s="13">
        <v>712</v>
      </c>
    </row>
    <row r="36" spans="1:15" x14ac:dyDescent="0.2">
      <c r="A36" s="2" t="s">
        <v>73</v>
      </c>
      <c r="B36" s="1" t="s">
        <v>74</v>
      </c>
      <c r="C36" s="13">
        <v>880.08</v>
      </c>
      <c r="D36" s="13">
        <v>146.68</v>
      </c>
      <c r="E36" s="13">
        <v>0</v>
      </c>
      <c r="F36" s="13">
        <v>0</v>
      </c>
      <c r="G36" s="13">
        <v>1026.76</v>
      </c>
      <c r="H36" s="13">
        <v>0</v>
      </c>
      <c r="I36" s="13">
        <v>0</v>
      </c>
      <c r="J36" s="14">
        <v>-18.41</v>
      </c>
      <c r="K36" s="13">
        <v>0</v>
      </c>
      <c r="L36" s="13">
        <v>91.94</v>
      </c>
      <c r="M36" s="14">
        <v>-0.17</v>
      </c>
      <c r="N36" s="13">
        <v>73.36</v>
      </c>
      <c r="O36" s="13">
        <v>953.4</v>
      </c>
    </row>
    <row r="37" spans="1:15" x14ac:dyDescent="0.2">
      <c r="A37" s="2" t="s">
        <v>75</v>
      </c>
      <c r="B37" s="1" t="s">
        <v>76</v>
      </c>
      <c r="C37" s="13">
        <v>1000.08</v>
      </c>
      <c r="D37" s="13">
        <v>166.68</v>
      </c>
      <c r="E37" s="13">
        <v>1987.29</v>
      </c>
      <c r="F37" s="13">
        <v>0</v>
      </c>
      <c r="G37" s="13">
        <v>3154.05</v>
      </c>
      <c r="H37" s="13">
        <v>0</v>
      </c>
      <c r="I37" s="13">
        <v>0</v>
      </c>
      <c r="J37" s="13">
        <v>0</v>
      </c>
      <c r="K37" s="13">
        <v>418.32</v>
      </c>
      <c r="L37" s="13">
        <v>84.92</v>
      </c>
      <c r="M37" s="13">
        <v>0.01</v>
      </c>
      <c r="N37" s="13">
        <v>503.25</v>
      </c>
      <c r="O37" s="13">
        <v>2650.8</v>
      </c>
    </row>
    <row r="38" spans="1:15" x14ac:dyDescent="0.2">
      <c r="A38" s="2" t="s">
        <v>77</v>
      </c>
      <c r="B38" s="1" t="s">
        <v>78</v>
      </c>
      <c r="C38" s="13">
        <v>1000.02</v>
      </c>
      <c r="D38" s="13">
        <v>166.67</v>
      </c>
      <c r="E38" s="13">
        <v>0</v>
      </c>
      <c r="F38" s="13">
        <v>0</v>
      </c>
      <c r="G38" s="13">
        <v>1166.69</v>
      </c>
      <c r="H38" s="13">
        <v>0</v>
      </c>
      <c r="I38" s="13">
        <v>0</v>
      </c>
      <c r="J38" s="13">
        <v>0</v>
      </c>
      <c r="K38" s="13">
        <v>3.58</v>
      </c>
      <c r="L38" s="13">
        <v>65.94</v>
      </c>
      <c r="M38" s="13">
        <v>0.17</v>
      </c>
      <c r="N38" s="13">
        <v>69.69</v>
      </c>
      <c r="O38" s="13">
        <v>1097</v>
      </c>
    </row>
    <row r="39" spans="1:15" x14ac:dyDescent="0.2">
      <c r="A39" s="2" t="s">
        <v>79</v>
      </c>
      <c r="B39" s="1" t="s">
        <v>80</v>
      </c>
      <c r="C39" s="13">
        <v>880.08</v>
      </c>
      <c r="D39" s="13">
        <v>146.68</v>
      </c>
      <c r="E39" s="13">
        <v>0</v>
      </c>
      <c r="F39" s="13">
        <v>0</v>
      </c>
      <c r="G39" s="13">
        <v>1026.76</v>
      </c>
      <c r="H39" s="13">
        <v>0</v>
      </c>
      <c r="I39" s="13">
        <v>0</v>
      </c>
      <c r="J39" s="14">
        <v>-18.41</v>
      </c>
      <c r="K39" s="13">
        <v>0</v>
      </c>
      <c r="L39" s="13">
        <v>81.03</v>
      </c>
      <c r="M39" s="14">
        <v>-0.06</v>
      </c>
      <c r="N39" s="13">
        <v>62.56</v>
      </c>
      <c r="O39" s="13">
        <v>964.2</v>
      </c>
    </row>
    <row r="40" spans="1:15" x14ac:dyDescent="0.2">
      <c r="A40" s="2" t="s">
        <v>81</v>
      </c>
      <c r="B40" s="1" t="s">
        <v>82</v>
      </c>
      <c r="C40" s="13">
        <v>1000.08</v>
      </c>
      <c r="D40" s="13">
        <v>166.68</v>
      </c>
      <c r="E40" s="13">
        <v>910.37</v>
      </c>
      <c r="F40" s="13">
        <v>0</v>
      </c>
      <c r="G40" s="13">
        <v>2077.13</v>
      </c>
      <c r="H40" s="13">
        <v>0</v>
      </c>
      <c r="I40" s="13">
        <v>0</v>
      </c>
      <c r="J40" s="13">
        <v>0</v>
      </c>
      <c r="K40" s="13">
        <v>198.41</v>
      </c>
      <c r="L40" s="13">
        <v>79.430000000000007</v>
      </c>
      <c r="M40" s="13">
        <v>0.09</v>
      </c>
      <c r="N40" s="13">
        <v>277.93</v>
      </c>
      <c r="O40" s="13">
        <v>1799.2</v>
      </c>
    </row>
    <row r="41" spans="1:15" x14ac:dyDescent="0.2">
      <c r="A41" s="2" t="s">
        <v>83</v>
      </c>
      <c r="B41" s="1" t="s">
        <v>84</v>
      </c>
      <c r="C41" s="13">
        <v>880.08</v>
      </c>
      <c r="D41" s="13">
        <v>146.68</v>
      </c>
      <c r="E41" s="13">
        <v>0</v>
      </c>
      <c r="F41" s="13">
        <v>0</v>
      </c>
      <c r="G41" s="13">
        <v>1026.76</v>
      </c>
      <c r="H41" s="13">
        <v>0</v>
      </c>
      <c r="I41" s="13">
        <v>0</v>
      </c>
      <c r="J41" s="14">
        <v>-18.41</v>
      </c>
      <c r="K41" s="13">
        <v>0</v>
      </c>
      <c r="L41" s="13">
        <v>25.48</v>
      </c>
      <c r="M41" s="14">
        <v>-0.11</v>
      </c>
      <c r="N41" s="13">
        <v>6.96</v>
      </c>
      <c r="O41" s="13">
        <v>1019.8</v>
      </c>
    </row>
    <row r="42" spans="1:15" x14ac:dyDescent="0.2">
      <c r="A42" s="2" t="s">
        <v>85</v>
      </c>
      <c r="B42" s="1" t="s">
        <v>86</v>
      </c>
      <c r="C42" s="13">
        <v>1400.04</v>
      </c>
      <c r="D42" s="13">
        <v>233.34</v>
      </c>
      <c r="E42" s="13">
        <v>0</v>
      </c>
      <c r="F42" s="13">
        <v>250</v>
      </c>
      <c r="G42" s="13">
        <v>1883.38</v>
      </c>
      <c r="H42" s="13">
        <v>0</v>
      </c>
      <c r="I42" s="13">
        <v>0</v>
      </c>
      <c r="J42" s="13">
        <v>0</v>
      </c>
      <c r="K42" s="13">
        <v>165.55</v>
      </c>
      <c r="L42" s="13">
        <v>45.7</v>
      </c>
      <c r="M42" s="13">
        <v>0.13</v>
      </c>
      <c r="N42" s="13">
        <v>211.38</v>
      </c>
      <c r="O42" s="13">
        <v>1672</v>
      </c>
    </row>
    <row r="43" spans="1:15" x14ac:dyDescent="0.2">
      <c r="A43" s="2" t="s">
        <v>87</v>
      </c>
      <c r="B43" s="1" t="s">
        <v>88</v>
      </c>
      <c r="C43" s="13">
        <v>880.08</v>
      </c>
      <c r="D43" s="13">
        <v>146.68</v>
      </c>
      <c r="E43" s="13">
        <v>0</v>
      </c>
      <c r="F43" s="13">
        <v>0</v>
      </c>
      <c r="G43" s="13">
        <v>1026.76</v>
      </c>
      <c r="H43" s="13">
        <v>15</v>
      </c>
      <c r="I43" s="13">
        <v>286.05</v>
      </c>
      <c r="J43" s="14">
        <v>-18.41</v>
      </c>
      <c r="K43" s="13">
        <v>0</v>
      </c>
      <c r="L43" s="13">
        <v>175.11</v>
      </c>
      <c r="M43" s="13">
        <v>0.01</v>
      </c>
      <c r="N43" s="13">
        <v>457.76</v>
      </c>
      <c r="O43" s="13">
        <v>569</v>
      </c>
    </row>
    <row r="44" spans="1:15" x14ac:dyDescent="0.2">
      <c r="A44" s="2" t="s">
        <v>89</v>
      </c>
      <c r="B44" s="1" t="s">
        <v>90</v>
      </c>
      <c r="C44" s="13">
        <v>880.08</v>
      </c>
      <c r="D44" s="13">
        <v>146.68</v>
      </c>
      <c r="E44" s="13">
        <v>6630.52</v>
      </c>
      <c r="F44" s="13">
        <v>0</v>
      </c>
      <c r="G44" s="13">
        <v>7657.28</v>
      </c>
      <c r="H44" s="13">
        <v>0</v>
      </c>
      <c r="I44" s="13">
        <v>0</v>
      </c>
      <c r="J44" s="13">
        <v>0</v>
      </c>
      <c r="K44" s="13">
        <v>1450.02</v>
      </c>
      <c r="L44" s="13">
        <v>139.08000000000001</v>
      </c>
      <c r="M44" s="14">
        <v>-0.02</v>
      </c>
      <c r="N44" s="13">
        <v>1589.08</v>
      </c>
      <c r="O44" s="13">
        <v>6068.2</v>
      </c>
    </row>
    <row r="45" spans="1:15" x14ac:dyDescent="0.2">
      <c r="A45" s="2" t="s">
        <v>91</v>
      </c>
      <c r="B45" s="1" t="s">
        <v>92</v>
      </c>
      <c r="C45" s="13">
        <v>880.08</v>
      </c>
      <c r="D45" s="13">
        <v>146.68</v>
      </c>
      <c r="E45" s="13">
        <v>0</v>
      </c>
      <c r="F45" s="13">
        <v>0</v>
      </c>
      <c r="G45" s="13">
        <v>1026.76</v>
      </c>
      <c r="H45" s="13">
        <v>0</v>
      </c>
      <c r="I45" s="13">
        <v>0</v>
      </c>
      <c r="J45" s="14">
        <v>-18.41</v>
      </c>
      <c r="K45" s="13">
        <v>0</v>
      </c>
      <c r="L45" s="13">
        <v>360.26</v>
      </c>
      <c r="M45" s="14">
        <v>-0.09</v>
      </c>
      <c r="N45" s="13">
        <v>341.76</v>
      </c>
      <c r="O45" s="13">
        <v>685</v>
      </c>
    </row>
    <row r="46" spans="1:15" x14ac:dyDescent="0.2">
      <c r="A46" s="2" t="s">
        <v>93</v>
      </c>
      <c r="B46" s="1" t="s">
        <v>94</v>
      </c>
      <c r="C46" s="13">
        <v>1285.68</v>
      </c>
      <c r="D46" s="13">
        <v>214.28</v>
      </c>
      <c r="E46" s="13">
        <v>95.58</v>
      </c>
      <c r="F46" s="13">
        <v>0</v>
      </c>
      <c r="G46" s="13">
        <v>1595.54</v>
      </c>
      <c r="H46" s="13">
        <v>0</v>
      </c>
      <c r="I46" s="13">
        <v>0</v>
      </c>
      <c r="J46" s="13">
        <v>0</v>
      </c>
      <c r="K46" s="13">
        <v>66.66</v>
      </c>
      <c r="L46" s="13">
        <v>49.16</v>
      </c>
      <c r="M46" s="13">
        <v>0.12</v>
      </c>
      <c r="N46" s="13">
        <v>115.94</v>
      </c>
      <c r="O46" s="13">
        <v>1479.6</v>
      </c>
    </row>
    <row r="47" spans="1:15" x14ac:dyDescent="0.2">
      <c r="A47" s="2" t="s">
        <v>95</v>
      </c>
      <c r="B47" s="1" t="s">
        <v>96</v>
      </c>
      <c r="C47" s="13">
        <v>1400.04</v>
      </c>
      <c r="D47" s="13">
        <v>233.34</v>
      </c>
      <c r="E47" s="13">
        <v>0</v>
      </c>
      <c r="F47" s="13">
        <v>250</v>
      </c>
      <c r="G47" s="13">
        <v>1883.38</v>
      </c>
      <c r="H47" s="13">
        <v>15</v>
      </c>
      <c r="I47" s="13">
        <v>700</v>
      </c>
      <c r="J47" s="13">
        <v>0</v>
      </c>
      <c r="K47" s="13">
        <v>165.55</v>
      </c>
      <c r="L47" s="13">
        <v>46.37</v>
      </c>
      <c r="M47" s="13">
        <v>0.06</v>
      </c>
      <c r="N47" s="13">
        <v>926.98</v>
      </c>
      <c r="O47" s="13">
        <v>956.4</v>
      </c>
    </row>
    <row r="48" spans="1:15" x14ac:dyDescent="0.2">
      <c r="A48" s="2" t="s">
        <v>97</v>
      </c>
      <c r="B48" s="1" t="s">
        <v>98</v>
      </c>
      <c r="C48" s="13">
        <v>880.08</v>
      </c>
      <c r="D48" s="13">
        <v>146.68</v>
      </c>
      <c r="E48" s="13">
        <v>1901.84</v>
      </c>
      <c r="F48" s="13">
        <v>0</v>
      </c>
      <c r="G48" s="13">
        <v>2928.6</v>
      </c>
      <c r="H48" s="13">
        <v>0</v>
      </c>
      <c r="I48" s="13">
        <v>0</v>
      </c>
      <c r="J48" s="13">
        <v>0</v>
      </c>
      <c r="K48" s="13">
        <v>370.16</v>
      </c>
      <c r="L48" s="13">
        <v>128.27000000000001</v>
      </c>
      <c r="M48" s="14">
        <v>-0.03</v>
      </c>
      <c r="N48" s="13">
        <v>498.4</v>
      </c>
      <c r="O48" s="13">
        <v>2430.1999999999998</v>
      </c>
    </row>
    <row r="49" spans="1:15" x14ac:dyDescent="0.2">
      <c r="A49" s="2" t="s">
        <v>99</v>
      </c>
      <c r="B49" s="1" t="s">
        <v>100</v>
      </c>
      <c r="C49" s="13">
        <v>880.08</v>
      </c>
      <c r="D49" s="13">
        <v>146.68</v>
      </c>
      <c r="E49" s="13">
        <v>0</v>
      </c>
      <c r="F49" s="13">
        <v>0</v>
      </c>
      <c r="G49" s="13">
        <v>1026.76</v>
      </c>
      <c r="H49" s="13">
        <v>0</v>
      </c>
      <c r="I49" s="13">
        <v>0</v>
      </c>
      <c r="J49" s="14">
        <v>-18.41</v>
      </c>
      <c r="K49" s="13">
        <v>0</v>
      </c>
      <c r="L49" s="13">
        <v>184.31</v>
      </c>
      <c r="M49" s="14">
        <v>-0.14000000000000001</v>
      </c>
      <c r="N49" s="13">
        <v>165.76</v>
      </c>
      <c r="O49" s="13">
        <v>861</v>
      </c>
    </row>
    <row r="50" spans="1:15" x14ac:dyDescent="0.2">
      <c r="A50" s="2" t="s">
        <v>101</v>
      </c>
      <c r="B50" s="1" t="s">
        <v>102</v>
      </c>
      <c r="C50" s="13">
        <v>880.08</v>
      </c>
      <c r="D50" s="13">
        <v>146.68</v>
      </c>
      <c r="E50" s="13">
        <v>0</v>
      </c>
      <c r="F50" s="13">
        <v>0</v>
      </c>
      <c r="G50" s="13">
        <v>1026.76</v>
      </c>
      <c r="H50" s="13">
        <v>15</v>
      </c>
      <c r="I50" s="13">
        <v>632.04</v>
      </c>
      <c r="J50" s="14">
        <v>-18.41</v>
      </c>
      <c r="K50" s="13">
        <v>0</v>
      </c>
      <c r="L50" s="13">
        <v>155.13</v>
      </c>
      <c r="M50" s="13">
        <v>0</v>
      </c>
      <c r="N50" s="13">
        <v>783.76</v>
      </c>
      <c r="O50" s="13">
        <v>243</v>
      </c>
    </row>
    <row r="51" spans="1:15" x14ac:dyDescent="0.2">
      <c r="A51" s="2" t="s">
        <v>103</v>
      </c>
      <c r="B51" s="1" t="s">
        <v>104</v>
      </c>
      <c r="C51" s="13">
        <v>880.08</v>
      </c>
      <c r="D51" s="13">
        <v>146.68</v>
      </c>
      <c r="E51" s="13">
        <v>6244.33</v>
      </c>
      <c r="F51" s="13">
        <v>0</v>
      </c>
      <c r="G51" s="13">
        <v>7271.09</v>
      </c>
      <c r="H51" s="13">
        <v>0</v>
      </c>
      <c r="I51" s="13">
        <v>0</v>
      </c>
      <c r="J51" s="13">
        <v>0</v>
      </c>
      <c r="K51" s="13">
        <v>1351.47</v>
      </c>
      <c r="L51" s="13">
        <v>92.94</v>
      </c>
      <c r="M51" s="14">
        <v>-0.12</v>
      </c>
      <c r="N51" s="13">
        <v>1444.29</v>
      </c>
      <c r="O51" s="13">
        <v>5826.8</v>
      </c>
    </row>
    <row r="52" spans="1:15" x14ac:dyDescent="0.2">
      <c r="A52" s="2" t="s">
        <v>105</v>
      </c>
      <c r="B52" s="1" t="s">
        <v>106</v>
      </c>
      <c r="C52" s="13">
        <v>1400.04</v>
      </c>
      <c r="D52" s="13">
        <v>233.34</v>
      </c>
      <c r="E52" s="13">
        <v>0</v>
      </c>
      <c r="F52" s="13">
        <v>250</v>
      </c>
      <c r="G52" s="13">
        <v>1883.38</v>
      </c>
      <c r="H52" s="13">
        <v>15</v>
      </c>
      <c r="I52" s="13">
        <v>393.97</v>
      </c>
      <c r="J52" s="13">
        <v>0</v>
      </c>
      <c r="K52" s="13">
        <v>165.55</v>
      </c>
      <c r="L52" s="13">
        <v>43.26</v>
      </c>
      <c r="M52" s="13">
        <v>0</v>
      </c>
      <c r="N52" s="13">
        <v>617.78</v>
      </c>
      <c r="O52" s="13">
        <v>1265.5999999999999</v>
      </c>
    </row>
    <row r="53" spans="1:15" x14ac:dyDescent="0.2">
      <c r="A53" s="2" t="s">
        <v>107</v>
      </c>
      <c r="B53" s="1" t="s">
        <v>108</v>
      </c>
      <c r="C53" s="13">
        <v>1400.04</v>
      </c>
      <c r="D53" s="13">
        <v>233.34</v>
      </c>
      <c r="E53" s="13">
        <v>0</v>
      </c>
      <c r="F53" s="13">
        <v>250</v>
      </c>
      <c r="G53" s="13">
        <v>1883.38</v>
      </c>
      <c r="H53" s="13">
        <v>15</v>
      </c>
      <c r="I53" s="13">
        <v>368.35</v>
      </c>
      <c r="J53" s="13">
        <v>0</v>
      </c>
      <c r="K53" s="13">
        <v>165.55</v>
      </c>
      <c r="L53" s="13">
        <v>55.55</v>
      </c>
      <c r="M53" s="13">
        <v>0.13</v>
      </c>
      <c r="N53" s="13">
        <v>604.58000000000004</v>
      </c>
      <c r="O53" s="13">
        <v>1278.8</v>
      </c>
    </row>
    <row r="54" spans="1:15" x14ac:dyDescent="0.2">
      <c r="A54" s="2" t="s">
        <v>109</v>
      </c>
      <c r="B54" s="1" t="s">
        <v>110</v>
      </c>
      <c r="C54" s="13">
        <v>880.02</v>
      </c>
      <c r="D54" s="13">
        <v>146.66999999999999</v>
      </c>
      <c r="E54" s="13">
        <v>0</v>
      </c>
      <c r="F54" s="13">
        <v>0</v>
      </c>
      <c r="G54" s="13">
        <v>1026.69</v>
      </c>
      <c r="H54" s="13">
        <v>0</v>
      </c>
      <c r="I54" s="13">
        <v>0</v>
      </c>
      <c r="J54" s="14">
        <v>-18.41</v>
      </c>
      <c r="K54" s="13">
        <v>0</v>
      </c>
      <c r="L54" s="13">
        <v>62.72</v>
      </c>
      <c r="M54" s="14">
        <v>-0.02</v>
      </c>
      <c r="N54" s="13">
        <v>44.29</v>
      </c>
      <c r="O54" s="13">
        <v>982.4</v>
      </c>
    </row>
    <row r="56" spans="1:15" s="7" customFormat="1" x14ac:dyDescent="0.2">
      <c r="A56" s="15"/>
      <c r="C56" s="7" t="s">
        <v>111</v>
      </c>
      <c r="D56" s="7" t="s">
        <v>111</v>
      </c>
      <c r="E56" s="7" t="s">
        <v>111</v>
      </c>
      <c r="F56" s="7" t="s">
        <v>111</v>
      </c>
      <c r="G56" s="7" t="s">
        <v>111</v>
      </c>
      <c r="H56" s="7" t="s">
        <v>111</v>
      </c>
      <c r="I56" s="7" t="s">
        <v>111</v>
      </c>
      <c r="J56" s="7" t="s">
        <v>111</v>
      </c>
      <c r="K56" s="7" t="s">
        <v>111</v>
      </c>
      <c r="L56" s="7" t="s">
        <v>111</v>
      </c>
      <c r="M56" s="7" t="s">
        <v>111</v>
      </c>
      <c r="N56" s="7" t="s">
        <v>111</v>
      </c>
      <c r="O56" s="7" t="s">
        <v>111</v>
      </c>
    </row>
    <row r="57" spans="1:15" x14ac:dyDescent="0.2">
      <c r="A57" s="18" t="s">
        <v>112</v>
      </c>
      <c r="B57" s="1" t="s">
        <v>113</v>
      </c>
      <c r="C57" s="17">
        <v>55328.52</v>
      </c>
      <c r="D57" s="17">
        <v>9221.42</v>
      </c>
      <c r="E57" s="17">
        <v>53731.31</v>
      </c>
      <c r="F57" s="17">
        <v>1750</v>
      </c>
      <c r="G57" s="17">
        <v>120031.25</v>
      </c>
      <c r="H57" s="17">
        <v>180</v>
      </c>
      <c r="I57" s="17">
        <v>4797.7299999999996</v>
      </c>
      <c r="J57" s="19">
        <v>-294.56</v>
      </c>
      <c r="K57" s="17">
        <v>15886.31</v>
      </c>
      <c r="L57" s="17">
        <v>5892.39</v>
      </c>
      <c r="M57" s="17">
        <v>0.18</v>
      </c>
      <c r="N57" s="17">
        <v>26462.05</v>
      </c>
      <c r="O57" s="17">
        <v>93569.2</v>
      </c>
    </row>
    <row r="59" spans="1:15" x14ac:dyDescent="0.2">
      <c r="C59" s="1" t="s">
        <v>113</v>
      </c>
      <c r="D59" s="1" t="s">
        <v>113</v>
      </c>
      <c r="E59" s="1" t="s">
        <v>113</v>
      </c>
      <c r="F59" s="1" t="s">
        <v>113</v>
      </c>
      <c r="G59" s="1" t="s">
        <v>113</v>
      </c>
      <c r="H59" s="1" t="s">
        <v>113</v>
      </c>
      <c r="I59" s="1" t="s">
        <v>113</v>
      </c>
      <c r="J59" s="1" t="s">
        <v>113</v>
      </c>
      <c r="K59" s="1" t="s">
        <v>113</v>
      </c>
      <c r="L59" s="1" t="s">
        <v>113</v>
      </c>
      <c r="M59" s="1" t="s">
        <v>113</v>
      </c>
      <c r="N59" s="1" t="s">
        <v>113</v>
      </c>
      <c r="O59" s="1" t="s">
        <v>113</v>
      </c>
    </row>
    <row r="60" spans="1:15" x14ac:dyDescent="0.2">
      <c r="A60" s="2" t="s">
        <v>113</v>
      </c>
      <c r="B60" s="1" t="s">
        <v>113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7" workbookViewId="0">
      <selection activeCell="D59" sqref="D59"/>
    </sheetView>
  </sheetViews>
  <sheetFormatPr baseColWidth="10" defaultRowHeight="15" x14ac:dyDescent="0.25"/>
  <cols>
    <col min="2" max="2" width="14.140625" customWidth="1"/>
    <col min="3" max="3" width="18.85546875" bestFit="1" customWidth="1"/>
    <col min="4" max="4" width="11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114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115</v>
      </c>
      <c r="B8" s="33" t="s">
        <v>116</v>
      </c>
      <c r="C8" s="33" t="s">
        <v>117</v>
      </c>
      <c r="D8" s="34" t="s">
        <v>118</v>
      </c>
      <c r="E8" s="33" t="s">
        <v>119</v>
      </c>
      <c r="F8" s="32"/>
      <c r="G8" s="32"/>
      <c r="H8" s="32"/>
      <c r="I8" s="32"/>
      <c r="J8" s="32"/>
    </row>
    <row r="9" spans="1:10" x14ac:dyDescent="0.25">
      <c r="A9" s="26" t="s">
        <v>55</v>
      </c>
      <c r="B9" s="26"/>
      <c r="C9" s="26" t="s">
        <v>120</v>
      </c>
      <c r="D9" s="26">
        <v>1368.8000000000002</v>
      </c>
      <c r="E9" s="26" t="s">
        <v>56</v>
      </c>
      <c r="F9" s="26"/>
      <c r="G9" s="26"/>
      <c r="H9" s="26"/>
      <c r="I9" s="26"/>
      <c r="J9" s="26"/>
    </row>
    <row r="10" spans="1:10" x14ac:dyDescent="0.25">
      <c r="A10" s="26"/>
      <c r="B10" s="26" t="s">
        <v>121</v>
      </c>
      <c r="C10" s="26"/>
      <c r="D10" s="35">
        <v>1368.8000000000002</v>
      </c>
      <c r="E10" s="26" t="s">
        <v>122</v>
      </c>
      <c r="F10" s="26"/>
      <c r="G10" s="26"/>
      <c r="H10" s="26"/>
      <c r="I10" s="26"/>
      <c r="J10" s="26"/>
    </row>
    <row r="12" spans="1:10" x14ac:dyDescent="0.25">
      <c r="A12" s="26" t="s">
        <v>27</v>
      </c>
      <c r="B12" s="26">
        <v>56708882790</v>
      </c>
      <c r="C12" s="26" t="s">
        <v>123</v>
      </c>
      <c r="D12" s="26">
        <v>1343.4</v>
      </c>
      <c r="E12" s="26" t="s">
        <v>28</v>
      </c>
      <c r="F12" s="26"/>
      <c r="G12" s="26"/>
      <c r="H12" s="26"/>
      <c r="I12" s="26"/>
      <c r="J12" s="26"/>
    </row>
    <row r="13" spans="1:10" x14ac:dyDescent="0.25">
      <c r="A13" s="26" t="s">
        <v>41</v>
      </c>
      <c r="B13" s="26">
        <v>56708847789</v>
      </c>
      <c r="C13" s="26" t="s">
        <v>123</v>
      </c>
      <c r="D13" s="26">
        <v>5901.4000000000005</v>
      </c>
      <c r="E13" s="26" t="s">
        <v>42</v>
      </c>
      <c r="F13" s="26"/>
      <c r="G13" s="26"/>
      <c r="H13" s="26"/>
      <c r="I13" s="26"/>
      <c r="J13" s="26"/>
    </row>
    <row r="14" spans="1:10" x14ac:dyDescent="0.25">
      <c r="A14" s="26" t="s">
        <v>43</v>
      </c>
      <c r="B14" s="26">
        <v>56708883259</v>
      </c>
      <c r="C14" s="26" t="s">
        <v>123</v>
      </c>
      <c r="D14" s="26">
        <v>1376.4</v>
      </c>
      <c r="E14" s="26" t="s">
        <v>44</v>
      </c>
      <c r="F14" s="26"/>
      <c r="G14" s="26"/>
      <c r="H14" s="26"/>
      <c r="I14" s="26"/>
      <c r="J14" s="26"/>
    </row>
    <row r="15" spans="1:10" x14ac:dyDescent="0.25">
      <c r="A15" s="26" t="s">
        <v>89</v>
      </c>
      <c r="B15" s="26">
        <v>56708848767</v>
      </c>
      <c r="C15" s="26" t="s">
        <v>123</v>
      </c>
      <c r="D15" s="26">
        <v>6068.2000000000007</v>
      </c>
      <c r="E15" s="26" t="s">
        <v>90</v>
      </c>
      <c r="F15" s="26"/>
      <c r="G15" s="26"/>
      <c r="H15" s="26"/>
      <c r="I15" s="26"/>
      <c r="J15" s="26"/>
    </row>
    <row r="16" spans="1:10" x14ac:dyDescent="0.25">
      <c r="A16" s="26" t="s">
        <v>101</v>
      </c>
      <c r="B16" s="26">
        <v>56708848798</v>
      </c>
      <c r="C16" s="26" t="s">
        <v>123</v>
      </c>
      <c r="D16" s="26">
        <v>243</v>
      </c>
      <c r="E16" s="26" t="s">
        <v>102</v>
      </c>
      <c r="F16" s="26"/>
      <c r="G16" s="26"/>
      <c r="H16" s="26"/>
      <c r="I16" s="26"/>
      <c r="J16" s="26"/>
    </row>
    <row r="17" spans="1:5" x14ac:dyDescent="0.25">
      <c r="A17" s="26" t="s">
        <v>71</v>
      </c>
      <c r="B17" s="26">
        <v>56708883518</v>
      </c>
      <c r="C17" s="26" t="s">
        <v>123</v>
      </c>
      <c r="D17" s="26">
        <v>712</v>
      </c>
      <c r="E17" s="26" t="s">
        <v>72</v>
      </c>
    </row>
    <row r="18" spans="1:5" x14ac:dyDescent="0.25">
      <c r="A18" s="26" t="s">
        <v>59</v>
      </c>
      <c r="B18" s="26">
        <v>56708883319</v>
      </c>
      <c r="C18" s="26" t="s">
        <v>123</v>
      </c>
      <c r="D18" s="26">
        <v>873.40000000000009</v>
      </c>
      <c r="E18" s="26" t="s">
        <v>60</v>
      </c>
    </row>
    <row r="19" spans="1:5" x14ac:dyDescent="0.25">
      <c r="A19" s="26" t="s">
        <v>61</v>
      </c>
      <c r="B19" s="26">
        <v>56708883370</v>
      </c>
      <c r="C19" s="26" t="s">
        <v>123</v>
      </c>
      <c r="D19" s="26">
        <v>8188</v>
      </c>
      <c r="E19" s="26" t="s">
        <v>62</v>
      </c>
    </row>
    <row r="20" spans="1:5" x14ac:dyDescent="0.25">
      <c r="A20" s="26" t="s">
        <v>91</v>
      </c>
      <c r="B20" s="26">
        <v>56708848770</v>
      </c>
      <c r="C20" s="26" t="s">
        <v>123</v>
      </c>
      <c r="D20" s="26">
        <v>685</v>
      </c>
      <c r="E20" s="26" t="s">
        <v>92</v>
      </c>
    </row>
    <row r="21" spans="1:5" x14ac:dyDescent="0.25">
      <c r="A21" s="26" t="s">
        <v>37</v>
      </c>
      <c r="B21" s="26">
        <v>56708883137</v>
      </c>
      <c r="C21" s="26" t="s">
        <v>123</v>
      </c>
      <c r="D21" s="26">
        <v>1944.2</v>
      </c>
      <c r="E21" s="26" t="s">
        <v>38</v>
      </c>
    </row>
    <row r="22" spans="1:5" x14ac:dyDescent="0.25">
      <c r="A22" s="26" t="s">
        <v>31</v>
      </c>
      <c r="B22" s="26">
        <v>56708847394</v>
      </c>
      <c r="C22" s="26" t="s">
        <v>123</v>
      </c>
      <c r="D22" s="26">
        <v>3174.8</v>
      </c>
      <c r="E22" s="26" t="s">
        <v>32</v>
      </c>
    </row>
    <row r="23" spans="1:5" x14ac:dyDescent="0.25">
      <c r="A23" s="26" t="s">
        <v>109</v>
      </c>
      <c r="B23" s="26">
        <v>56708883842</v>
      </c>
      <c r="C23" s="26" t="s">
        <v>123</v>
      </c>
      <c r="D23" s="26">
        <v>982.40000000000009</v>
      </c>
      <c r="E23" s="26" t="s">
        <v>110</v>
      </c>
    </row>
    <row r="24" spans="1:5" x14ac:dyDescent="0.25">
      <c r="A24" s="26" t="s">
        <v>29</v>
      </c>
      <c r="B24" s="26">
        <v>56708847315</v>
      </c>
      <c r="C24" s="26" t="s">
        <v>123</v>
      </c>
      <c r="D24" s="26">
        <v>959.80000000000007</v>
      </c>
      <c r="E24" s="26" t="s">
        <v>30</v>
      </c>
    </row>
    <row r="25" spans="1:5" x14ac:dyDescent="0.25">
      <c r="A25" s="26">
        <v>5</v>
      </c>
      <c r="B25" s="26">
        <v>56708883185</v>
      </c>
      <c r="C25" s="26" t="s">
        <v>123</v>
      </c>
      <c r="D25" s="26">
        <v>4846.4000000000005</v>
      </c>
      <c r="E25" s="26" t="s">
        <v>40</v>
      </c>
    </row>
    <row r="26" spans="1:5" x14ac:dyDescent="0.25">
      <c r="A26" s="26" t="s">
        <v>75</v>
      </c>
      <c r="B26" s="26">
        <v>56708848386</v>
      </c>
      <c r="C26" s="26" t="s">
        <v>123</v>
      </c>
      <c r="D26" s="26">
        <v>2650.8</v>
      </c>
      <c r="E26" s="26" t="s">
        <v>76</v>
      </c>
    </row>
    <row r="27" spans="1:5" x14ac:dyDescent="0.25">
      <c r="A27" s="26" t="s">
        <v>69</v>
      </c>
      <c r="B27" s="26">
        <v>56708883430</v>
      </c>
      <c r="C27" s="26" t="s">
        <v>123</v>
      </c>
      <c r="D27" s="26">
        <v>4628.6000000000004</v>
      </c>
      <c r="E27" s="26" t="s">
        <v>70</v>
      </c>
    </row>
    <row r="28" spans="1:5" x14ac:dyDescent="0.25">
      <c r="A28" s="26" t="s">
        <v>93</v>
      </c>
      <c r="B28" s="26">
        <v>56708848784</v>
      </c>
      <c r="C28" s="26" t="s">
        <v>123</v>
      </c>
      <c r="D28" s="26">
        <v>1479.6000000000001</v>
      </c>
      <c r="E28" s="26" t="s">
        <v>94</v>
      </c>
    </row>
    <row r="29" spans="1:5" x14ac:dyDescent="0.25">
      <c r="A29" s="26" t="s">
        <v>103</v>
      </c>
      <c r="B29" s="26">
        <v>56710784406</v>
      </c>
      <c r="C29" s="26" t="s">
        <v>123</v>
      </c>
      <c r="D29" s="26">
        <v>5826.8</v>
      </c>
      <c r="E29" s="26" t="s">
        <v>104</v>
      </c>
    </row>
    <row r="30" spans="1:5" x14ac:dyDescent="0.25">
      <c r="A30" s="26" t="s">
        <v>53</v>
      </c>
      <c r="B30" s="26">
        <v>56708880312</v>
      </c>
      <c r="C30" s="26" t="s">
        <v>123</v>
      </c>
      <c r="D30" s="26">
        <v>6054.2000000000007</v>
      </c>
      <c r="E30" s="26" t="s">
        <v>54</v>
      </c>
    </row>
    <row r="31" spans="1:5" x14ac:dyDescent="0.25">
      <c r="A31" s="26" t="s">
        <v>97</v>
      </c>
      <c r="B31" s="26">
        <v>60589924269</v>
      </c>
      <c r="C31" s="26" t="s">
        <v>123</v>
      </c>
      <c r="D31" s="26">
        <v>2430.2000000000003</v>
      </c>
      <c r="E31" s="26" t="s">
        <v>98</v>
      </c>
    </row>
    <row r="32" spans="1:5" x14ac:dyDescent="0.25">
      <c r="A32" s="26" t="s">
        <v>99</v>
      </c>
      <c r="B32" s="26">
        <v>60589924670</v>
      </c>
      <c r="C32" s="26" t="s">
        <v>123</v>
      </c>
      <c r="D32" s="26">
        <v>861</v>
      </c>
      <c r="E32" s="26" t="s">
        <v>100</v>
      </c>
    </row>
    <row r="33" spans="1:5" x14ac:dyDescent="0.25">
      <c r="A33" s="26" t="s">
        <v>45</v>
      </c>
      <c r="B33" s="26">
        <v>60589937915</v>
      </c>
      <c r="C33" s="26" t="s">
        <v>123</v>
      </c>
      <c r="D33" s="26">
        <v>2474.6000000000004</v>
      </c>
      <c r="E33" s="26" t="s">
        <v>46</v>
      </c>
    </row>
    <row r="34" spans="1:5" x14ac:dyDescent="0.25">
      <c r="A34" s="26" t="s">
        <v>87</v>
      </c>
      <c r="B34" s="26">
        <v>60589940438</v>
      </c>
      <c r="C34" s="26" t="s">
        <v>123</v>
      </c>
      <c r="D34" s="26">
        <v>569</v>
      </c>
      <c r="E34" s="26" t="s">
        <v>88</v>
      </c>
    </row>
    <row r="35" spans="1:5" x14ac:dyDescent="0.25">
      <c r="A35" s="26" t="s">
        <v>79</v>
      </c>
      <c r="B35" s="26">
        <v>60589917957</v>
      </c>
      <c r="C35" s="26" t="s">
        <v>123</v>
      </c>
      <c r="D35" s="26">
        <v>964.2</v>
      </c>
      <c r="E35" s="26" t="s">
        <v>80</v>
      </c>
    </row>
    <row r="36" spans="1:5" x14ac:dyDescent="0.25">
      <c r="A36" s="26" t="s">
        <v>25</v>
      </c>
      <c r="B36" s="26">
        <v>60590210961</v>
      </c>
      <c r="C36" s="26" t="s">
        <v>123</v>
      </c>
      <c r="D36" s="26">
        <v>4478</v>
      </c>
      <c r="E36" s="26" t="s">
        <v>26</v>
      </c>
    </row>
    <row r="37" spans="1:5" x14ac:dyDescent="0.25">
      <c r="A37" s="26" t="s">
        <v>63</v>
      </c>
      <c r="B37" s="26">
        <v>60591931298</v>
      </c>
      <c r="C37" s="26" t="s">
        <v>123</v>
      </c>
      <c r="D37" s="26">
        <v>1395.2</v>
      </c>
      <c r="E37" s="26" t="s">
        <v>64</v>
      </c>
    </row>
    <row r="38" spans="1:5" x14ac:dyDescent="0.25">
      <c r="A38" s="26" t="s">
        <v>47</v>
      </c>
      <c r="B38" s="26">
        <v>60592509166</v>
      </c>
      <c r="C38" s="26" t="s">
        <v>123</v>
      </c>
      <c r="D38" s="26">
        <v>1006.8000000000001</v>
      </c>
      <c r="E38" s="26" t="s">
        <v>48</v>
      </c>
    </row>
    <row r="39" spans="1:5" x14ac:dyDescent="0.25">
      <c r="A39" s="26" t="s">
        <v>57</v>
      </c>
      <c r="B39" s="26">
        <v>60592512670</v>
      </c>
      <c r="C39" s="26" t="s">
        <v>123</v>
      </c>
      <c r="D39" s="26">
        <v>1019.8000000000001</v>
      </c>
      <c r="E39" s="26" t="s">
        <v>58</v>
      </c>
    </row>
    <row r="40" spans="1:5" x14ac:dyDescent="0.25">
      <c r="A40" s="26" t="s">
        <v>33</v>
      </c>
      <c r="B40" s="26">
        <v>60577733234</v>
      </c>
      <c r="C40" s="26" t="s">
        <v>123</v>
      </c>
      <c r="D40" s="26">
        <v>1019.4000000000001</v>
      </c>
      <c r="E40" s="26" t="s">
        <v>34</v>
      </c>
    </row>
    <row r="41" spans="1:5" x14ac:dyDescent="0.25">
      <c r="A41" s="26" t="s">
        <v>73</v>
      </c>
      <c r="B41" s="26">
        <v>60592513554</v>
      </c>
      <c r="C41" s="26" t="s">
        <v>123</v>
      </c>
      <c r="D41" s="26">
        <v>953.40000000000009</v>
      </c>
      <c r="E41" s="26" t="s">
        <v>74</v>
      </c>
    </row>
    <row r="42" spans="1:5" x14ac:dyDescent="0.25">
      <c r="A42" s="26" t="s">
        <v>49</v>
      </c>
      <c r="B42" s="26">
        <v>56709675303</v>
      </c>
      <c r="C42" s="26" t="s">
        <v>123</v>
      </c>
      <c r="D42" s="26">
        <v>929.80000000000007</v>
      </c>
      <c r="E42" s="26" t="s">
        <v>50</v>
      </c>
    </row>
    <row r="43" spans="1:5" x14ac:dyDescent="0.25">
      <c r="A43" s="26" t="s">
        <v>81</v>
      </c>
      <c r="B43" s="26">
        <v>56708843802</v>
      </c>
      <c r="C43" s="26" t="s">
        <v>123</v>
      </c>
      <c r="D43" s="26">
        <v>1799.2</v>
      </c>
      <c r="E43" s="26" t="s">
        <v>82</v>
      </c>
    </row>
    <row r="44" spans="1:5" x14ac:dyDescent="0.25">
      <c r="A44" s="26" t="s">
        <v>67</v>
      </c>
      <c r="B44" s="26">
        <v>60590162296</v>
      </c>
      <c r="C44" s="26" t="s">
        <v>123</v>
      </c>
      <c r="D44" s="26">
        <v>1670.8000000000002</v>
      </c>
      <c r="E44" s="26" t="s">
        <v>68</v>
      </c>
    </row>
    <row r="45" spans="1:5" x14ac:dyDescent="0.25">
      <c r="A45" s="26" t="s">
        <v>85</v>
      </c>
      <c r="B45" s="26">
        <v>56671290902</v>
      </c>
      <c r="C45" s="26" t="s">
        <v>123</v>
      </c>
      <c r="D45" s="26">
        <v>1672</v>
      </c>
      <c r="E45" s="26" t="s">
        <v>86</v>
      </c>
    </row>
    <row r="46" spans="1:5" x14ac:dyDescent="0.25">
      <c r="A46" s="26" t="s">
        <v>95</v>
      </c>
      <c r="B46" s="26">
        <v>60590103231</v>
      </c>
      <c r="C46" s="26" t="s">
        <v>123</v>
      </c>
      <c r="D46" s="26">
        <v>956.40000000000009</v>
      </c>
      <c r="E46" s="26" t="s">
        <v>96</v>
      </c>
    </row>
    <row r="47" spans="1:5" x14ac:dyDescent="0.25">
      <c r="A47" s="26" t="s">
        <v>65</v>
      </c>
      <c r="B47" s="26">
        <v>56693143064</v>
      </c>
      <c r="C47" s="26" t="s">
        <v>123</v>
      </c>
      <c r="D47" s="26">
        <v>1342.4</v>
      </c>
      <c r="E47" s="26" t="s">
        <v>66</v>
      </c>
    </row>
    <row r="48" spans="1:5" x14ac:dyDescent="0.25">
      <c r="A48" s="26" t="s">
        <v>107</v>
      </c>
      <c r="B48" s="26">
        <v>60594965751</v>
      </c>
      <c r="C48" s="26" t="s">
        <v>123</v>
      </c>
      <c r="D48" s="26">
        <v>1278.8000000000002</v>
      </c>
      <c r="E48" s="26" t="s">
        <v>108</v>
      </c>
    </row>
    <row r="49" spans="1:5" x14ac:dyDescent="0.25">
      <c r="A49" s="26" t="s">
        <v>105</v>
      </c>
      <c r="B49" s="26">
        <v>60575746457</v>
      </c>
      <c r="C49" s="26" t="s">
        <v>123</v>
      </c>
      <c r="D49" s="26">
        <v>1265.6000000000001</v>
      </c>
      <c r="E49" s="26" t="s">
        <v>106</v>
      </c>
    </row>
    <row r="50" spans="1:5" x14ac:dyDescent="0.25">
      <c r="A50" s="26" t="s">
        <v>51</v>
      </c>
      <c r="B50" s="26">
        <v>60593762613</v>
      </c>
      <c r="C50" s="26" t="s">
        <v>123</v>
      </c>
      <c r="D50" s="26">
        <v>1597</v>
      </c>
      <c r="E50" s="26" t="s">
        <v>52</v>
      </c>
    </row>
    <row r="51" spans="1:5" x14ac:dyDescent="0.25">
      <c r="A51" s="26" t="s">
        <v>77</v>
      </c>
      <c r="B51" s="26">
        <v>60594621675</v>
      </c>
      <c r="C51" s="26" t="s">
        <v>123</v>
      </c>
      <c r="D51" s="26">
        <v>1097</v>
      </c>
      <c r="E51" s="26" t="s">
        <v>78</v>
      </c>
    </row>
    <row r="52" spans="1:5" x14ac:dyDescent="0.25">
      <c r="A52" s="26" t="s">
        <v>23</v>
      </c>
      <c r="B52" s="26">
        <v>60596167901</v>
      </c>
      <c r="C52" s="26" t="s">
        <v>123</v>
      </c>
      <c r="D52" s="26">
        <v>1019.6</v>
      </c>
      <c r="E52" s="26" t="s">
        <v>24</v>
      </c>
    </row>
    <row r="53" spans="1:5" x14ac:dyDescent="0.25">
      <c r="A53" s="26" t="s">
        <v>35</v>
      </c>
      <c r="B53" s="26">
        <v>60596475500</v>
      </c>
      <c r="C53" s="26" t="s">
        <v>123</v>
      </c>
      <c r="D53" s="26">
        <v>1442</v>
      </c>
      <c r="E53" s="26" t="s">
        <v>36</v>
      </c>
    </row>
    <row r="54" spans="1:5" x14ac:dyDescent="0.25">
      <c r="A54" s="26" t="s">
        <v>83</v>
      </c>
      <c r="B54" s="26">
        <v>56719454258</v>
      </c>
      <c r="C54" s="26" t="s">
        <v>123</v>
      </c>
      <c r="D54" s="26">
        <v>1019.8000000000001</v>
      </c>
      <c r="E54" s="26" t="s">
        <v>84</v>
      </c>
    </row>
    <row r="55" spans="1:5" x14ac:dyDescent="0.25">
      <c r="A55" s="26"/>
      <c r="B55" s="26" t="s">
        <v>124</v>
      </c>
      <c r="C55" s="26"/>
      <c r="D55" s="35">
        <v>92200.4</v>
      </c>
      <c r="E55" s="26" t="s">
        <v>125</v>
      </c>
    </row>
    <row r="57" spans="1:5" x14ac:dyDescent="0.25">
      <c r="A57" s="26"/>
      <c r="B57" s="36" t="s">
        <v>121</v>
      </c>
      <c r="C57" s="36"/>
      <c r="D57" s="37">
        <v>1368.8000000000002</v>
      </c>
      <c r="E57" s="36" t="s">
        <v>122</v>
      </c>
    </row>
    <row r="58" spans="1:5" x14ac:dyDescent="0.25">
      <c r="A58" s="26"/>
      <c r="B58" s="36" t="s">
        <v>124</v>
      </c>
      <c r="C58" s="36"/>
      <c r="D58" s="37">
        <v>92200.4</v>
      </c>
      <c r="E58" s="36" t="s">
        <v>125</v>
      </c>
    </row>
    <row r="59" spans="1:5" x14ac:dyDescent="0.25">
      <c r="A59" s="26"/>
      <c r="B59" s="36"/>
      <c r="C59" s="36"/>
      <c r="D59" s="37">
        <v>93569.2</v>
      </c>
      <c r="E5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132</v>
      </c>
      <c r="B1" s="47"/>
      <c r="C1" s="48"/>
      <c r="D1" s="49"/>
      <c r="E1" s="49"/>
      <c r="F1" s="50"/>
    </row>
    <row r="2" spans="1:6" x14ac:dyDescent="0.25">
      <c r="A2" s="47" t="s">
        <v>143</v>
      </c>
      <c r="B2" s="47"/>
      <c r="C2" s="48"/>
      <c r="D2" s="49"/>
      <c r="E2" s="49"/>
      <c r="F2" s="50"/>
    </row>
    <row r="3" spans="1:6" x14ac:dyDescent="0.25">
      <c r="A3" s="47" t="s">
        <v>133</v>
      </c>
      <c r="B3" s="51" t="s">
        <v>144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134</v>
      </c>
      <c r="B5" s="48" t="s">
        <v>135</v>
      </c>
      <c r="C5" s="48"/>
      <c r="D5" s="49"/>
      <c r="E5" s="49"/>
      <c r="F5" s="50"/>
    </row>
    <row r="6" spans="1:6" x14ac:dyDescent="0.25">
      <c r="A6" s="49" t="s">
        <v>136</v>
      </c>
      <c r="B6" s="52">
        <v>95849.46</v>
      </c>
      <c r="C6" s="49"/>
      <c r="D6" s="49"/>
      <c r="E6" s="49"/>
      <c r="F6" s="50"/>
    </row>
    <row r="7" spans="1:6" x14ac:dyDescent="0.25">
      <c r="A7" s="49" t="s">
        <v>137</v>
      </c>
      <c r="B7" s="52">
        <v>10882.04</v>
      </c>
      <c r="C7" s="49"/>
      <c r="D7" s="49"/>
      <c r="E7" s="49"/>
      <c r="F7" s="50"/>
    </row>
    <row r="8" spans="1:6" x14ac:dyDescent="0.25">
      <c r="A8" s="49" t="s">
        <v>138</v>
      </c>
      <c r="B8" s="52">
        <v>0</v>
      </c>
      <c r="C8" s="49"/>
      <c r="D8" s="49"/>
      <c r="E8" s="49"/>
      <c r="F8" s="50"/>
    </row>
    <row r="9" spans="1:6" x14ac:dyDescent="0.25">
      <c r="A9" s="49" t="s">
        <v>139</v>
      </c>
      <c r="B9" s="52">
        <v>14436.11</v>
      </c>
      <c r="C9" s="49"/>
      <c r="D9" s="49"/>
      <c r="E9" s="49"/>
      <c r="F9" s="50"/>
    </row>
    <row r="10" spans="1:6" x14ac:dyDescent="0.25">
      <c r="A10" s="49" t="s">
        <v>140</v>
      </c>
      <c r="B10" s="52">
        <v>0</v>
      </c>
      <c r="C10" s="49"/>
      <c r="D10" s="49"/>
      <c r="E10" s="49"/>
      <c r="F10" s="50"/>
    </row>
    <row r="11" spans="1:6" x14ac:dyDescent="0.25">
      <c r="A11" s="49" t="s">
        <v>141</v>
      </c>
      <c r="B11" s="52">
        <v>10266.61</v>
      </c>
      <c r="C11" s="49"/>
      <c r="D11" s="49"/>
      <c r="E11" s="49"/>
      <c r="F11" s="50"/>
    </row>
    <row r="12" spans="1:6" ht="15.75" thickBot="1" x14ac:dyDescent="0.3">
      <c r="A12" s="49" t="s">
        <v>142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131434.22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21029.475200000001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152463.69520000002</v>
      </c>
      <c r="C15" s="49"/>
      <c r="D15" s="49"/>
      <c r="E15" s="49"/>
      <c r="F15" s="50"/>
    </row>
    <row r="16" spans="1:6" x14ac:dyDescent="0.25">
      <c r="A16" s="49"/>
      <c r="B16" s="52">
        <v>152463.69</v>
      </c>
      <c r="C16" s="49"/>
      <c r="D16" s="49"/>
      <c r="E16" s="49"/>
      <c r="F16" s="50"/>
    </row>
    <row r="17" spans="1:6" x14ac:dyDescent="0.25">
      <c r="A17" s="49"/>
      <c r="B17" s="52">
        <f>B15-B16</f>
        <v>5.2000000141561031E-3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Saul Pineda</cp:lastModifiedBy>
  <dcterms:created xsi:type="dcterms:W3CDTF">2017-11-09T15:57:59Z</dcterms:created>
  <dcterms:modified xsi:type="dcterms:W3CDTF">2017-11-18T00:03:50Z</dcterms:modified>
</cp:coreProperties>
</file>