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FACTURACION!$A$10:$M$54</definedName>
  </definedNames>
  <calcPr calcId="124519"/>
</workbook>
</file>

<file path=xl/calcChain.xml><?xml version="1.0" encoding="utf-8"?>
<calcChain xmlns="http://schemas.openxmlformats.org/spreadsheetml/2006/main">
  <c r="B13" i="4"/>
  <c r="B14" l="1"/>
  <c r="B15" s="1"/>
  <c r="B17" s="1"/>
  <c r="E12" i="3"/>
  <c r="G12" s="1"/>
  <c r="E13"/>
  <c r="F13" s="1"/>
  <c r="E14"/>
  <c r="G14" s="1"/>
  <c r="E15"/>
  <c r="F15" s="1"/>
  <c r="E16"/>
  <c r="G16" s="1"/>
  <c r="E17"/>
  <c r="F17" s="1"/>
  <c r="E18"/>
  <c r="G18" s="1"/>
  <c r="E19"/>
  <c r="F19" s="1"/>
  <c r="E20"/>
  <c r="G20" s="1"/>
  <c r="E21"/>
  <c r="F21" s="1"/>
  <c r="E22"/>
  <c r="G22" s="1"/>
  <c r="E23"/>
  <c r="F23" s="1"/>
  <c r="E24"/>
  <c r="G24" s="1"/>
  <c r="E25"/>
  <c r="F25" s="1"/>
  <c r="E26"/>
  <c r="G26" s="1"/>
  <c r="E27"/>
  <c r="F27" s="1"/>
  <c r="E28"/>
  <c r="G28" s="1"/>
  <c r="E29"/>
  <c r="F29" s="1"/>
  <c r="E30"/>
  <c r="G30" s="1"/>
  <c r="E31"/>
  <c r="F31" s="1"/>
  <c r="E32"/>
  <c r="G32" s="1"/>
  <c r="E33"/>
  <c r="F33" s="1"/>
  <c r="E34"/>
  <c r="G34" s="1"/>
  <c r="E35"/>
  <c r="F35" s="1"/>
  <c r="E36"/>
  <c r="G36" s="1"/>
  <c r="E37"/>
  <c r="F37" s="1"/>
  <c r="E38"/>
  <c r="G38" s="1"/>
  <c r="E39"/>
  <c r="F39" s="1"/>
  <c r="E40"/>
  <c r="G40" s="1"/>
  <c r="E41"/>
  <c r="F41" s="1"/>
  <c r="E42"/>
  <c r="G42" s="1"/>
  <c r="E43"/>
  <c r="F43" s="1"/>
  <c r="E44"/>
  <c r="G44" s="1"/>
  <c r="E45"/>
  <c r="F45" s="1"/>
  <c r="E46"/>
  <c r="G46" s="1"/>
  <c r="E47"/>
  <c r="F47" s="1"/>
  <c r="E48"/>
  <c r="G48" s="1"/>
  <c r="E49"/>
  <c r="F49" s="1"/>
  <c r="E50"/>
  <c r="G50" s="1"/>
  <c r="E51"/>
  <c r="F51" s="1"/>
  <c r="E52"/>
  <c r="G52" s="1"/>
  <c r="E53"/>
  <c r="F53" s="1"/>
  <c r="E54"/>
  <c r="G54" s="1"/>
  <c r="E11"/>
  <c r="E57" l="1"/>
  <c r="F11"/>
  <c r="G11"/>
  <c r="F54"/>
  <c r="H54" s="1"/>
  <c r="F52"/>
  <c r="F50"/>
  <c r="H50" s="1"/>
  <c r="F48"/>
  <c r="F46"/>
  <c r="H46" s="1"/>
  <c r="F44"/>
  <c r="F42"/>
  <c r="H42" s="1"/>
  <c r="F40"/>
  <c r="F38"/>
  <c r="H38" s="1"/>
  <c r="F36"/>
  <c r="F34"/>
  <c r="H34" s="1"/>
  <c r="F32"/>
  <c r="F30"/>
  <c r="H30" s="1"/>
  <c r="F28"/>
  <c r="F26"/>
  <c r="H26" s="1"/>
  <c r="F24"/>
  <c r="F22"/>
  <c r="H22" s="1"/>
  <c r="F20"/>
  <c r="F18"/>
  <c r="H18" s="1"/>
  <c r="F16"/>
  <c r="F14"/>
  <c r="H14" s="1"/>
  <c r="F12"/>
  <c r="G53"/>
  <c r="H53" s="1"/>
  <c r="I53" s="1"/>
  <c r="J53" s="1"/>
  <c r="G51"/>
  <c r="H51" s="1"/>
  <c r="G49"/>
  <c r="H49" s="1"/>
  <c r="G47"/>
  <c r="H47" s="1"/>
  <c r="G45"/>
  <c r="H45" s="1"/>
  <c r="G43"/>
  <c r="H43" s="1"/>
  <c r="I43" s="1"/>
  <c r="J43" s="1"/>
  <c r="G41"/>
  <c r="H41" s="1"/>
  <c r="I41" s="1"/>
  <c r="J41" s="1"/>
  <c r="G39"/>
  <c r="H39" s="1"/>
  <c r="G37"/>
  <c r="H37" s="1"/>
  <c r="I37" s="1"/>
  <c r="J37" s="1"/>
  <c r="G35"/>
  <c r="H35" s="1"/>
  <c r="G33"/>
  <c r="H33" s="1"/>
  <c r="I33" s="1"/>
  <c r="J33" s="1"/>
  <c r="G31"/>
  <c r="H31" s="1"/>
  <c r="G29"/>
  <c r="H29" s="1"/>
  <c r="I29" s="1"/>
  <c r="J29" s="1"/>
  <c r="G27"/>
  <c r="H27" s="1"/>
  <c r="G25"/>
  <c r="H25" s="1"/>
  <c r="I25" s="1"/>
  <c r="J25" s="1"/>
  <c r="G23"/>
  <c r="H23" s="1"/>
  <c r="G21"/>
  <c r="H21" s="1"/>
  <c r="I21" s="1"/>
  <c r="J21" s="1"/>
  <c r="G19"/>
  <c r="H19" s="1"/>
  <c r="G17"/>
  <c r="H17" s="1"/>
  <c r="I17" s="1"/>
  <c r="J17" s="1"/>
  <c r="G15"/>
  <c r="H15" s="1"/>
  <c r="G13"/>
  <c r="H13" s="1"/>
  <c r="I13" s="1"/>
  <c r="J13" s="1"/>
  <c r="H52"/>
  <c r="H48"/>
  <c r="H44"/>
  <c r="H40"/>
  <c r="H36"/>
  <c r="H32"/>
  <c r="H28"/>
  <c r="H24"/>
  <c r="H20"/>
  <c r="H16"/>
  <c r="H12"/>
  <c r="H11" l="1"/>
  <c r="F57"/>
  <c r="I27"/>
  <c r="J27" s="1"/>
  <c r="I23"/>
  <c r="J23" s="1"/>
  <c r="I31"/>
  <c r="J31" s="1"/>
  <c r="I47"/>
  <c r="J47" s="1"/>
  <c r="I45"/>
  <c r="J45"/>
  <c r="I19"/>
  <c r="J19" s="1"/>
  <c r="I35"/>
  <c r="J35" s="1"/>
  <c r="I51"/>
  <c r="J51" s="1"/>
  <c r="I11"/>
  <c r="H57"/>
  <c r="J11"/>
  <c r="I49"/>
  <c r="J49" s="1"/>
  <c r="I15"/>
  <c r="J15" s="1"/>
  <c r="I39"/>
  <c r="J39" s="1"/>
  <c r="G57"/>
  <c r="I16"/>
  <c r="J16" s="1"/>
  <c r="J40"/>
  <c r="I40"/>
  <c r="I20"/>
  <c r="J20" s="1"/>
  <c r="I28"/>
  <c r="J28" s="1"/>
  <c r="J36"/>
  <c r="I36"/>
  <c r="J44"/>
  <c r="I44"/>
  <c r="I52"/>
  <c r="J52" s="1"/>
  <c r="I32"/>
  <c r="J32" s="1"/>
  <c r="I12"/>
  <c r="J12" s="1"/>
  <c r="I14"/>
  <c r="J14" s="1"/>
  <c r="I22"/>
  <c r="J22" s="1"/>
  <c r="I30"/>
  <c r="J30" s="1"/>
  <c r="I38"/>
  <c r="J38" s="1"/>
  <c r="I46"/>
  <c r="J46" s="1"/>
  <c r="I54"/>
  <c r="J54" s="1"/>
  <c r="I24"/>
  <c r="J24" s="1"/>
  <c r="I48"/>
  <c r="J48" s="1"/>
  <c r="I18"/>
  <c r="J18" s="1"/>
  <c r="I26"/>
  <c r="J26" s="1"/>
  <c r="I34"/>
  <c r="J34" s="1"/>
  <c r="J42"/>
  <c r="I42"/>
  <c r="J50"/>
  <c r="I50"/>
  <c r="I57" l="1"/>
  <c r="J57"/>
</calcChain>
</file>

<file path=xl/sharedStrings.xml><?xml version="1.0" encoding="utf-8"?>
<sst xmlns="http://schemas.openxmlformats.org/spreadsheetml/2006/main" count="504" uniqueCount="191">
  <si>
    <t>CONTPAQ i</t>
  </si>
  <si>
    <t xml:space="preserve">      NÓMINAS</t>
  </si>
  <si>
    <t>05 INGENIERIA FISCAL LABORAL SC</t>
  </si>
  <si>
    <t>Lista de Raya (forma tabular)</t>
  </si>
  <si>
    <t>Periodo 44 al 44 Semanal del 25/10/2017 al 31/10/2017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</si>
  <si>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</si>
  <si>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</si>
  <si>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</si>
  <si>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</si>
  <si>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</si>
  <si>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</si>
  <si>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</si>
  <si>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</si>
  <si>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</si>
  <si>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</si>
  <si>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</si>
  <si>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</si>
  <si>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</si>
  <si>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</si>
  <si>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</si>
  <si>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</si>
  <si>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</si>
  <si>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</si>
  <si>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</si>
  <si>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</si>
  <si>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</si>
  <si>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</si>
  <si>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</si>
  <si>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</si>
  <si>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</si>
  <si>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</si>
  <si>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</si>
  <si>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</si>
  <si>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CTP18</t>
  </si>
  <si>
    <t>Cardenas Tierrablanca Paola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</si>
  <si>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</si>
  <si>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</si>
  <si>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</si>
  <si>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</si>
  <si>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</si>
  <si>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</si>
  <si>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</si>
  <si>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</si>
  <si>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</si>
  <si>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</si>
  <si>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</si>
  <si>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</si>
  <si>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</si>
  <si>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</si>
  <si>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</si>
  <si>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</si>
  <si>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</si>
  <si>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</si>
  <si>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</si>
  <si>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</si>
  <si>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</si>
  <si>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</si>
  <si>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0GT22</t>
  </si>
  <si>
    <t>Gomez Torres Rosaura</t>
  </si>
  <si>
    <t>0GG14</t>
  </si>
  <si>
    <t>Gonzalez Garcia Luis Roberto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</si>
  <si>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</si>
  <si>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</si>
  <si>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</si>
  <si>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</si>
  <si>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</si>
  <si>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</si>
  <si>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</si>
  <si>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</si>
  <si>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</si>
  <si>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</si>
  <si>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</si>
  <si>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</si>
  <si>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</si>
  <si>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</si>
  <si>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LGM09</t>
  </si>
  <si>
    <t>Lomeli Garza Mariajose</t>
  </si>
  <si>
    <t>MMP28</t>
  </si>
  <si>
    <t>Magueyal Martinez Pedro</t>
  </si>
  <si>
    <t>MVN23</t>
  </si>
  <si>
    <t>Mejia Villegas Nallely Beatriz</t>
  </si>
  <si>
    <t>MMF25</t>
  </si>
  <si>
    <t>Meza Manriquez Francisco Javier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</si>
  <si>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</si>
  <si>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</si>
  <si>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</si>
  <si>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</si>
  <si>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</si>
  <si>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</si>
  <si>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</si>
  <si>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</si>
  <si>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</si>
  <si>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</si>
  <si>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</si>
  <si>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</si>
  <si>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</si>
  <si>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</si>
  <si>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</si>
  <si>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</si>
  <si>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</si>
  <si>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</si>
  <si>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</si>
  <si>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</si>
  <si>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</si>
  <si>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</si>
  <si>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</si>
  <si>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</si>
  <si>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</si>
  <si>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</si>
  <si>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</si>
  <si>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</si>
  <si>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</si>
  <si>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44 del 2017-10-25 al 2017-10-31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</si>
  <si>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</si>
  <si>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</si>
  <si>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</si>
  <si>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</si>
  <si>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</si>
  <si>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</si>
  <si>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</si>
  <si>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</si>
  <si>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</si>
  <si>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</si>
  <si>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43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</si>
  <si>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</si>
  <si>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</si>
  <si>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</si>
  <si>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</si>
  <si>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</si>
  <si>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</si>
  <si>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</si>
  <si>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</si>
  <si>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</si>
  <si>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</si>
  <si>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</si>
  <si>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</si>
  <si>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</si>
  <si>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</si>
  <si>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</si>
  <si>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</si>
  <si>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</si>
  <si>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44</t>
  </si>
  <si>
    <t>25/10/2017 al 31/10/2017</t>
  </si>
  <si>
    <t>VENTAS</t>
  </si>
  <si>
    <t>ACEVEDO LARA KEVIN FABIAN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</si>
  <si>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</si>
  <si>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</si>
  <si>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</si>
  <si>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</si>
  <si>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</si>
  <si>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</si>
  <si>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CARDENAS TIERRABLANCA PAOLA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</si>
  <si>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</si>
  <si>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</si>
  <si>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</si>
  <si>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</si>
  <si>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</si>
  <si>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</si>
  <si>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</si>
  <si>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</si>
  <si>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</si>
  <si>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</si>
  <si>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ADMINISTRACION</t>
  </si>
  <si>
    <t>GARITA TORRES MARCOS</t>
  </si>
  <si>
    <t>GOMEZ AGUILAR JUAN ANTONIO</t>
  </si>
  <si>
    <t>GOMEZ TORRES ROSAURA</t>
  </si>
  <si>
    <t>GONZALEZ GARCIA LUIS ROBERTO</t>
  </si>
  <si>
    <t>GONZALEZ RICO CESAR HUMBERTO</t>
  </si>
  <si>
    <t>GUAJE ALVARADO JUAN JOSE</t>
  </si>
  <si>
    <t>GUTIERREZ CARVARIN JACOB</t>
  </si>
  <si>
    <t>GUTIERREZ OLVERA MARIHURI</t>
  </si>
  <si>
    <t>HERNANDEZ QUINTERO MARIA DE LA LUZ</t>
  </si>
  <si>
    <t>LARA LIZARDI MARIA GABRIELA</t>
  </si>
  <si>
    <t>LEON CABELLO LUIS ALBERTO</t>
  </si>
  <si>
    <t>LOMELI GARZA MARIAJOSE</t>
  </si>
  <si>
    <t>MAGUEYAL MARTINEZ PEDRO</t>
  </si>
  <si>
    <t>MEJIA VILLEGAS NALLELY BEATRIZ</t>
  </si>
  <si>
    <t>MEZA MANRIQUEZ FRANCISCO JAVIER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</si>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</sst>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60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21" sqref="H21:H40"/>
    </sheetView>
  </sheetViews>
  <sheetFormatPr baseColWidth="10" defaultRowHeight="11.25"/>
  <cols>
    <col min="1" max="1" width="8.5703125" style="2" customWidth="1"/>
    <col min="2" max="2" width="27.85546875" style="1" customWidth="1"/>
    <col min="3" max="3" width="13.5703125" style="1" bestFit="1" customWidth="1"/>
    <col min="4" max="4" width="11.42578125" style="1"/>
    <col min="5" max="5" width="14.285156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111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124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125</v>
      </c>
      <c r="G8" s="39" t="s">
        <v>126</v>
      </c>
      <c r="H8" s="39" t="s">
        <v>127</v>
      </c>
      <c r="I8" s="39" t="s">
        <v>128</v>
      </c>
      <c r="J8" s="39" t="s">
        <v>129</v>
      </c>
    </row>
    <row r="9" spans="1:13" ht="12" thickTop="1">
      <c r="A9" s="12" t="s">
        <v>20</v>
      </c>
    </row>
    <row r="11" spans="1:13" ht="14.25" hidden="1">
      <c r="A11" s="2" t="s">
        <v>21</v>
      </c>
      <c r="B11" s="1" t="s">
        <v>22</v>
      </c>
      <c r="C11" s="13">
        <v>1026.76</v>
      </c>
      <c r="E11" s="40">
        <f>+C11</f>
        <v>1026.76</v>
      </c>
      <c r="F11" s="40">
        <f>+E11*2%</f>
        <v>20.5352</v>
      </c>
      <c r="G11" s="40">
        <f>+E11*7.5%</f>
        <v>77.006999999999991</v>
      </c>
      <c r="H11" s="40">
        <f>SUM(E11:G11)</f>
        <v>1124.3022000000001</v>
      </c>
      <c r="I11" s="40">
        <f>+H11*16%</f>
        <v>179.88835200000003</v>
      </c>
      <c r="J11" s="40">
        <f>+H11+I11</f>
        <v>1304.190552</v>
      </c>
      <c r="L11" s="57" t="s">
        <v>143</v>
      </c>
      <c r="M11" s="58" t="s">
        <v>144</v>
      </c>
    </row>
    <row r="12" spans="1:13" ht="14.25" hidden="1">
      <c r="A12" s="2" t="s">
        <v>23</v>
      </c>
      <c r="B12" s="1" t="s">
        <v>24</v>
      </c>
      <c r="C12" s="13">
        <v>3273.43</v>
      </c>
      <c r="E12" s="40">
        <f t="shared" ref="E12:E54" si="0">+C12</f>
        <v>3273.43</v>
      </c>
      <c r="F12" s="40">
        <f t="shared" ref="F12:F54" si="1">+E12*2%</f>
        <v>65.468599999999995</v>
      </c>
      <c r="G12" s="40">
        <f t="shared" ref="G12:G54" si="2">+E12*7.5%</f>
        <v>245.50724999999997</v>
      </c>
      <c r="H12" s="40">
        <f t="shared" ref="H12:H54" si="3">SUM(E12:G12)</f>
        <v>3584.4058500000001</v>
      </c>
      <c r="I12" s="40">
        <f t="shared" ref="I12:I54" si="4">+H12*16%</f>
        <v>573.50493600000004</v>
      </c>
      <c r="J12" s="40">
        <f t="shared" ref="J12:J54" si="5">+H12+I12</f>
        <v>4157.9107860000004</v>
      </c>
      <c r="L12" s="57" t="s">
        <v>143</v>
      </c>
      <c r="M12" s="58" t="s">
        <v>145</v>
      </c>
    </row>
    <row r="13" spans="1:13" ht="14.25" hidden="1">
      <c r="A13" s="2" t="s">
        <v>25</v>
      </c>
      <c r="B13" s="1" t="s">
        <v>26</v>
      </c>
      <c r="C13" s="13">
        <v>48478.35</v>
      </c>
      <c r="E13" s="40">
        <f t="shared" si="0"/>
        <v>48478.35</v>
      </c>
      <c r="F13" s="40">
        <f t="shared" si="1"/>
        <v>969.56700000000001</v>
      </c>
      <c r="G13" s="40">
        <f t="shared" si="2"/>
        <v>3635.8762499999998</v>
      </c>
      <c r="H13" s="40">
        <f t="shared" si="3"/>
        <v>53083.793250000002</v>
      </c>
      <c r="I13" s="40">
        <f t="shared" si="4"/>
        <v>8493.4069200000013</v>
      </c>
      <c r="J13" s="40">
        <f t="shared" si="5"/>
        <v>61577.200170000004</v>
      </c>
      <c r="L13" s="57" t="s">
        <v>146</v>
      </c>
      <c r="M13" s="58" t="s">
        <v>147</v>
      </c>
    </row>
    <row r="14" spans="1:13" ht="14.25" hidden="1">
      <c r="A14" s="2" t="s">
        <v>27</v>
      </c>
      <c r="B14" s="1" t="s">
        <v>28</v>
      </c>
      <c r="C14" s="13">
        <v>2220.9</v>
      </c>
      <c r="E14" s="40">
        <f t="shared" si="0"/>
        <v>2220.9</v>
      </c>
      <c r="F14" s="40">
        <f t="shared" si="1"/>
        <v>44.417999999999999</v>
      </c>
      <c r="G14" s="40">
        <f t="shared" si="2"/>
        <v>166.5675</v>
      </c>
      <c r="H14" s="40">
        <f t="shared" si="3"/>
        <v>2431.8855000000003</v>
      </c>
      <c r="I14" s="40">
        <f t="shared" si="4"/>
        <v>389.10168000000004</v>
      </c>
      <c r="J14" s="40">
        <f t="shared" si="5"/>
        <v>2820.9871800000005</v>
      </c>
      <c r="L14" s="57" t="s">
        <v>143</v>
      </c>
      <c r="M14" s="58" t="s">
        <v>148</v>
      </c>
    </row>
    <row r="15" spans="1:13" ht="14.25" hidden="1">
      <c r="A15" s="2" t="s">
        <v>29</v>
      </c>
      <c r="B15" s="1" t="s">
        <v>30</v>
      </c>
      <c r="C15" s="13">
        <v>10382.280000000001</v>
      </c>
      <c r="E15" s="40">
        <f t="shared" si="0"/>
        <v>10382.280000000001</v>
      </c>
      <c r="F15" s="40">
        <f t="shared" si="1"/>
        <v>207.64560000000003</v>
      </c>
      <c r="G15" s="40">
        <f t="shared" si="2"/>
        <v>778.67100000000005</v>
      </c>
      <c r="H15" s="40">
        <f t="shared" si="3"/>
        <v>11368.596600000001</v>
      </c>
      <c r="I15" s="40">
        <f t="shared" si="4"/>
        <v>1818.9754560000001</v>
      </c>
      <c r="J15" s="40">
        <f t="shared" si="5"/>
        <v>13187.572056000001</v>
      </c>
      <c r="L15" s="57" t="s">
        <v>143</v>
      </c>
      <c r="M15" s="58" t="s">
        <v>149</v>
      </c>
    </row>
    <row r="16" spans="1:13" ht="14.25" hidden="1">
      <c r="A16" s="2" t="s">
        <v>31</v>
      </c>
      <c r="B16" s="1" t="s">
        <v>32</v>
      </c>
      <c r="C16" s="13">
        <v>1026.76</v>
      </c>
      <c r="E16" s="40">
        <f t="shared" si="0"/>
        <v>1026.76</v>
      </c>
      <c r="F16" s="40">
        <f t="shared" si="1"/>
        <v>20.5352</v>
      </c>
      <c r="G16" s="40">
        <f t="shared" si="2"/>
        <v>77.006999999999991</v>
      </c>
      <c r="H16" s="40">
        <f t="shared" si="3"/>
        <v>1124.3022000000001</v>
      </c>
      <c r="I16" s="40">
        <f t="shared" si="4"/>
        <v>179.88835200000003</v>
      </c>
      <c r="J16" s="40">
        <f t="shared" si="5"/>
        <v>1304.190552</v>
      </c>
      <c r="L16" s="57" t="s">
        <v>146</v>
      </c>
      <c r="M16" s="58" t="s">
        <v>150</v>
      </c>
    </row>
    <row r="17" spans="1:13" ht="14.25" hidden="1">
      <c r="A17" s="2" t="s">
        <v>33</v>
      </c>
      <c r="B17" s="1" t="s">
        <v>34</v>
      </c>
      <c r="C17" s="13">
        <v>1026.76</v>
      </c>
      <c r="E17" s="40">
        <f t="shared" si="0"/>
        <v>1026.76</v>
      </c>
      <c r="F17" s="40">
        <f t="shared" si="1"/>
        <v>20.5352</v>
      </c>
      <c r="G17" s="40">
        <f t="shared" si="2"/>
        <v>77.006999999999991</v>
      </c>
      <c r="H17" s="40">
        <f t="shared" si="3"/>
        <v>1124.3022000000001</v>
      </c>
      <c r="I17" s="40">
        <f t="shared" si="4"/>
        <v>179.88835200000003</v>
      </c>
      <c r="J17" s="40">
        <f t="shared" si="5"/>
        <v>1304.190552</v>
      </c>
      <c r="L17" s="57" t="s">
        <v>146</v>
      </c>
      <c r="M17" s="58" t="s">
        <v>151</v>
      </c>
    </row>
    <row r="18" spans="1:13" ht="14.25" hidden="1">
      <c r="A18" s="2" t="s">
        <v>35</v>
      </c>
      <c r="B18" s="1" t="s">
        <v>36</v>
      </c>
      <c r="C18" s="13">
        <v>4105.62</v>
      </c>
      <c r="E18" s="40">
        <f t="shared" si="0"/>
        <v>4105.62</v>
      </c>
      <c r="F18" s="40">
        <f t="shared" si="1"/>
        <v>82.112399999999994</v>
      </c>
      <c r="G18" s="40">
        <f t="shared" si="2"/>
        <v>307.92149999999998</v>
      </c>
      <c r="H18" s="40">
        <f t="shared" si="3"/>
        <v>4495.6539000000002</v>
      </c>
      <c r="I18" s="40">
        <f t="shared" si="4"/>
        <v>719.3046240000001</v>
      </c>
      <c r="J18" s="40">
        <f t="shared" si="5"/>
        <v>5214.9585240000006</v>
      </c>
      <c r="L18" s="57" t="s">
        <v>146</v>
      </c>
      <c r="M18" s="58" t="s">
        <v>152</v>
      </c>
    </row>
    <row r="19" spans="1:13" ht="14.25" hidden="1">
      <c r="A19" s="2" t="s">
        <v>37</v>
      </c>
      <c r="B19" s="1" t="s">
        <v>38</v>
      </c>
      <c r="C19" s="13">
        <v>21423.93</v>
      </c>
      <c r="E19" s="40">
        <f t="shared" si="0"/>
        <v>21423.93</v>
      </c>
      <c r="F19" s="40">
        <f t="shared" si="1"/>
        <v>428.47860000000003</v>
      </c>
      <c r="G19" s="40">
        <f t="shared" si="2"/>
        <v>1606.79475</v>
      </c>
      <c r="H19" s="40">
        <f t="shared" si="3"/>
        <v>23459.20335</v>
      </c>
      <c r="I19" s="40">
        <f t="shared" si="4"/>
        <v>3753.4725360000002</v>
      </c>
      <c r="J19" s="40">
        <f t="shared" si="5"/>
        <v>27212.675886000001</v>
      </c>
      <c r="L19" s="57" t="s">
        <v>143</v>
      </c>
      <c r="M19" s="58" t="s">
        <v>153</v>
      </c>
    </row>
    <row r="20" spans="1:13" ht="14.25" hidden="1">
      <c r="A20" s="2" t="s">
        <v>39</v>
      </c>
      <c r="B20" s="1" t="s">
        <v>40</v>
      </c>
      <c r="C20" s="13">
        <v>3909.9</v>
      </c>
      <c r="E20" s="40">
        <f t="shared" si="0"/>
        <v>3909.9</v>
      </c>
      <c r="F20" s="40">
        <f t="shared" si="1"/>
        <v>78.198000000000008</v>
      </c>
      <c r="G20" s="40">
        <f t="shared" si="2"/>
        <v>293.24250000000001</v>
      </c>
      <c r="H20" s="40">
        <f t="shared" si="3"/>
        <v>4281.3405000000002</v>
      </c>
      <c r="I20" s="40">
        <f t="shared" si="4"/>
        <v>685.01448000000005</v>
      </c>
      <c r="J20" s="40">
        <f t="shared" si="5"/>
        <v>4966.3549800000001</v>
      </c>
      <c r="L20" s="57" t="s">
        <v>143</v>
      </c>
      <c r="M20" s="58" t="s">
        <v>154</v>
      </c>
    </row>
    <row r="21" spans="1:13" ht="14.25">
      <c r="A21" s="2" t="s">
        <v>41</v>
      </c>
      <c r="B21" s="1" t="s">
        <v>42</v>
      </c>
      <c r="C21" s="13">
        <v>2856.07</v>
      </c>
      <c r="E21" s="40">
        <f t="shared" si="0"/>
        <v>2856.07</v>
      </c>
      <c r="F21" s="40">
        <f t="shared" si="1"/>
        <v>57.121400000000001</v>
      </c>
      <c r="G21" s="40">
        <f t="shared" si="2"/>
        <v>214.20525000000001</v>
      </c>
      <c r="H21" s="40">
        <f t="shared" si="3"/>
        <v>3127.3966500000001</v>
      </c>
      <c r="I21" s="40">
        <f t="shared" si="4"/>
        <v>500.38346400000006</v>
      </c>
      <c r="J21" s="40">
        <f t="shared" si="5"/>
        <v>3627.7801140000001</v>
      </c>
      <c r="L21" s="57" t="s">
        <v>155</v>
      </c>
      <c r="M21" s="58" t="s">
        <v>156</v>
      </c>
    </row>
    <row r="22" spans="1:13" ht="14.25" hidden="1">
      <c r="A22" s="2" t="s">
        <v>43</v>
      </c>
      <c r="B22" s="1" t="s">
        <v>44</v>
      </c>
      <c r="C22" s="13">
        <v>9981</v>
      </c>
      <c r="E22" s="40">
        <f t="shared" si="0"/>
        <v>9981</v>
      </c>
      <c r="F22" s="40">
        <f t="shared" si="1"/>
        <v>199.62</v>
      </c>
      <c r="G22" s="40">
        <f t="shared" si="2"/>
        <v>748.57499999999993</v>
      </c>
      <c r="H22" s="40">
        <f t="shared" si="3"/>
        <v>10929.195000000002</v>
      </c>
      <c r="I22" s="40">
        <f t="shared" si="4"/>
        <v>1748.6712000000002</v>
      </c>
      <c r="J22" s="40">
        <f t="shared" si="5"/>
        <v>12677.866200000002</v>
      </c>
      <c r="L22" s="57" t="s">
        <v>143</v>
      </c>
      <c r="M22" s="58" t="s">
        <v>157</v>
      </c>
    </row>
    <row r="23" spans="1:13" ht="14.25" hidden="1">
      <c r="A23" s="2" t="s">
        <v>45</v>
      </c>
      <c r="B23" s="1" t="s">
        <v>46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7" t="s">
        <v>143</v>
      </c>
      <c r="M23" s="58" t="s">
        <v>158</v>
      </c>
    </row>
    <row r="24" spans="1:13" ht="14.25" hidden="1">
      <c r="A24" s="2" t="s">
        <v>47</v>
      </c>
      <c r="B24" s="1" t="s">
        <v>48</v>
      </c>
      <c r="C24" s="13">
        <v>3154.86</v>
      </c>
      <c r="E24" s="40">
        <f t="shared" si="0"/>
        <v>3154.86</v>
      </c>
      <c r="F24" s="40">
        <f t="shared" si="1"/>
        <v>63.097200000000001</v>
      </c>
      <c r="G24" s="40">
        <f t="shared" si="2"/>
        <v>236.61449999999999</v>
      </c>
      <c r="H24" s="40">
        <f t="shared" si="3"/>
        <v>3454.5717000000004</v>
      </c>
      <c r="I24" s="40">
        <f t="shared" si="4"/>
        <v>552.73147200000005</v>
      </c>
      <c r="J24" s="40">
        <f t="shared" si="5"/>
        <v>4007.3031720000004</v>
      </c>
      <c r="L24" s="57" t="s">
        <v>146</v>
      </c>
      <c r="M24" s="58" t="s">
        <v>159</v>
      </c>
    </row>
    <row r="25" spans="1:13" ht="14.25">
      <c r="A25" s="2" t="s">
        <v>49</v>
      </c>
      <c r="B25" s="1" t="s">
        <v>50</v>
      </c>
      <c r="C25" s="13">
        <v>5946.13</v>
      </c>
      <c r="E25" s="40">
        <f t="shared" si="0"/>
        <v>5946.13</v>
      </c>
      <c r="F25" s="40">
        <f t="shared" si="1"/>
        <v>118.9226</v>
      </c>
      <c r="G25" s="40">
        <f t="shared" si="2"/>
        <v>445.95974999999999</v>
      </c>
      <c r="H25" s="40">
        <f t="shared" si="3"/>
        <v>6511.01235</v>
      </c>
      <c r="I25" s="40">
        <f t="shared" si="4"/>
        <v>1041.761976</v>
      </c>
      <c r="J25" s="40">
        <f t="shared" si="5"/>
        <v>7552.7743259999997</v>
      </c>
      <c r="L25" s="57" t="s">
        <v>155</v>
      </c>
      <c r="M25" s="58" t="s">
        <v>160</v>
      </c>
    </row>
    <row r="26" spans="1:13" ht="14.25" hidden="1">
      <c r="A26" s="2" t="s">
        <v>51</v>
      </c>
      <c r="B26" s="1" t="s">
        <v>52</v>
      </c>
      <c r="C26" s="13">
        <v>32488.240000000002</v>
      </c>
      <c r="E26" s="40">
        <f t="shared" si="0"/>
        <v>32488.240000000002</v>
      </c>
      <c r="F26" s="40">
        <f t="shared" si="1"/>
        <v>649.76480000000004</v>
      </c>
      <c r="G26" s="40">
        <f t="shared" si="2"/>
        <v>2436.6179999999999</v>
      </c>
      <c r="H26" s="40">
        <f t="shared" si="3"/>
        <v>35574.622800000005</v>
      </c>
      <c r="I26" s="40">
        <f t="shared" si="4"/>
        <v>5691.9396480000005</v>
      </c>
      <c r="J26" s="40">
        <f t="shared" si="5"/>
        <v>41266.562448000004</v>
      </c>
      <c r="L26" s="57" t="s">
        <v>143</v>
      </c>
      <c r="M26" s="58" t="s">
        <v>161</v>
      </c>
    </row>
    <row r="27" spans="1:13" ht="14.25" hidden="1">
      <c r="A27" s="2" t="s">
        <v>53</v>
      </c>
      <c r="B27" s="1" t="s">
        <v>54</v>
      </c>
      <c r="C27" s="13">
        <v>1516.62</v>
      </c>
      <c r="E27" s="40">
        <f t="shared" si="0"/>
        <v>1516.62</v>
      </c>
      <c r="F27" s="40">
        <f t="shared" si="1"/>
        <v>30.3324</v>
      </c>
      <c r="G27" s="40">
        <f t="shared" si="2"/>
        <v>113.74649999999998</v>
      </c>
      <c r="H27" s="40">
        <f t="shared" si="3"/>
        <v>1660.6988999999999</v>
      </c>
      <c r="I27" s="40">
        <f t="shared" si="4"/>
        <v>265.71182399999998</v>
      </c>
      <c r="J27" s="40">
        <f t="shared" si="5"/>
        <v>1926.4107239999998</v>
      </c>
      <c r="L27" s="57" t="s">
        <v>162</v>
      </c>
      <c r="M27" s="58" t="s">
        <v>163</v>
      </c>
    </row>
    <row r="28" spans="1:13" ht="14.25" hidden="1">
      <c r="A28" s="2" t="s">
        <v>55</v>
      </c>
      <c r="B28" s="1" t="s">
        <v>56</v>
      </c>
      <c r="C28" s="13">
        <v>1026.76</v>
      </c>
      <c r="E28" s="40">
        <f t="shared" si="0"/>
        <v>1026.76</v>
      </c>
      <c r="F28" s="40">
        <f t="shared" si="1"/>
        <v>20.5352</v>
      </c>
      <c r="G28" s="40">
        <f t="shared" si="2"/>
        <v>77.006999999999991</v>
      </c>
      <c r="H28" s="40">
        <f t="shared" si="3"/>
        <v>1124.3022000000001</v>
      </c>
      <c r="I28" s="40">
        <f t="shared" si="4"/>
        <v>179.88835200000003</v>
      </c>
      <c r="J28" s="40">
        <f t="shared" si="5"/>
        <v>1304.190552</v>
      </c>
      <c r="L28" s="57" t="s">
        <v>143</v>
      </c>
      <c r="M28" s="58" t="s">
        <v>164</v>
      </c>
    </row>
    <row r="29" spans="1:13" ht="14.25" hidden="1">
      <c r="A29" s="2" t="s">
        <v>57</v>
      </c>
      <c r="B29" s="1" t="s">
        <v>58</v>
      </c>
      <c r="C29" s="13">
        <v>9042.65</v>
      </c>
      <c r="E29" s="40">
        <f t="shared" si="0"/>
        <v>9042.65</v>
      </c>
      <c r="F29" s="40">
        <f t="shared" si="1"/>
        <v>180.85300000000001</v>
      </c>
      <c r="G29" s="40">
        <f t="shared" si="2"/>
        <v>678.1987499999999</v>
      </c>
      <c r="H29" s="40">
        <f t="shared" si="3"/>
        <v>9901.7017499999984</v>
      </c>
      <c r="I29" s="40">
        <f t="shared" si="4"/>
        <v>1584.2722799999997</v>
      </c>
      <c r="J29" s="40">
        <f t="shared" si="5"/>
        <v>11485.974029999998</v>
      </c>
      <c r="L29" s="57" t="s">
        <v>143</v>
      </c>
      <c r="M29" s="58" t="s">
        <v>165</v>
      </c>
    </row>
    <row r="30" spans="1:13" ht="14.25" hidden="1">
      <c r="A30" s="2" t="s">
        <v>59</v>
      </c>
      <c r="B30" s="1" t="s">
        <v>60</v>
      </c>
      <c r="C30" s="13">
        <v>1026.76</v>
      </c>
      <c r="E30" s="40">
        <f t="shared" si="0"/>
        <v>1026.76</v>
      </c>
      <c r="F30" s="40">
        <f t="shared" si="1"/>
        <v>20.5352</v>
      </c>
      <c r="G30" s="40">
        <f t="shared" si="2"/>
        <v>77.006999999999991</v>
      </c>
      <c r="H30" s="40">
        <f t="shared" si="3"/>
        <v>1124.3022000000001</v>
      </c>
      <c r="I30" s="40">
        <f t="shared" si="4"/>
        <v>179.88835200000003</v>
      </c>
      <c r="J30" s="40">
        <f t="shared" si="5"/>
        <v>1304.190552</v>
      </c>
      <c r="L30" s="57" t="s">
        <v>143</v>
      </c>
      <c r="M30" s="58" t="s">
        <v>166</v>
      </c>
    </row>
    <row r="31" spans="1:13" ht="14.25" hidden="1">
      <c r="A31" s="2" t="s">
        <v>61</v>
      </c>
      <c r="B31" s="1" t="s">
        <v>62</v>
      </c>
      <c r="C31" s="13">
        <v>8900.98</v>
      </c>
      <c r="E31" s="40">
        <f t="shared" si="0"/>
        <v>8900.98</v>
      </c>
      <c r="F31" s="40">
        <f t="shared" si="1"/>
        <v>178.0196</v>
      </c>
      <c r="G31" s="40">
        <f t="shared" si="2"/>
        <v>667.57349999999997</v>
      </c>
      <c r="H31" s="40">
        <f t="shared" si="3"/>
        <v>9746.5730999999996</v>
      </c>
      <c r="I31" s="40">
        <f t="shared" si="4"/>
        <v>1559.4516960000001</v>
      </c>
      <c r="J31" s="40">
        <f t="shared" si="5"/>
        <v>11306.024796</v>
      </c>
      <c r="L31" s="57" t="s">
        <v>143</v>
      </c>
      <c r="M31" s="58" t="s">
        <v>167</v>
      </c>
    </row>
    <row r="32" spans="1:13" ht="14.25" hidden="1">
      <c r="A32" s="2" t="s">
        <v>63</v>
      </c>
      <c r="B32" s="1" t="s">
        <v>64</v>
      </c>
      <c r="C32" s="13">
        <v>1516.69</v>
      </c>
      <c r="E32" s="40">
        <f t="shared" si="0"/>
        <v>1516.69</v>
      </c>
      <c r="F32" s="40">
        <f t="shared" si="1"/>
        <v>30.3338</v>
      </c>
      <c r="G32" s="40">
        <f t="shared" si="2"/>
        <v>113.75175</v>
      </c>
      <c r="H32" s="40">
        <f t="shared" si="3"/>
        <v>1660.7755500000001</v>
      </c>
      <c r="I32" s="40">
        <f t="shared" si="4"/>
        <v>265.72408799999999</v>
      </c>
      <c r="J32" s="40">
        <f t="shared" si="5"/>
        <v>1926.499638</v>
      </c>
      <c r="L32" s="57" t="s">
        <v>162</v>
      </c>
      <c r="M32" s="58" t="s">
        <v>168</v>
      </c>
    </row>
    <row r="33" spans="1:13" ht="14.25" hidden="1">
      <c r="A33" s="2" t="s">
        <v>65</v>
      </c>
      <c r="B33" s="1" t="s">
        <v>66</v>
      </c>
      <c r="C33" s="13">
        <v>1516.69</v>
      </c>
      <c r="E33" s="40">
        <f t="shared" si="0"/>
        <v>1516.69</v>
      </c>
      <c r="F33" s="40">
        <f t="shared" si="1"/>
        <v>30.3338</v>
      </c>
      <c r="G33" s="40">
        <f t="shared" si="2"/>
        <v>113.75175</v>
      </c>
      <c r="H33" s="40">
        <f t="shared" si="3"/>
        <v>1660.7755500000001</v>
      </c>
      <c r="I33" s="40">
        <f t="shared" si="4"/>
        <v>265.72408799999999</v>
      </c>
      <c r="J33" s="40">
        <f t="shared" si="5"/>
        <v>1926.499638</v>
      </c>
      <c r="L33" s="57" t="s">
        <v>162</v>
      </c>
      <c r="M33" s="58" t="s">
        <v>169</v>
      </c>
    </row>
    <row r="34" spans="1:13" ht="14.25" hidden="1">
      <c r="A34" s="2" t="s">
        <v>67</v>
      </c>
      <c r="B34" s="1" t="s">
        <v>68</v>
      </c>
      <c r="C34" s="13">
        <v>123278.13</v>
      </c>
      <c r="E34" s="40">
        <f t="shared" si="0"/>
        <v>123278.13</v>
      </c>
      <c r="F34" s="40">
        <f t="shared" si="1"/>
        <v>2465.5626000000002</v>
      </c>
      <c r="G34" s="40">
        <f t="shared" si="2"/>
        <v>9245.8597499999996</v>
      </c>
      <c r="H34" s="40">
        <f t="shared" si="3"/>
        <v>134989.55235000001</v>
      </c>
      <c r="I34" s="40">
        <f t="shared" si="4"/>
        <v>21598.328376000001</v>
      </c>
      <c r="J34" s="40">
        <f t="shared" si="5"/>
        <v>156587.880726</v>
      </c>
      <c r="L34" s="57" t="s">
        <v>143</v>
      </c>
      <c r="M34" s="58" t="s">
        <v>170</v>
      </c>
    </row>
    <row r="35" spans="1:13" ht="14.25" hidden="1">
      <c r="A35" s="2" t="s">
        <v>69</v>
      </c>
      <c r="B35" s="1" t="s">
        <v>70</v>
      </c>
      <c r="C35" s="13">
        <v>27800.41</v>
      </c>
      <c r="E35" s="40">
        <f t="shared" si="0"/>
        <v>27800.41</v>
      </c>
      <c r="F35" s="40">
        <f t="shared" si="1"/>
        <v>556.00819999999999</v>
      </c>
      <c r="G35" s="40">
        <f t="shared" si="2"/>
        <v>2085.0307499999999</v>
      </c>
      <c r="H35" s="40">
        <f t="shared" si="3"/>
        <v>30441.448949999998</v>
      </c>
      <c r="I35" s="40">
        <f t="shared" si="4"/>
        <v>4870.631832</v>
      </c>
      <c r="J35" s="40">
        <f t="shared" si="5"/>
        <v>35312.080781999997</v>
      </c>
      <c r="L35" s="57" t="s">
        <v>143</v>
      </c>
      <c r="M35" s="58" t="s">
        <v>171</v>
      </c>
    </row>
    <row r="36" spans="1:13" ht="14.25" hidden="1">
      <c r="A36" s="2" t="s">
        <v>71</v>
      </c>
      <c r="B36" s="1" t="s">
        <v>72</v>
      </c>
      <c r="C36" s="13">
        <v>1742.56</v>
      </c>
      <c r="E36" s="40">
        <f t="shared" si="0"/>
        <v>1742.56</v>
      </c>
      <c r="F36" s="40">
        <f t="shared" si="1"/>
        <v>34.851199999999999</v>
      </c>
      <c r="G36" s="40">
        <f t="shared" si="2"/>
        <v>130.69199999999998</v>
      </c>
      <c r="H36" s="40">
        <f t="shared" si="3"/>
        <v>1908.1032</v>
      </c>
      <c r="I36" s="40">
        <f t="shared" si="4"/>
        <v>305.29651200000001</v>
      </c>
      <c r="J36" s="40">
        <f t="shared" si="5"/>
        <v>2213.3997119999999</v>
      </c>
      <c r="L36" s="57" t="s">
        <v>143</v>
      </c>
      <c r="M36" s="58" t="s">
        <v>172</v>
      </c>
    </row>
    <row r="37" spans="1:13" ht="14.25">
      <c r="A37" s="2" t="s">
        <v>73</v>
      </c>
      <c r="B37" s="1" t="s">
        <v>74</v>
      </c>
      <c r="C37" s="13">
        <v>2913.59</v>
      </c>
      <c r="E37" s="40">
        <f t="shared" si="0"/>
        <v>2913.59</v>
      </c>
      <c r="F37" s="40">
        <f t="shared" si="1"/>
        <v>58.271800000000006</v>
      </c>
      <c r="G37" s="40">
        <f t="shared" si="2"/>
        <v>218.51925</v>
      </c>
      <c r="H37" s="40">
        <f t="shared" si="3"/>
        <v>3190.38105</v>
      </c>
      <c r="I37" s="40">
        <f t="shared" si="4"/>
        <v>510.46096799999998</v>
      </c>
      <c r="J37" s="40">
        <f t="shared" si="5"/>
        <v>3700.8420179999998</v>
      </c>
      <c r="L37" s="57" t="s">
        <v>155</v>
      </c>
      <c r="M37" s="58" t="s">
        <v>173</v>
      </c>
    </row>
    <row r="38" spans="1:13" ht="14.25" hidden="1">
      <c r="A38" s="2" t="s">
        <v>75</v>
      </c>
      <c r="B38" s="1" t="s">
        <v>76</v>
      </c>
      <c r="C38" s="13">
        <v>11453.76</v>
      </c>
      <c r="E38" s="40">
        <f t="shared" si="0"/>
        <v>11453.76</v>
      </c>
      <c r="F38" s="40">
        <f t="shared" si="1"/>
        <v>229.0752</v>
      </c>
      <c r="G38" s="40">
        <f t="shared" si="2"/>
        <v>859.03200000000004</v>
      </c>
      <c r="H38" s="40">
        <f t="shared" si="3"/>
        <v>12541.867199999999</v>
      </c>
      <c r="I38" s="40">
        <f t="shared" si="4"/>
        <v>2006.6987519999998</v>
      </c>
      <c r="J38" s="40">
        <f t="shared" si="5"/>
        <v>14548.565951999999</v>
      </c>
      <c r="L38" s="57" t="s">
        <v>143</v>
      </c>
      <c r="M38" s="58" t="s">
        <v>174</v>
      </c>
    </row>
    <row r="39" spans="1:13" ht="14.25" hidden="1">
      <c r="A39" s="2" t="s">
        <v>77</v>
      </c>
      <c r="B39" s="1" t="s">
        <v>78</v>
      </c>
      <c r="C39" s="13">
        <v>1026.76</v>
      </c>
      <c r="E39" s="40">
        <f t="shared" si="0"/>
        <v>1026.76</v>
      </c>
      <c r="F39" s="40">
        <f t="shared" si="1"/>
        <v>20.5352</v>
      </c>
      <c r="G39" s="40">
        <f t="shared" si="2"/>
        <v>77.006999999999991</v>
      </c>
      <c r="H39" s="40">
        <f t="shared" si="3"/>
        <v>1124.3022000000001</v>
      </c>
      <c r="I39" s="40">
        <f t="shared" si="4"/>
        <v>179.88835200000003</v>
      </c>
      <c r="J39" s="40">
        <f t="shared" si="5"/>
        <v>1304.190552</v>
      </c>
      <c r="L39" s="57" t="s">
        <v>143</v>
      </c>
      <c r="M39" s="58" t="s">
        <v>175</v>
      </c>
    </row>
    <row r="40" spans="1:13" ht="14.25">
      <c r="A40" s="2" t="s">
        <v>79</v>
      </c>
      <c r="B40" s="1" t="s">
        <v>80</v>
      </c>
      <c r="C40" s="13">
        <v>2588.64</v>
      </c>
      <c r="E40" s="40">
        <f t="shared" si="0"/>
        <v>2588.64</v>
      </c>
      <c r="F40" s="40">
        <f t="shared" si="1"/>
        <v>51.772799999999997</v>
      </c>
      <c r="G40" s="40">
        <f t="shared" si="2"/>
        <v>194.148</v>
      </c>
      <c r="H40" s="40">
        <f t="shared" si="3"/>
        <v>2834.5608000000002</v>
      </c>
      <c r="I40" s="40">
        <f t="shared" si="4"/>
        <v>453.52972800000003</v>
      </c>
      <c r="J40" s="40">
        <f t="shared" si="5"/>
        <v>3288.0905280000002</v>
      </c>
      <c r="L40" s="57" t="s">
        <v>155</v>
      </c>
      <c r="M40" s="58" t="s">
        <v>176</v>
      </c>
    </row>
    <row r="41" spans="1:13" ht="14.25" hidden="1">
      <c r="A41" s="2" t="s">
        <v>81</v>
      </c>
      <c r="B41" s="1" t="s">
        <v>82</v>
      </c>
      <c r="C41" s="13">
        <v>1026.76</v>
      </c>
      <c r="E41" s="40">
        <f t="shared" si="0"/>
        <v>1026.76</v>
      </c>
      <c r="F41" s="40">
        <f t="shared" si="1"/>
        <v>20.5352</v>
      </c>
      <c r="G41" s="40">
        <f t="shared" si="2"/>
        <v>77.006999999999991</v>
      </c>
      <c r="H41" s="40">
        <f t="shared" si="3"/>
        <v>1124.3022000000001</v>
      </c>
      <c r="I41" s="40">
        <f t="shared" si="4"/>
        <v>179.88835200000003</v>
      </c>
      <c r="J41" s="40">
        <f t="shared" si="5"/>
        <v>1304.190552</v>
      </c>
      <c r="L41" s="59" t="s">
        <v>143</v>
      </c>
      <c r="M41" s="59" t="s">
        <v>177</v>
      </c>
    </row>
    <row r="42" spans="1:13" ht="14.25" hidden="1">
      <c r="A42" s="2" t="s">
        <v>83</v>
      </c>
      <c r="B42" s="1" t="s">
        <v>84</v>
      </c>
      <c r="C42" s="13">
        <v>1516.62</v>
      </c>
      <c r="E42" s="40">
        <f t="shared" si="0"/>
        <v>1516.62</v>
      </c>
      <c r="F42" s="40">
        <f t="shared" si="1"/>
        <v>30.3324</v>
      </c>
      <c r="G42" s="40">
        <f t="shared" si="2"/>
        <v>113.74649999999998</v>
      </c>
      <c r="H42" s="40">
        <f t="shared" si="3"/>
        <v>1660.6988999999999</v>
      </c>
      <c r="I42" s="40">
        <f t="shared" si="4"/>
        <v>265.71182399999998</v>
      </c>
      <c r="J42" s="40">
        <f t="shared" si="5"/>
        <v>1926.4107239999998</v>
      </c>
      <c r="L42" s="57" t="s">
        <v>162</v>
      </c>
      <c r="M42" s="58" t="s">
        <v>178</v>
      </c>
    </row>
    <row r="43" spans="1:13" ht="14.25" hidden="1">
      <c r="A43" s="2" t="s">
        <v>85</v>
      </c>
      <c r="B43" s="1" t="s">
        <v>86</v>
      </c>
      <c r="C43" s="13">
        <v>1026.76</v>
      </c>
      <c r="E43" s="40">
        <f t="shared" si="0"/>
        <v>1026.76</v>
      </c>
      <c r="F43" s="40">
        <f t="shared" si="1"/>
        <v>20.5352</v>
      </c>
      <c r="G43" s="40">
        <f t="shared" si="2"/>
        <v>77.006999999999991</v>
      </c>
      <c r="H43" s="40">
        <f t="shared" si="3"/>
        <v>1124.3022000000001</v>
      </c>
      <c r="I43" s="40">
        <f t="shared" si="4"/>
        <v>179.88835200000003</v>
      </c>
      <c r="J43" s="40">
        <f t="shared" si="5"/>
        <v>1304.190552</v>
      </c>
      <c r="L43" s="58" t="s">
        <v>143</v>
      </c>
      <c r="M43" s="58" t="s">
        <v>179</v>
      </c>
    </row>
    <row r="44" spans="1:13" ht="14.25" hidden="1">
      <c r="A44" s="2" t="s">
        <v>87</v>
      </c>
      <c r="B44" s="1" t="s">
        <v>88</v>
      </c>
      <c r="C44" s="13">
        <v>11757.37</v>
      </c>
      <c r="E44" s="40">
        <f t="shared" si="0"/>
        <v>11757.37</v>
      </c>
      <c r="F44" s="40">
        <f t="shared" si="1"/>
        <v>235.14740000000003</v>
      </c>
      <c r="G44" s="40">
        <f t="shared" si="2"/>
        <v>881.80275000000006</v>
      </c>
      <c r="H44" s="40">
        <f t="shared" si="3"/>
        <v>12874.320150000001</v>
      </c>
      <c r="I44" s="40">
        <f t="shared" si="4"/>
        <v>2059.8912240000004</v>
      </c>
      <c r="J44" s="40">
        <f t="shared" si="5"/>
        <v>14934.211374000002</v>
      </c>
      <c r="L44" s="57" t="s">
        <v>143</v>
      </c>
      <c r="M44" s="58" t="s">
        <v>180</v>
      </c>
    </row>
    <row r="45" spans="1:13" ht="14.25" hidden="1">
      <c r="A45" s="2" t="s">
        <v>89</v>
      </c>
      <c r="B45" s="1" t="s">
        <v>90</v>
      </c>
      <c r="C45" s="13">
        <v>8804.09</v>
      </c>
      <c r="E45" s="40">
        <f t="shared" si="0"/>
        <v>8804.09</v>
      </c>
      <c r="F45" s="40">
        <f t="shared" si="1"/>
        <v>176.08180000000002</v>
      </c>
      <c r="G45" s="40">
        <f t="shared" si="2"/>
        <v>660.30674999999997</v>
      </c>
      <c r="H45" s="40">
        <f t="shared" si="3"/>
        <v>9640.4785499999998</v>
      </c>
      <c r="I45" s="40">
        <f t="shared" si="4"/>
        <v>1542.476568</v>
      </c>
      <c r="J45" s="40">
        <f t="shared" si="5"/>
        <v>11182.955118</v>
      </c>
      <c r="L45" s="57" t="s">
        <v>146</v>
      </c>
      <c r="M45" s="58" t="s">
        <v>181</v>
      </c>
    </row>
    <row r="46" spans="1:13" ht="14.25" hidden="1">
      <c r="A46" s="2" t="s">
        <v>91</v>
      </c>
      <c r="B46" s="1" t="s">
        <v>92</v>
      </c>
      <c r="C46" s="13">
        <v>1499.96</v>
      </c>
      <c r="E46" s="40">
        <f t="shared" si="0"/>
        <v>1499.96</v>
      </c>
      <c r="F46" s="40">
        <f t="shared" si="1"/>
        <v>29.999200000000002</v>
      </c>
      <c r="G46" s="40">
        <f t="shared" si="2"/>
        <v>112.497</v>
      </c>
      <c r="H46" s="40">
        <f t="shared" si="3"/>
        <v>1642.4562000000001</v>
      </c>
      <c r="I46" s="40">
        <f t="shared" si="4"/>
        <v>262.79299200000003</v>
      </c>
      <c r="J46" s="40">
        <f t="shared" si="5"/>
        <v>1905.2491920000002</v>
      </c>
      <c r="L46" s="57" t="s">
        <v>143</v>
      </c>
      <c r="M46" s="58" t="s">
        <v>182</v>
      </c>
    </row>
    <row r="47" spans="1:13" ht="14.25" hidden="1">
      <c r="A47" s="2" t="s">
        <v>93</v>
      </c>
      <c r="B47" s="1" t="s">
        <v>94</v>
      </c>
      <c r="C47" s="13">
        <v>1516.62</v>
      </c>
      <c r="E47" s="40">
        <f t="shared" si="0"/>
        <v>1516.62</v>
      </c>
      <c r="F47" s="40">
        <f t="shared" si="1"/>
        <v>30.3324</v>
      </c>
      <c r="G47" s="40">
        <f t="shared" si="2"/>
        <v>113.74649999999998</v>
      </c>
      <c r="H47" s="40">
        <f t="shared" si="3"/>
        <v>1660.6988999999999</v>
      </c>
      <c r="I47" s="40">
        <f t="shared" si="4"/>
        <v>265.71182399999998</v>
      </c>
      <c r="J47" s="40">
        <f t="shared" si="5"/>
        <v>1926.4107239999998</v>
      </c>
      <c r="L47" s="57" t="s">
        <v>162</v>
      </c>
      <c r="M47" s="58" t="s">
        <v>183</v>
      </c>
    </row>
    <row r="48" spans="1:13" ht="14.25" hidden="1">
      <c r="A48" s="2" t="s">
        <v>95</v>
      </c>
      <c r="B48" s="1" t="s">
        <v>96</v>
      </c>
      <c r="C48" s="13">
        <v>5414.25</v>
      </c>
      <c r="E48" s="40">
        <f t="shared" si="0"/>
        <v>5414.25</v>
      </c>
      <c r="F48" s="40">
        <f t="shared" si="1"/>
        <v>108.285</v>
      </c>
      <c r="G48" s="40">
        <f t="shared" si="2"/>
        <v>406.06874999999997</v>
      </c>
      <c r="H48" s="40">
        <f t="shared" si="3"/>
        <v>5928.6037500000002</v>
      </c>
      <c r="I48" s="40">
        <f t="shared" si="4"/>
        <v>948.5766000000001</v>
      </c>
      <c r="J48" s="40">
        <f t="shared" si="5"/>
        <v>6877.1803500000005</v>
      </c>
      <c r="L48" s="57" t="s">
        <v>143</v>
      </c>
      <c r="M48" s="58" t="s">
        <v>184</v>
      </c>
    </row>
    <row r="49" spans="1:13" ht="14.25" hidden="1">
      <c r="A49" s="2" t="s">
        <v>97</v>
      </c>
      <c r="B49" s="1" t="s">
        <v>98</v>
      </c>
      <c r="C49" s="13">
        <v>1026.76</v>
      </c>
      <c r="E49" s="40">
        <f t="shared" si="0"/>
        <v>1026.76</v>
      </c>
      <c r="F49" s="40">
        <f t="shared" si="1"/>
        <v>20.5352</v>
      </c>
      <c r="G49" s="40">
        <f t="shared" si="2"/>
        <v>77.006999999999991</v>
      </c>
      <c r="H49" s="40">
        <f t="shared" si="3"/>
        <v>1124.3022000000001</v>
      </c>
      <c r="I49" s="40">
        <f t="shared" si="4"/>
        <v>179.88835200000003</v>
      </c>
      <c r="J49" s="40">
        <f t="shared" si="5"/>
        <v>1304.190552</v>
      </c>
      <c r="L49" s="58" t="s">
        <v>143</v>
      </c>
      <c r="M49" s="58" t="s">
        <v>185</v>
      </c>
    </row>
    <row r="50" spans="1:13" ht="14.25" hidden="1">
      <c r="A50" s="2" t="s">
        <v>99</v>
      </c>
      <c r="B50" s="1" t="s">
        <v>100</v>
      </c>
      <c r="C50" s="13">
        <v>10003.84</v>
      </c>
      <c r="E50" s="40">
        <f t="shared" si="0"/>
        <v>10003.84</v>
      </c>
      <c r="F50" s="40">
        <f t="shared" si="1"/>
        <v>200.07680000000002</v>
      </c>
      <c r="G50" s="40">
        <f t="shared" si="2"/>
        <v>750.28800000000001</v>
      </c>
      <c r="H50" s="40">
        <f t="shared" si="3"/>
        <v>10954.204800000001</v>
      </c>
      <c r="I50" s="40">
        <f t="shared" si="4"/>
        <v>1752.6727680000004</v>
      </c>
      <c r="J50" s="40">
        <f t="shared" si="5"/>
        <v>12706.877568000002</v>
      </c>
      <c r="L50" s="58" t="s">
        <v>146</v>
      </c>
      <c r="M50" s="58" t="s">
        <v>186</v>
      </c>
    </row>
    <row r="51" spans="1:13" ht="14.25" hidden="1">
      <c r="A51" s="2" t="s">
        <v>101</v>
      </c>
      <c r="B51" s="1" t="s">
        <v>102</v>
      </c>
      <c r="C51" s="13">
        <v>7643.49</v>
      </c>
      <c r="E51" s="40">
        <f t="shared" si="0"/>
        <v>7643.49</v>
      </c>
      <c r="F51" s="40">
        <f t="shared" si="1"/>
        <v>152.8698</v>
      </c>
      <c r="G51" s="40">
        <f t="shared" si="2"/>
        <v>573.26175000000001</v>
      </c>
      <c r="H51" s="40">
        <f t="shared" si="3"/>
        <v>8369.6215499999998</v>
      </c>
      <c r="I51" s="40">
        <f t="shared" si="4"/>
        <v>1339.1394479999999</v>
      </c>
      <c r="J51" s="40">
        <f t="shared" si="5"/>
        <v>9708.7609979999997</v>
      </c>
      <c r="L51" s="58" t="s">
        <v>143</v>
      </c>
      <c r="M51" s="58" t="s">
        <v>187</v>
      </c>
    </row>
    <row r="52" spans="1:13" ht="14.25" hidden="1">
      <c r="A52" s="2" t="s">
        <v>103</v>
      </c>
      <c r="B52" s="1" t="s">
        <v>104</v>
      </c>
      <c r="C52" s="13">
        <v>1516.69</v>
      </c>
      <c r="E52" s="40">
        <f t="shared" si="0"/>
        <v>1516.69</v>
      </c>
      <c r="F52" s="40">
        <f t="shared" si="1"/>
        <v>30.3338</v>
      </c>
      <c r="G52" s="40">
        <f t="shared" si="2"/>
        <v>113.75175</v>
      </c>
      <c r="H52" s="40">
        <f t="shared" si="3"/>
        <v>1660.7755500000001</v>
      </c>
      <c r="I52" s="40">
        <f t="shared" si="4"/>
        <v>265.72408799999999</v>
      </c>
      <c r="J52" s="40">
        <f t="shared" si="5"/>
        <v>1926.499638</v>
      </c>
      <c r="L52" s="58" t="s">
        <v>162</v>
      </c>
      <c r="M52" s="58" t="s">
        <v>188</v>
      </c>
    </row>
    <row r="53" spans="1:13" ht="14.25" hidden="1">
      <c r="A53" s="2" t="s">
        <v>105</v>
      </c>
      <c r="B53" s="1" t="s">
        <v>106</v>
      </c>
      <c r="C53" s="13">
        <v>1516.69</v>
      </c>
      <c r="E53" s="40">
        <f t="shared" si="0"/>
        <v>1516.69</v>
      </c>
      <c r="F53" s="40">
        <f t="shared" si="1"/>
        <v>30.3338</v>
      </c>
      <c r="G53" s="40">
        <f t="shared" si="2"/>
        <v>113.75175</v>
      </c>
      <c r="H53" s="40">
        <f t="shared" si="3"/>
        <v>1660.7755500000001</v>
      </c>
      <c r="I53" s="40">
        <f t="shared" si="4"/>
        <v>265.72408799999999</v>
      </c>
      <c r="J53" s="40">
        <f t="shared" si="5"/>
        <v>1926.499638</v>
      </c>
      <c r="L53" s="58" t="s">
        <v>162</v>
      </c>
      <c r="M53" s="58" t="s">
        <v>189</v>
      </c>
    </row>
    <row r="54" spans="1:13" ht="14.25" hidden="1">
      <c r="A54" s="2" t="s">
        <v>107</v>
      </c>
      <c r="B54" s="1" t="s">
        <v>108</v>
      </c>
      <c r="C54" s="13">
        <v>6706.01</v>
      </c>
      <c r="E54" s="40">
        <f t="shared" si="0"/>
        <v>6706.01</v>
      </c>
      <c r="F54" s="40">
        <f t="shared" si="1"/>
        <v>134.12020000000001</v>
      </c>
      <c r="G54" s="40">
        <f t="shared" si="2"/>
        <v>502.95074999999997</v>
      </c>
      <c r="H54" s="40">
        <f t="shared" si="3"/>
        <v>7343.0809500000005</v>
      </c>
      <c r="I54" s="40">
        <f t="shared" si="4"/>
        <v>1174.8929520000002</v>
      </c>
      <c r="J54" s="40">
        <f t="shared" si="5"/>
        <v>8517.9739020000015</v>
      </c>
      <c r="L54" s="58" t="s">
        <v>143</v>
      </c>
      <c r="M54" s="58" t="s">
        <v>190</v>
      </c>
    </row>
    <row r="56" spans="1:13" s="7" customFormat="1">
      <c r="A56" s="15"/>
      <c r="C56" s="7" t="s">
        <v>109</v>
      </c>
      <c r="E56" s="38" t="s">
        <v>109</v>
      </c>
      <c r="F56" s="38" t="s">
        <v>109</v>
      </c>
      <c r="G56" s="38" t="s">
        <v>109</v>
      </c>
      <c r="H56" s="38" t="s">
        <v>109</v>
      </c>
      <c r="I56" s="38" t="s">
        <v>109</v>
      </c>
      <c r="J56" s="38" t="s">
        <v>109</v>
      </c>
    </row>
    <row r="57" spans="1:13" ht="13.5" thickBot="1">
      <c r="A57" s="18" t="s">
        <v>110</v>
      </c>
      <c r="B57" s="1" t="s">
        <v>111</v>
      </c>
      <c r="C57" s="17">
        <v>408654.66</v>
      </c>
      <c r="E57" s="41">
        <f>SUM(E11:E54)</f>
        <v>408654.66000000015</v>
      </c>
      <c r="F57" s="41">
        <f t="shared" ref="F57:J57" si="6">SUM(F11:F54)</f>
        <v>8173.0932000000021</v>
      </c>
      <c r="G57" s="41">
        <f t="shared" si="6"/>
        <v>30649.0995</v>
      </c>
      <c r="H57" s="41">
        <f t="shared" si="6"/>
        <v>447476.85269999999</v>
      </c>
      <c r="I57" s="41">
        <f t="shared" si="6"/>
        <v>71596.296432000017</v>
      </c>
      <c r="J57" s="41">
        <f t="shared" si="6"/>
        <v>519073.14913199999</v>
      </c>
    </row>
    <row r="58" spans="1:13" ht="12" thickTop="1"/>
    <row r="59" spans="1:13">
      <c r="C59" s="1" t="s">
        <v>111</v>
      </c>
    </row>
    <row r="60" spans="1:13">
      <c r="A60" s="2" t="s">
        <v>111</v>
      </c>
      <c r="B60" s="1" t="s">
        <v>111</v>
      </c>
      <c r="C60" s="16"/>
    </row>
  </sheetData>
  <autoFilter ref="A10:M54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0"/>
  <sheetViews>
    <sheetView workbookViewId="0">
      <pane xSplit="2" ySplit="10" topLeftCell="C32" activePane="bottomRight" state="frozen"/>
      <selection pane="topRight" activeCell="C1" sqref="C1"/>
      <selection pane="bottomLeft" activeCell="A13" sqref="A13"/>
      <selection pane="bottomRight" activeCell="C49" sqref="C49"/>
    </sheetView>
  </sheetViews>
  <sheetFormatPr baseColWidth="10" defaultRowHeight="11.25"/>
  <cols>
    <col min="1" max="1" width="8.5703125" style="2" customWidth="1"/>
    <col min="2" max="2" width="27.85546875" style="1" customWidth="1"/>
    <col min="3" max="3" width="10.7109375" style="1" customWidth="1"/>
    <col min="4" max="4" width="9.28515625" style="1" customWidth="1"/>
    <col min="5" max="5" width="12.140625" style="1" customWidth="1"/>
    <col min="6" max="6" width="13.5703125" style="1" bestFit="1" customWidth="1"/>
    <col min="7" max="8" width="13" style="1" bestFit="1" customWidth="1"/>
    <col min="9" max="9" width="11.85546875" style="1" customWidth="1"/>
    <col min="10" max="10" width="11.7109375" style="1" customWidth="1"/>
    <col min="11" max="11" width="10" style="1" customWidth="1"/>
    <col min="12" max="12" width="13.85546875" style="1" customWidth="1"/>
    <col min="13" max="13" width="13.28515625" style="1" customWidth="1"/>
    <col min="14" max="16384" width="11.42578125" style="1"/>
  </cols>
  <sheetData>
    <row r="1" spans="1:13" ht="18" customHeight="1">
      <c r="A1" s="3" t="s">
        <v>0</v>
      </c>
      <c r="B1" s="45" t="s">
        <v>111</v>
      </c>
      <c r="C1" s="46"/>
      <c r="D1" s="46"/>
    </row>
    <row r="2" spans="1:13" ht="24.95" customHeight="1">
      <c r="A2" s="4" t="s">
        <v>1</v>
      </c>
      <c r="B2" s="20" t="s">
        <v>2</v>
      </c>
      <c r="C2" s="21"/>
      <c r="D2" s="21"/>
    </row>
    <row r="3" spans="1:13" ht="15.75">
      <c r="B3" s="22" t="s">
        <v>3</v>
      </c>
      <c r="C3" s="23"/>
      <c r="D3" s="23"/>
      <c r="E3" s="7"/>
    </row>
    <row r="4" spans="1:13" ht="15">
      <c r="B4" s="24" t="s">
        <v>4</v>
      </c>
      <c r="C4" s="23"/>
      <c r="D4" s="23"/>
      <c r="E4" s="7"/>
    </row>
    <row r="5" spans="1:13">
      <c r="B5" s="6" t="s">
        <v>5</v>
      </c>
    </row>
    <row r="6" spans="1:13">
      <c r="B6" s="6" t="s">
        <v>6</v>
      </c>
    </row>
    <row r="8" spans="1:13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10" t="s">
        <v>18</v>
      </c>
      <c r="M8" s="11" t="s">
        <v>19</v>
      </c>
    </row>
    <row r="9" spans="1:13" ht="12" thickTop="1">
      <c r="A9" s="12" t="s">
        <v>20</v>
      </c>
    </row>
    <row r="11" spans="1:13">
      <c r="A11" s="2" t="s">
        <v>21</v>
      </c>
      <c r="B11" s="1" t="s">
        <v>22</v>
      </c>
      <c r="C11" s="13">
        <v>880.08</v>
      </c>
      <c r="D11" s="13">
        <v>146.68</v>
      </c>
      <c r="E11" s="13">
        <v>0</v>
      </c>
      <c r="F11" s="13">
        <v>1026.76</v>
      </c>
      <c r="G11" s="13">
        <v>0</v>
      </c>
      <c r="H11" s="14">
        <v>-18.41</v>
      </c>
      <c r="I11" s="13">
        <v>0</v>
      </c>
      <c r="J11" s="13">
        <v>25.48</v>
      </c>
      <c r="K11" s="14">
        <v>-0.11</v>
      </c>
      <c r="L11" s="13">
        <v>6.96</v>
      </c>
      <c r="M11" s="13">
        <v>1019.8</v>
      </c>
    </row>
    <row r="12" spans="1:13">
      <c r="A12" s="2" t="s">
        <v>23</v>
      </c>
      <c r="B12" s="1" t="s">
        <v>24</v>
      </c>
      <c r="C12" s="13">
        <v>880.08</v>
      </c>
      <c r="D12" s="13">
        <v>146.68</v>
      </c>
      <c r="E12" s="13">
        <v>2246.67</v>
      </c>
      <c r="F12" s="13">
        <v>3273.43</v>
      </c>
      <c r="G12" s="13">
        <v>0</v>
      </c>
      <c r="H12" s="13">
        <v>0</v>
      </c>
      <c r="I12" s="13">
        <v>443.82</v>
      </c>
      <c r="J12" s="13">
        <v>90.31</v>
      </c>
      <c r="K12" s="14">
        <v>-0.1</v>
      </c>
      <c r="L12" s="13">
        <v>534.03</v>
      </c>
      <c r="M12" s="13">
        <v>2739.4</v>
      </c>
    </row>
    <row r="13" spans="1:13">
      <c r="A13" s="2" t="s">
        <v>25</v>
      </c>
      <c r="B13" s="1" t="s">
        <v>26</v>
      </c>
      <c r="C13" s="13">
        <v>1600.02</v>
      </c>
      <c r="D13" s="13">
        <v>266.67</v>
      </c>
      <c r="E13" s="13">
        <v>46611.66</v>
      </c>
      <c r="F13" s="13">
        <v>48478.35</v>
      </c>
      <c r="G13" s="13">
        <v>0</v>
      </c>
      <c r="H13" s="13">
        <v>0</v>
      </c>
      <c r="I13" s="13">
        <v>14963.88</v>
      </c>
      <c r="J13" s="13">
        <v>360.26</v>
      </c>
      <c r="K13" s="13">
        <v>0.01</v>
      </c>
      <c r="L13" s="13">
        <v>15324.15</v>
      </c>
      <c r="M13" s="13">
        <v>33154.199999999997</v>
      </c>
    </row>
    <row r="14" spans="1:13">
      <c r="A14" s="2" t="s">
        <v>27</v>
      </c>
      <c r="B14" s="1" t="s">
        <v>28</v>
      </c>
      <c r="C14" s="13">
        <v>880.08</v>
      </c>
      <c r="D14" s="13">
        <v>146.68</v>
      </c>
      <c r="E14" s="13">
        <v>1194.1400000000001</v>
      </c>
      <c r="F14" s="13">
        <v>2220.9</v>
      </c>
      <c r="G14" s="13">
        <v>0</v>
      </c>
      <c r="H14" s="13">
        <v>0</v>
      </c>
      <c r="I14" s="13">
        <v>224.17</v>
      </c>
      <c r="J14" s="13">
        <v>98.27</v>
      </c>
      <c r="K14" s="14">
        <v>-0.14000000000000001</v>
      </c>
      <c r="L14" s="13">
        <v>322.3</v>
      </c>
      <c r="M14" s="13">
        <v>1898.6</v>
      </c>
    </row>
    <row r="15" spans="1:13">
      <c r="A15" s="2" t="s">
        <v>29</v>
      </c>
      <c r="B15" s="1" t="s">
        <v>30</v>
      </c>
      <c r="C15" s="13">
        <v>880.08</v>
      </c>
      <c r="D15" s="13">
        <v>146.68</v>
      </c>
      <c r="E15" s="13">
        <v>9355.52</v>
      </c>
      <c r="F15" s="13">
        <v>10382.280000000001</v>
      </c>
      <c r="G15" s="13">
        <v>439.2</v>
      </c>
      <c r="H15" s="13">
        <v>0</v>
      </c>
      <c r="I15" s="13">
        <v>2267.52</v>
      </c>
      <c r="J15" s="13">
        <v>259.49</v>
      </c>
      <c r="K15" s="13">
        <v>7.0000000000000007E-2</v>
      </c>
      <c r="L15" s="13">
        <v>2966.28</v>
      </c>
      <c r="M15" s="13">
        <v>7416</v>
      </c>
    </row>
    <row r="16" spans="1:13">
      <c r="A16" s="2" t="s">
        <v>31</v>
      </c>
      <c r="B16" s="1" t="s">
        <v>32</v>
      </c>
      <c r="C16" s="13">
        <v>880.08</v>
      </c>
      <c r="D16" s="13">
        <v>146.68</v>
      </c>
      <c r="E16" s="13">
        <v>0</v>
      </c>
      <c r="F16" s="13">
        <v>1026.76</v>
      </c>
      <c r="G16" s="13">
        <v>0</v>
      </c>
      <c r="H16" s="14">
        <v>-18.41</v>
      </c>
      <c r="I16" s="13">
        <v>0</v>
      </c>
      <c r="J16" s="13">
        <v>37.71</v>
      </c>
      <c r="K16" s="13">
        <v>0.06</v>
      </c>
      <c r="L16" s="13">
        <v>19.36</v>
      </c>
      <c r="M16" s="13">
        <v>1007.4</v>
      </c>
    </row>
    <row r="17" spans="1:13">
      <c r="A17" s="2" t="s">
        <v>33</v>
      </c>
      <c r="B17" s="1" t="s">
        <v>34</v>
      </c>
      <c r="C17" s="13">
        <v>880.08</v>
      </c>
      <c r="D17" s="13">
        <v>146.68</v>
      </c>
      <c r="E17" s="13">
        <v>0</v>
      </c>
      <c r="F17" s="13">
        <v>1026.76</v>
      </c>
      <c r="G17" s="13">
        <v>0</v>
      </c>
      <c r="H17" s="14">
        <v>-18.41</v>
      </c>
      <c r="I17" s="13">
        <v>0</v>
      </c>
      <c r="J17" s="13">
        <v>25.48</v>
      </c>
      <c r="K17" s="14">
        <v>-0.11</v>
      </c>
      <c r="L17" s="13">
        <v>6.96</v>
      </c>
      <c r="M17" s="13">
        <v>1019.8</v>
      </c>
    </row>
    <row r="18" spans="1:13">
      <c r="A18" s="2" t="s">
        <v>35</v>
      </c>
      <c r="B18" s="1" t="s">
        <v>36</v>
      </c>
      <c r="C18" s="13">
        <v>880.08</v>
      </c>
      <c r="D18" s="13">
        <v>146.68</v>
      </c>
      <c r="E18" s="13">
        <v>3078.86</v>
      </c>
      <c r="F18" s="13">
        <v>4105.62</v>
      </c>
      <c r="G18" s="13">
        <v>0</v>
      </c>
      <c r="H18" s="13">
        <v>0</v>
      </c>
      <c r="I18" s="13">
        <v>621.57000000000005</v>
      </c>
      <c r="J18" s="13">
        <v>160.72999999999999</v>
      </c>
      <c r="K18" s="13">
        <v>0.12</v>
      </c>
      <c r="L18" s="13">
        <v>782.42</v>
      </c>
      <c r="M18" s="13">
        <v>3323.2</v>
      </c>
    </row>
    <row r="19" spans="1:13">
      <c r="A19" s="2" t="s">
        <v>37</v>
      </c>
      <c r="B19" s="1" t="s">
        <v>38</v>
      </c>
      <c r="C19" s="13">
        <v>4000.08</v>
      </c>
      <c r="D19" s="13">
        <v>666.68</v>
      </c>
      <c r="E19" s="13">
        <v>16757.169999999998</v>
      </c>
      <c r="F19" s="13">
        <v>21423.93</v>
      </c>
      <c r="G19" s="13">
        <v>0</v>
      </c>
      <c r="H19" s="13">
        <v>0</v>
      </c>
      <c r="I19" s="13">
        <v>5765.37</v>
      </c>
      <c r="J19" s="13">
        <v>360.26</v>
      </c>
      <c r="K19" s="14">
        <v>-0.1</v>
      </c>
      <c r="L19" s="13">
        <v>6125.53</v>
      </c>
      <c r="M19" s="13">
        <v>15298.4</v>
      </c>
    </row>
    <row r="20" spans="1:13">
      <c r="A20" s="2" t="s">
        <v>39</v>
      </c>
      <c r="B20" s="1" t="s">
        <v>40</v>
      </c>
      <c r="C20" s="13">
        <v>880.08</v>
      </c>
      <c r="D20" s="13">
        <v>146.68</v>
      </c>
      <c r="E20" s="13">
        <v>2883.14</v>
      </c>
      <c r="F20" s="13">
        <v>3909.9</v>
      </c>
      <c r="G20" s="13">
        <v>0</v>
      </c>
      <c r="H20" s="13">
        <v>0</v>
      </c>
      <c r="I20" s="13">
        <v>579.77</v>
      </c>
      <c r="J20" s="13">
        <v>169.01</v>
      </c>
      <c r="K20" s="13">
        <v>0.12</v>
      </c>
      <c r="L20" s="13">
        <v>748.9</v>
      </c>
      <c r="M20" s="13">
        <v>3161</v>
      </c>
    </row>
    <row r="21" spans="1:13">
      <c r="A21" s="2" t="s">
        <v>41</v>
      </c>
      <c r="B21" s="1" t="s">
        <v>42</v>
      </c>
      <c r="C21" s="13">
        <v>1000.08</v>
      </c>
      <c r="D21" s="13">
        <v>166.68</v>
      </c>
      <c r="E21" s="13">
        <v>1689.31</v>
      </c>
      <c r="F21" s="13">
        <v>2856.07</v>
      </c>
      <c r="G21" s="13">
        <v>499.84</v>
      </c>
      <c r="H21" s="13">
        <v>0</v>
      </c>
      <c r="I21" s="13">
        <v>354.67</v>
      </c>
      <c r="J21" s="13">
        <v>131.87</v>
      </c>
      <c r="K21" s="14">
        <v>-0.11</v>
      </c>
      <c r="L21" s="13">
        <v>986.27</v>
      </c>
      <c r="M21" s="13">
        <v>1869.8</v>
      </c>
    </row>
    <row r="22" spans="1:13">
      <c r="A22" s="2" t="s">
        <v>43</v>
      </c>
      <c r="B22" s="1" t="s">
        <v>44</v>
      </c>
      <c r="C22" s="13">
        <v>880.08</v>
      </c>
      <c r="D22" s="13">
        <v>146.68</v>
      </c>
      <c r="E22" s="13">
        <v>8954.24</v>
      </c>
      <c r="F22" s="13">
        <v>9981</v>
      </c>
      <c r="G22" s="13">
        <v>0</v>
      </c>
      <c r="H22" s="13">
        <v>0</v>
      </c>
      <c r="I22" s="13">
        <v>2147.14</v>
      </c>
      <c r="J22" s="13">
        <v>44.47</v>
      </c>
      <c r="K22" s="14">
        <v>-0.01</v>
      </c>
      <c r="L22" s="13">
        <v>2191.6</v>
      </c>
      <c r="M22" s="13">
        <v>7789.4</v>
      </c>
    </row>
    <row r="23" spans="1:13">
      <c r="A23" s="2" t="s">
        <v>45</v>
      </c>
      <c r="B23" s="1" t="s">
        <v>46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4">
        <v>-18.41</v>
      </c>
      <c r="I23" s="13">
        <v>0</v>
      </c>
      <c r="J23" s="13">
        <v>52.54</v>
      </c>
      <c r="K23" s="14">
        <v>-0.17</v>
      </c>
      <c r="L23" s="13">
        <v>33.96</v>
      </c>
      <c r="M23" s="13">
        <v>992.8</v>
      </c>
    </row>
    <row r="24" spans="1:13">
      <c r="A24" s="2" t="s">
        <v>47</v>
      </c>
      <c r="B24" s="1" t="s">
        <v>48</v>
      </c>
      <c r="C24" s="13">
        <v>880.08</v>
      </c>
      <c r="D24" s="13">
        <v>146.68</v>
      </c>
      <c r="E24" s="13">
        <v>2128.1</v>
      </c>
      <c r="F24" s="13">
        <v>3154.86</v>
      </c>
      <c r="G24" s="13">
        <v>0</v>
      </c>
      <c r="H24" s="13">
        <v>0</v>
      </c>
      <c r="I24" s="13">
        <v>418.49</v>
      </c>
      <c r="J24" s="13">
        <v>35.9</v>
      </c>
      <c r="K24" s="13">
        <v>7.0000000000000007E-2</v>
      </c>
      <c r="L24" s="13">
        <v>454.46</v>
      </c>
      <c r="M24" s="13">
        <v>2700.4</v>
      </c>
    </row>
    <row r="25" spans="1:13">
      <c r="A25" s="2" t="s">
        <v>49</v>
      </c>
      <c r="B25" s="1" t="s">
        <v>50</v>
      </c>
      <c r="C25" s="13">
        <v>880.02</v>
      </c>
      <c r="D25" s="13">
        <v>146.66999999999999</v>
      </c>
      <c r="E25" s="13">
        <v>4919.4399999999996</v>
      </c>
      <c r="F25" s="13">
        <v>5946.13</v>
      </c>
      <c r="G25" s="13">
        <v>0</v>
      </c>
      <c r="H25" s="13">
        <v>0</v>
      </c>
      <c r="I25" s="13">
        <v>1039.8399999999999</v>
      </c>
      <c r="J25" s="13">
        <v>59.79</v>
      </c>
      <c r="K25" s="13">
        <v>0.1</v>
      </c>
      <c r="L25" s="13">
        <v>1099.73</v>
      </c>
      <c r="M25" s="13">
        <v>4846.3999999999996</v>
      </c>
    </row>
    <row r="26" spans="1:13">
      <c r="A26" s="2" t="s">
        <v>51</v>
      </c>
      <c r="B26" s="1" t="s">
        <v>52</v>
      </c>
      <c r="C26" s="13">
        <v>6000</v>
      </c>
      <c r="D26" s="13">
        <v>1000</v>
      </c>
      <c r="E26" s="13">
        <v>25488.240000000002</v>
      </c>
      <c r="F26" s="13">
        <v>32488.240000000002</v>
      </c>
      <c r="G26" s="13">
        <v>146.4</v>
      </c>
      <c r="H26" s="13">
        <v>0</v>
      </c>
      <c r="I26" s="13">
        <v>9527.24</v>
      </c>
      <c r="J26" s="13">
        <v>360.26</v>
      </c>
      <c r="K26" s="14">
        <v>-0.06</v>
      </c>
      <c r="L26" s="13">
        <v>10033.84</v>
      </c>
      <c r="M26" s="13">
        <v>22454.400000000001</v>
      </c>
    </row>
    <row r="27" spans="1:13">
      <c r="A27" s="2" t="s">
        <v>53</v>
      </c>
      <c r="B27" s="1" t="s">
        <v>54</v>
      </c>
      <c r="C27" s="13">
        <v>1299.96</v>
      </c>
      <c r="D27" s="13">
        <v>216.66</v>
      </c>
      <c r="E27" s="13">
        <v>0</v>
      </c>
      <c r="F27" s="13">
        <v>1516.62</v>
      </c>
      <c r="G27" s="13">
        <v>287.60000000000002</v>
      </c>
      <c r="H27" s="13">
        <v>0</v>
      </c>
      <c r="I27" s="13">
        <v>58.08</v>
      </c>
      <c r="J27" s="13">
        <v>39.659999999999997</v>
      </c>
      <c r="K27" s="13">
        <v>0.08</v>
      </c>
      <c r="L27" s="13">
        <v>385.42</v>
      </c>
      <c r="M27" s="13">
        <v>1131.2</v>
      </c>
    </row>
    <row r="28" spans="1:13">
      <c r="A28" s="2" t="s">
        <v>55</v>
      </c>
      <c r="B28" s="1" t="s">
        <v>56</v>
      </c>
      <c r="C28" s="13">
        <v>880.08</v>
      </c>
      <c r="D28" s="13">
        <v>146.68</v>
      </c>
      <c r="E28" s="13">
        <v>0</v>
      </c>
      <c r="F28" s="13">
        <v>1026.76</v>
      </c>
      <c r="G28" s="13">
        <v>0</v>
      </c>
      <c r="H28" s="14">
        <v>-18.41</v>
      </c>
      <c r="I28" s="13">
        <v>0</v>
      </c>
      <c r="J28" s="13">
        <v>28.43</v>
      </c>
      <c r="K28" s="13">
        <v>0.14000000000000001</v>
      </c>
      <c r="L28" s="13">
        <v>10.16</v>
      </c>
      <c r="M28" s="13">
        <v>1016.6</v>
      </c>
    </row>
    <row r="29" spans="1:13">
      <c r="A29" s="2" t="s">
        <v>57</v>
      </c>
      <c r="B29" s="1" t="s">
        <v>58</v>
      </c>
      <c r="C29" s="13">
        <v>880.08</v>
      </c>
      <c r="D29" s="13">
        <v>146.68</v>
      </c>
      <c r="E29" s="13">
        <v>8015.89</v>
      </c>
      <c r="F29" s="13">
        <v>9042.65</v>
      </c>
      <c r="G29" s="13">
        <v>0</v>
      </c>
      <c r="H29" s="13">
        <v>0</v>
      </c>
      <c r="I29" s="13">
        <v>1865.63</v>
      </c>
      <c r="J29" s="13">
        <v>190.05</v>
      </c>
      <c r="K29" s="13">
        <v>0.17</v>
      </c>
      <c r="L29" s="13">
        <v>2055.85</v>
      </c>
      <c r="M29" s="13">
        <v>6986.8</v>
      </c>
    </row>
    <row r="30" spans="1:13">
      <c r="A30" s="2" t="s">
        <v>59</v>
      </c>
      <c r="B30" s="1" t="s">
        <v>60</v>
      </c>
      <c r="C30" s="13">
        <v>880.08</v>
      </c>
      <c r="D30" s="13">
        <v>146.68</v>
      </c>
      <c r="E30" s="13">
        <v>0</v>
      </c>
      <c r="F30" s="13">
        <v>1026.76</v>
      </c>
      <c r="G30" s="13">
        <v>0</v>
      </c>
      <c r="H30" s="14">
        <v>-18.41</v>
      </c>
      <c r="I30" s="13">
        <v>0</v>
      </c>
      <c r="J30" s="13">
        <v>138.38999999999999</v>
      </c>
      <c r="K30" s="14">
        <v>-0.02</v>
      </c>
      <c r="L30" s="13">
        <v>119.96</v>
      </c>
      <c r="M30" s="13">
        <v>906.8</v>
      </c>
    </row>
    <row r="31" spans="1:13">
      <c r="A31" s="2" t="s">
        <v>61</v>
      </c>
      <c r="B31" s="1" t="s">
        <v>62</v>
      </c>
      <c r="C31" s="13">
        <v>880.08</v>
      </c>
      <c r="D31" s="13">
        <v>146.68</v>
      </c>
      <c r="E31" s="13">
        <v>7874.22</v>
      </c>
      <c r="F31" s="13">
        <v>8900.98</v>
      </c>
      <c r="G31" s="13">
        <v>371.29</v>
      </c>
      <c r="H31" s="13">
        <v>0</v>
      </c>
      <c r="I31" s="13">
        <v>1823.13</v>
      </c>
      <c r="J31" s="13">
        <v>39.42</v>
      </c>
      <c r="K31" s="13">
        <v>0.14000000000000001</v>
      </c>
      <c r="L31" s="13">
        <v>2233.98</v>
      </c>
      <c r="M31" s="13">
        <v>6667</v>
      </c>
    </row>
    <row r="32" spans="1:13">
      <c r="A32" s="2" t="s">
        <v>63</v>
      </c>
      <c r="B32" s="1" t="s">
        <v>64</v>
      </c>
      <c r="C32" s="13">
        <v>1300.02</v>
      </c>
      <c r="D32" s="13">
        <v>216.67</v>
      </c>
      <c r="E32" s="13">
        <v>0</v>
      </c>
      <c r="F32" s="13">
        <v>1516.69</v>
      </c>
      <c r="G32" s="13">
        <v>313.83</v>
      </c>
      <c r="H32" s="13">
        <v>0</v>
      </c>
      <c r="I32" s="13">
        <v>58.08</v>
      </c>
      <c r="J32" s="13">
        <v>55.69</v>
      </c>
      <c r="K32" s="13">
        <v>0.09</v>
      </c>
      <c r="L32" s="13">
        <v>427.69</v>
      </c>
      <c r="M32" s="13">
        <v>1089</v>
      </c>
    </row>
    <row r="33" spans="1:13">
      <c r="A33" s="2" t="s">
        <v>65</v>
      </c>
      <c r="B33" s="1" t="s">
        <v>66</v>
      </c>
      <c r="C33" s="13">
        <v>1300.02</v>
      </c>
      <c r="D33" s="13">
        <v>216.67</v>
      </c>
      <c r="E33" s="13">
        <v>0</v>
      </c>
      <c r="F33" s="13">
        <v>1516.69</v>
      </c>
      <c r="G33" s="13">
        <v>0</v>
      </c>
      <c r="H33" s="13">
        <v>0</v>
      </c>
      <c r="I33" s="13">
        <v>58.08</v>
      </c>
      <c r="J33" s="13">
        <v>38.99</v>
      </c>
      <c r="K33" s="13">
        <v>0.02</v>
      </c>
      <c r="L33" s="13">
        <v>97.09</v>
      </c>
      <c r="M33" s="13">
        <v>1419.6</v>
      </c>
    </row>
    <row r="34" spans="1:13">
      <c r="A34" s="2" t="s">
        <v>67</v>
      </c>
      <c r="B34" s="1" t="s">
        <v>68</v>
      </c>
      <c r="C34" s="13">
        <v>4000.08</v>
      </c>
      <c r="D34" s="13">
        <v>666.68</v>
      </c>
      <c r="E34" s="13">
        <v>118611.37</v>
      </c>
      <c r="F34" s="13">
        <v>123278.13</v>
      </c>
      <c r="G34" s="13">
        <v>359.16</v>
      </c>
      <c r="H34" s="13">
        <v>0</v>
      </c>
      <c r="I34" s="13">
        <v>41052.92</v>
      </c>
      <c r="J34" s="13">
        <v>360.26</v>
      </c>
      <c r="K34" s="14">
        <v>-0.01</v>
      </c>
      <c r="L34" s="13">
        <v>41772.33</v>
      </c>
      <c r="M34" s="13">
        <v>81505.8</v>
      </c>
    </row>
    <row r="35" spans="1:13">
      <c r="A35" s="2" t="s">
        <v>69</v>
      </c>
      <c r="B35" s="1" t="s">
        <v>70</v>
      </c>
      <c r="C35" s="13">
        <v>880.08</v>
      </c>
      <c r="D35" s="13">
        <v>146.68</v>
      </c>
      <c r="E35" s="13">
        <v>26773.65</v>
      </c>
      <c r="F35" s="13">
        <v>27800.41</v>
      </c>
      <c r="G35" s="13">
        <v>0</v>
      </c>
      <c r="H35" s="13">
        <v>0</v>
      </c>
      <c r="I35" s="13">
        <v>7933.38</v>
      </c>
      <c r="J35" s="13">
        <v>134.22999999999999</v>
      </c>
      <c r="K35" s="13">
        <v>0.2</v>
      </c>
      <c r="L35" s="13">
        <v>8067.81</v>
      </c>
      <c r="M35" s="13">
        <v>19732.599999999999</v>
      </c>
    </row>
    <row r="36" spans="1:13">
      <c r="A36" s="2" t="s">
        <v>71</v>
      </c>
      <c r="B36" s="1" t="s">
        <v>72</v>
      </c>
      <c r="C36" s="13">
        <v>880.08</v>
      </c>
      <c r="D36" s="13">
        <v>146.68</v>
      </c>
      <c r="E36" s="13">
        <v>715.8</v>
      </c>
      <c r="F36" s="13">
        <v>1742.56</v>
      </c>
      <c r="G36" s="13">
        <v>0</v>
      </c>
      <c r="H36" s="13">
        <v>0</v>
      </c>
      <c r="I36" s="13">
        <v>143.02000000000001</v>
      </c>
      <c r="J36" s="13">
        <v>83.58</v>
      </c>
      <c r="K36" s="13">
        <v>0.16</v>
      </c>
      <c r="L36" s="13">
        <v>226.76</v>
      </c>
      <c r="M36" s="13">
        <v>1515.8</v>
      </c>
    </row>
    <row r="37" spans="1:13">
      <c r="A37" s="2" t="s">
        <v>73</v>
      </c>
      <c r="B37" s="1" t="s">
        <v>74</v>
      </c>
      <c r="C37" s="13">
        <v>1000.08</v>
      </c>
      <c r="D37" s="13">
        <v>166.68</v>
      </c>
      <c r="E37" s="13">
        <v>1746.83</v>
      </c>
      <c r="F37" s="13">
        <v>2913.59</v>
      </c>
      <c r="G37" s="13">
        <v>0</v>
      </c>
      <c r="H37" s="13">
        <v>0</v>
      </c>
      <c r="I37" s="13">
        <v>366.95</v>
      </c>
      <c r="J37" s="13">
        <v>159.32</v>
      </c>
      <c r="K37" s="13">
        <v>0.12</v>
      </c>
      <c r="L37" s="13">
        <v>526.39</v>
      </c>
      <c r="M37" s="13">
        <v>2387.1999999999998</v>
      </c>
    </row>
    <row r="38" spans="1:13">
      <c r="A38" s="2" t="s">
        <v>75</v>
      </c>
      <c r="B38" s="1" t="s">
        <v>76</v>
      </c>
      <c r="C38" s="13">
        <v>1000.02</v>
      </c>
      <c r="D38" s="13">
        <v>166.67</v>
      </c>
      <c r="E38" s="13">
        <v>10287.07</v>
      </c>
      <c r="F38" s="13">
        <v>11453.76</v>
      </c>
      <c r="G38" s="13">
        <v>0</v>
      </c>
      <c r="H38" s="13">
        <v>0</v>
      </c>
      <c r="I38" s="13">
        <v>2588.9699999999998</v>
      </c>
      <c r="J38" s="13">
        <v>28.96</v>
      </c>
      <c r="K38" s="14">
        <v>-0.17</v>
      </c>
      <c r="L38" s="13">
        <v>2617.7600000000002</v>
      </c>
      <c r="M38" s="13">
        <v>8836</v>
      </c>
    </row>
    <row r="39" spans="1:13">
      <c r="A39" s="2" t="s">
        <v>77</v>
      </c>
      <c r="B39" s="1" t="s">
        <v>78</v>
      </c>
      <c r="C39" s="13">
        <v>880.08</v>
      </c>
      <c r="D39" s="13">
        <v>146.68</v>
      </c>
      <c r="E39" s="13">
        <v>0</v>
      </c>
      <c r="F39" s="13">
        <v>1026.76</v>
      </c>
      <c r="G39" s="13">
        <v>0</v>
      </c>
      <c r="H39" s="14">
        <v>-18.41</v>
      </c>
      <c r="I39" s="13">
        <v>0</v>
      </c>
      <c r="J39" s="13">
        <v>137.97999999999999</v>
      </c>
      <c r="K39" s="14">
        <v>-0.01</v>
      </c>
      <c r="L39" s="13">
        <v>119.56</v>
      </c>
      <c r="M39" s="13">
        <v>907.2</v>
      </c>
    </row>
    <row r="40" spans="1:13">
      <c r="A40" s="2" t="s">
        <v>79</v>
      </c>
      <c r="B40" s="1" t="s">
        <v>80</v>
      </c>
      <c r="C40" s="13">
        <v>1000.08</v>
      </c>
      <c r="D40" s="13">
        <v>166.68</v>
      </c>
      <c r="E40" s="13">
        <v>1421.88</v>
      </c>
      <c r="F40" s="13">
        <v>2588.64</v>
      </c>
      <c r="G40" s="13">
        <v>0</v>
      </c>
      <c r="H40" s="13">
        <v>0</v>
      </c>
      <c r="I40" s="13">
        <v>297.54000000000002</v>
      </c>
      <c r="J40" s="13">
        <v>46.15</v>
      </c>
      <c r="K40" s="14">
        <v>-0.05</v>
      </c>
      <c r="L40" s="13">
        <v>343.64</v>
      </c>
      <c r="M40" s="13">
        <v>2245</v>
      </c>
    </row>
    <row r="41" spans="1:13">
      <c r="A41" s="2" t="s">
        <v>81</v>
      </c>
      <c r="B41" s="1" t="s">
        <v>82</v>
      </c>
      <c r="C41" s="13">
        <v>880.08</v>
      </c>
      <c r="D41" s="13">
        <v>146.68</v>
      </c>
      <c r="E41" s="13">
        <v>0</v>
      </c>
      <c r="F41" s="13">
        <v>1026.76</v>
      </c>
      <c r="G41" s="13">
        <v>0</v>
      </c>
      <c r="H41" s="14">
        <v>-18.41</v>
      </c>
      <c r="I41" s="13">
        <v>0</v>
      </c>
      <c r="J41" s="13">
        <v>25.48</v>
      </c>
      <c r="K41" s="13">
        <v>0.09</v>
      </c>
      <c r="L41" s="13">
        <v>7.16</v>
      </c>
      <c r="M41" s="13">
        <v>1019.6</v>
      </c>
    </row>
    <row r="42" spans="1:13">
      <c r="A42" s="2" t="s">
        <v>83</v>
      </c>
      <c r="B42" s="1" t="s">
        <v>84</v>
      </c>
      <c r="C42" s="13">
        <v>1299.96</v>
      </c>
      <c r="D42" s="13">
        <v>216.66</v>
      </c>
      <c r="E42" s="13">
        <v>0</v>
      </c>
      <c r="F42" s="13">
        <v>1516.62</v>
      </c>
      <c r="G42" s="13">
        <v>0</v>
      </c>
      <c r="H42" s="13">
        <v>0</v>
      </c>
      <c r="I42" s="13">
        <v>58.08</v>
      </c>
      <c r="J42" s="13">
        <v>38.99</v>
      </c>
      <c r="K42" s="14">
        <v>-0.05</v>
      </c>
      <c r="L42" s="13">
        <v>97.02</v>
      </c>
      <c r="M42" s="13">
        <v>1419.6</v>
      </c>
    </row>
    <row r="43" spans="1:13">
      <c r="A43" s="2" t="s">
        <v>85</v>
      </c>
      <c r="B43" s="1" t="s">
        <v>86</v>
      </c>
      <c r="C43" s="13">
        <v>880.08</v>
      </c>
      <c r="D43" s="13">
        <v>146.68</v>
      </c>
      <c r="E43" s="13">
        <v>0</v>
      </c>
      <c r="F43" s="13">
        <v>1026.76</v>
      </c>
      <c r="G43" s="13">
        <v>286.05</v>
      </c>
      <c r="H43" s="14">
        <v>-18.41</v>
      </c>
      <c r="I43" s="13">
        <v>0</v>
      </c>
      <c r="J43" s="13">
        <v>115.92</v>
      </c>
      <c r="K43" s="13">
        <v>0</v>
      </c>
      <c r="L43" s="13">
        <v>383.56</v>
      </c>
      <c r="M43" s="13">
        <v>643.20000000000005</v>
      </c>
    </row>
    <row r="44" spans="1:13">
      <c r="A44" s="2" t="s">
        <v>87</v>
      </c>
      <c r="B44" s="1" t="s">
        <v>88</v>
      </c>
      <c r="C44" s="13">
        <v>880.08</v>
      </c>
      <c r="D44" s="13">
        <v>146.68</v>
      </c>
      <c r="E44" s="13">
        <v>10730.61</v>
      </c>
      <c r="F44" s="13">
        <v>11757.37</v>
      </c>
      <c r="G44" s="13">
        <v>0</v>
      </c>
      <c r="H44" s="13">
        <v>0</v>
      </c>
      <c r="I44" s="13">
        <v>2680.05</v>
      </c>
      <c r="J44" s="13">
        <v>83.52</v>
      </c>
      <c r="K44" s="13">
        <v>0</v>
      </c>
      <c r="L44" s="13">
        <v>2763.57</v>
      </c>
      <c r="M44" s="13">
        <v>8993.7999999999993</v>
      </c>
    </row>
    <row r="45" spans="1:13">
      <c r="A45" s="2" t="s">
        <v>89</v>
      </c>
      <c r="B45" s="1" t="s">
        <v>90</v>
      </c>
      <c r="C45" s="13">
        <v>880.08</v>
      </c>
      <c r="D45" s="13">
        <v>146.68</v>
      </c>
      <c r="E45" s="13">
        <v>7777.33</v>
      </c>
      <c r="F45" s="13">
        <v>8804.09</v>
      </c>
      <c r="G45" s="13">
        <v>0</v>
      </c>
      <c r="H45" s="13">
        <v>0</v>
      </c>
      <c r="I45" s="13">
        <v>1794.07</v>
      </c>
      <c r="J45" s="13">
        <v>154.02000000000001</v>
      </c>
      <c r="K45" s="13">
        <v>0</v>
      </c>
      <c r="L45" s="13">
        <v>1948.09</v>
      </c>
      <c r="M45" s="13">
        <v>6856</v>
      </c>
    </row>
    <row r="46" spans="1:13">
      <c r="A46" s="2" t="s">
        <v>91</v>
      </c>
      <c r="B46" s="1" t="s">
        <v>92</v>
      </c>
      <c r="C46" s="13">
        <v>1285.68</v>
      </c>
      <c r="D46" s="13">
        <v>214.28</v>
      </c>
      <c r="E46" s="13">
        <v>0</v>
      </c>
      <c r="F46" s="13">
        <v>1499.96</v>
      </c>
      <c r="G46" s="13">
        <v>0</v>
      </c>
      <c r="H46" s="13">
        <v>0</v>
      </c>
      <c r="I46" s="13">
        <v>56.26</v>
      </c>
      <c r="J46" s="13">
        <v>145.74</v>
      </c>
      <c r="K46" s="14">
        <v>-0.04</v>
      </c>
      <c r="L46" s="13">
        <v>201.96</v>
      </c>
      <c r="M46" s="13">
        <v>1298</v>
      </c>
    </row>
    <row r="47" spans="1:13">
      <c r="A47" s="2" t="s">
        <v>93</v>
      </c>
      <c r="B47" s="1" t="s">
        <v>94</v>
      </c>
      <c r="C47" s="13">
        <v>1299.96</v>
      </c>
      <c r="D47" s="13">
        <v>216.66</v>
      </c>
      <c r="E47" s="13">
        <v>0</v>
      </c>
      <c r="F47" s="13">
        <v>1516.62</v>
      </c>
      <c r="G47" s="13">
        <v>700</v>
      </c>
      <c r="H47" s="13">
        <v>0</v>
      </c>
      <c r="I47" s="13">
        <v>58.08</v>
      </c>
      <c r="J47" s="13">
        <v>38.99</v>
      </c>
      <c r="K47" s="14">
        <v>-0.05</v>
      </c>
      <c r="L47" s="13">
        <v>797.02</v>
      </c>
      <c r="M47" s="13">
        <v>719.6</v>
      </c>
    </row>
    <row r="48" spans="1:13">
      <c r="A48" s="2" t="s">
        <v>95</v>
      </c>
      <c r="B48" s="1" t="s">
        <v>96</v>
      </c>
      <c r="C48" s="13">
        <v>880.08</v>
      </c>
      <c r="D48" s="13">
        <v>146.68</v>
      </c>
      <c r="E48" s="13">
        <v>4387.49</v>
      </c>
      <c r="F48" s="13">
        <v>5414.25</v>
      </c>
      <c r="G48" s="13">
        <v>0</v>
      </c>
      <c r="H48" s="13">
        <v>0</v>
      </c>
      <c r="I48" s="13">
        <v>914.74</v>
      </c>
      <c r="J48" s="13">
        <v>43.39</v>
      </c>
      <c r="K48" s="14">
        <v>-0.08</v>
      </c>
      <c r="L48" s="13">
        <v>958.05</v>
      </c>
      <c r="M48" s="13">
        <v>4456.2</v>
      </c>
    </row>
    <row r="49" spans="1:13">
      <c r="A49" s="2" t="s">
        <v>97</v>
      </c>
      <c r="B49" s="1" t="s">
        <v>98</v>
      </c>
      <c r="C49" s="13">
        <v>880.08</v>
      </c>
      <c r="D49" s="13">
        <v>146.68</v>
      </c>
      <c r="E49" s="13">
        <v>0</v>
      </c>
      <c r="F49" s="13">
        <v>1026.76</v>
      </c>
      <c r="G49" s="13">
        <v>0</v>
      </c>
      <c r="H49" s="14">
        <v>-18.41</v>
      </c>
      <c r="I49" s="13">
        <v>0</v>
      </c>
      <c r="J49" s="13">
        <v>91.27</v>
      </c>
      <c r="K49" s="13">
        <v>0.1</v>
      </c>
      <c r="L49" s="13">
        <v>72.959999999999994</v>
      </c>
      <c r="M49" s="13">
        <v>953.8</v>
      </c>
    </row>
    <row r="50" spans="1:13">
      <c r="A50" s="2" t="s">
        <v>99</v>
      </c>
      <c r="B50" s="1" t="s">
        <v>100</v>
      </c>
      <c r="C50" s="13">
        <v>880.08</v>
      </c>
      <c r="D50" s="13">
        <v>146.68</v>
      </c>
      <c r="E50" s="13">
        <v>8977.08</v>
      </c>
      <c r="F50" s="13">
        <v>10003.84</v>
      </c>
      <c r="G50" s="13">
        <v>632.04</v>
      </c>
      <c r="H50" s="13">
        <v>0</v>
      </c>
      <c r="I50" s="13">
        <v>2153.9899999999998</v>
      </c>
      <c r="J50" s="13">
        <v>60.04</v>
      </c>
      <c r="K50" s="13">
        <v>0.17</v>
      </c>
      <c r="L50" s="13">
        <v>2846.24</v>
      </c>
      <c r="M50" s="13">
        <v>7157.6</v>
      </c>
    </row>
    <row r="51" spans="1:13">
      <c r="A51" s="2" t="s">
        <v>101</v>
      </c>
      <c r="B51" s="1" t="s">
        <v>102</v>
      </c>
      <c r="C51" s="13">
        <v>880.08</v>
      </c>
      <c r="D51" s="13">
        <v>146.68</v>
      </c>
      <c r="E51" s="13">
        <v>6616.73</v>
      </c>
      <c r="F51" s="13">
        <v>7643.49</v>
      </c>
      <c r="G51" s="13">
        <v>0</v>
      </c>
      <c r="H51" s="13">
        <v>0</v>
      </c>
      <c r="I51" s="13">
        <v>1445.89</v>
      </c>
      <c r="J51" s="13">
        <v>96.79</v>
      </c>
      <c r="K51" s="13">
        <v>0.01</v>
      </c>
      <c r="L51" s="13">
        <v>1542.69</v>
      </c>
      <c r="M51" s="13">
        <v>6100.8</v>
      </c>
    </row>
    <row r="52" spans="1:13">
      <c r="A52" s="2" t="s">
        <v>103</v>
      </c>
      <c r="B52" s="1" t="s">
        <v>104</v>
      </c>
      <c r="C52" s="13">
        <v>1300.02</v>
      </c>
      <c r="D52" s="13">
        <v>216.67</v>
      </c>
      <c r="E52" s="13">
        <v>0</v>
      </c>
      <c r="F52" s="13">
        <v>1516.69</v>
      </c>
      <c r="G52" s="13">
        <v>393.97</v>
      </c>
      <c r="H52" s="13">
        <v>0</v>
      </c>
      <c r="I52" s="13">
        <v>58.08</v>
      </c>
      <c r="J52" s="13">
        <v>37.64</v>
      </c>
      <c r="K52" s="13">
        <v>0</v>
      </c>
      <c r="L52" s="13">
        <v>489.69</v>
      </c>
      <c r="M52" s="13">
        <v>1027</v>
      </c>
    </row>
    <row r="53" spans="1:13">
      <c r="A53" s="2" t="s">
        <v>105</v>
      </c>
      <c r="B53" s="1" t="s">
        <v>106</v>
      </c>
      <c r="C53" s="13">
        <v>1300.02</v>
      </c>
      <c r="D53" s="13">
        <v>216.67</v>
      </c>
      <c r="E53" s="13">
        <v>0</v>
      </c>
      <c r="F53" s="13">
        <v>1516.69</v>
      </c>
      <c r="G53" s="13">
        <v>368.35</v>
      </c>
      <c r="H53" s="13">
        <v>0</v>
      </c>
      <c r="I53" s="13">
        <v>58.08</v>
      </c>
      <c r="J53" s="13">
        <v>37.64</v>
      </c>
      <c r="K53" s="14">
        <v>-0.18</v>
      </c>
      <c r="L53" s="13">
        <v>463.89</v>
      </c>
      <c r="M53" s="13">
        <v>1052.8</v>
      </c>
    </row>
    <row r="54" spans="1:13">
      <c r="A54" s="2" t="s">
        <v>107</v>
      </c>
      <c r="B54" s="1" t="s">
        <v>108</v>
      </c>
      <c r="C54" s="13">
        <v>880.02</v>
      </c>
      <c r="D54" s="13">
        <v>146.66999999999999</v>
      </c>
      <c r="E54" s="13">
        <v>5679.32</v>
      </c>
      <c r="F54" s="13">
        <v>6706.01</v>
      </c>
      <c r="G54" s="13">
        <v>0</v>
      </c>
      <c r="H54" s="13">
        <v>0</v>
      </c>
      <c r="I54" s="13">
        <v>1218.56</v>
      </c>
      <c r="J54" s="13">
        <v>25.48</v>
      </c>
      <c r="K54" s="14">
        <v>-0.03</v>
      </c>
      <c r="L54" s="13">
        <v>1244.01</v>
      </c>
      <c r="M54" s="13">
        <v>5462</v>
      </c>
    </row>
    <row r="56" spans="1:13" s="7" customFormat="1">
      <c r="A56" s="15"/>
      <c r="C56" s="7" t="s">
        <v>109</v>
      </c>
      <c r="D56" s="7" t="s">
        <v>109</v>
      </c>
      <c r="E56" s="7" t="s">
        <v>109</v>
      </c>
      <c r="F56" s="7" t="s">
        <v>109</v>
      </c>
      <c r="G56" s="7" t="s">
        <v>109</v>
      </c>
      <c r="H56" s="7" t="s">
        <v>109</v>
      </c>
      <c r="I56" s="7" t="s">
        <v>109</v>
      </c>
      <c r="J56" s="7" t="s">
        <v>109</v>
      </c>
      <c r="K56" s="7" t="s">
        <v>109</v>
      </c>
      <c r="L56" s="7" t="s">
        <v>109</v>
      </c>
      <c r="M56" s="7" t="s">
        <v>109</v>
      </c>
    </row>
    <row r="57" spans="1:13">
      <c r="A57" s="18" t="s">
        <v>110</v>
      </c>
      <c r="B57" s="1" t="s">
        <v>111</v>
      </c>
      <c r="C57" s="17">
        <v>54628.2</v>
      </c>
      <c r="D57" s="17">
        <v>9104.7000000000007</v>
      </c>
      <c r="E57" s="17">
        <v>344921.76</v>
      </c>
      <c r="F57" s="17">
        <v>408654.66</v>
      </c>
      <c r="G57" s="17">
        <v>4797.7299999999996</v>
      </c>
      <c r="H57" s="19">
        <v>-184.1</v>
      </c>
      <c r="I57" s="17">
        <v>105095.14</v>
      </c>
      <c r="J57" s="17">
        <v>4747.8500000000004</v>
      </c>
      <c r="K57" s="17">
        <v>0.44</v>
      </c>
      <c r="L57" s="17">
        <v>114457.06</v>
      </c>
      <c r="M57" s="17">
        <v>294197.59999999998</v>
      </c>
    </row>
    <row r="59" spans="1:13">
      <c r="C59" s="1" t="s">
        <v>111</v>
      </c>
      <c r="D59" s="1" t="s">
        <v>111</v>
      </c>
      <c r="E59" s="1" t="s">
        <v>111</v>
      </c>
      <c r="F59" s="1" t="s">
        <v>111</v>
      </c>
      <c r="G59" s="1" t="s">
        <v>111</v>
      </c>
      <c r="H59" s="1" t="s">
        <v>111</v>
      </c>
      <c r="I59" s="1" t="s">
        <v>111</v>
      </c>
      <c r="J59" s="1" t="s">
        <v>111</v>
      </c>
      <c r="K59" s="1" t="s">
        <v>111</v>
      </c>
      <c r="L59" s="1" t="s">
        <v>111</v>
      </c>
      <c r="M59" s="1" t="s">
        <v>111</v>
      </c>
    </row>
    <row r="60" spans="1:13">
      <c r="A60" s="2" t="s">
        <v>111</v>
      </c>
      <c r="B60" s="1" t="s">
        <v>111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9"/>
  <sheetViews>
    <sheetView topLeftCell="A37" workbookViewId="0">
      <selection activeCell="D59" sqref="D59"/>
    </sheetView>
  </sheetViews>
  <sheetFormatPr baseColWidth="10" defaultRowHeight="15"/>
  <cols>
    <col min="2" max="2" width="1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112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113</v>
      </c>
      <c r="B8" s="33" t="s">
        <v>114</v>
      </c>
      <c r="C8" s="33" t="s">
        <v>115</v>
      </c>
      <c r="D8" s="34" t="s">
        <v>116</v>
      </c>
      <c r="E8" s="33" t="s">
        <v>117</v>
      </c>
      <c r="F8" s="32"/>
      <c r="G8" s="32"/>
      <c r="H8" s="32"/>
      <c r="I8" s="32"/>
      <c r="J8" s="32"/>
    </row>
    <row r="9" spans="1:10">
      <c r="A9" s="26" t="s">
        <v>53</v>
      </c>
      <c r="B9" s="26"/>
      <c r="C9" s="26" t="s">
        <v>118</v>
      </c>
      <c r="D9" s="26">
        <v>1131.2</v>
      </c>
      <c r="E9" s="26" t="s">
        <v>54</v>
      </c>
      <c r="F9" s="26"/>
      <c r="G9" s="26"/>
      <c r="H9" s="26"/>
      <c r="I9" s="26"/>
      <c r="J9" s="26"/>
    </row>
    <row r="10" spans="1:10">
      <c r="A10" s="26"/>
      <c r="B10" s="26" t="s">
        <v>119</v>
      </c>
      <c r="C10" s="26"/>
      <c r="D10" s="35">
        <v>1131.2</v>
      </c>
      <c r="E10" s="26" t="s">
        <v>120</v>
      </c>
      <c r="F10" s="26"/>
      <c r="G10" s="26"/>
      <c r="H10" s="26"/>
      <c r="I10" s="26"/>
      <c r="J10" s="26"/>
    </row>
    <row r="12" spans="1:10">
      <c r="A12" s="26" t="s">
        <v>25</v>
      </c>
      <c r="B12" s="26">
        <v>56708882790</v>
      </c>
      <c r="C12" s="26" t="s">
        <v>121</v>
      </c>
      <c r="D12" s="26">
        <v>33154.200000000004</v>
      </c>
      <c r="E12" s="26" t="s">
        <v>26</v>
      </c>
      <c r="F12" s="26"/>
      <c r="G12" s="26"/>
      <c r="H12" s="26"/>
      <c r="I12" s="26"/>
      <c r="J12" s="26"/>
    </row>
    <row r="13" spans="1:10">
      <c r="A13" s="26" t="s">
        <v>39</v>
      </c>
      <c r="B13" s="26">
        <v>56708847789</v>
      </c>
      <c r="C13" s="26" t="s">
        <v>121</v>
      </c>
      <c r="D13" s="26">
        <v>3161</v>
      </c>
      <c r="E13" s="26" t="s">
        <v>40</v>
      </c>
      <c r="F13" s="26"/>
      <c r="G13" s="26"/>
      <c r="H13" s="26"/>
      <c r="I13" s="26"/>
      <c r="J13" s="26"/>
    </row>
    <row r="14" spans="1:10">
      <c r="A14" s="26" t="s">
        <v>41</v>
      </c>
      <c r="B14" s="26">
        <v>56708883259</v>
      </c>
      <c r="C14" s="26" t="s">
        <v>121</v>
      </c>
      <c r="D14" s="26">
        <v>1869.8000000000002</v>
      </c>
      <c r="E14" s="26" t="s">
        <v>42</v>
      </c>
      <c r="F14" s="26"/>
      <c r="G14" s="26"/>
      <c r="H14" s="26"/>
      <c r="I14" s="26"/>
      <c r="J14" s="26"/>
    </row>
    <row r="15" spans="1:10">
      <c r="A15" s="26" t="s">
        <v>87</v>
      </c>
      <c r="B15" s="26">
        <v>56708848767</v>
      </c>
      <c r="C15" s="26" t="s">
        <v>121</v>
      </c>
      <c r="D15" s="26">
        <v>8993.8000000000011</v>
      </c>
      <c r="E15" s="26" t="s">
        <v>88</v>
      </c>
      <c r="F15" s="26"/>
      <c r="G15" s="26"/>
      <c r="H15" s="26"/>
      <c r="I15" s="26"/>
      <c r="J15" s="26"/>
    </row>
    <row r="16" spans="1:10">
      <c r="A16" s="26" t="s">
        <v>99</v>
      </c>
      <c r="B16" s="26">
        <v>56708848798</v>
      </c>
      <c r="C16" s="26" t="s">
        <v>121</v>
      </c>
      <c r="D16" s="26">
        <v>7157.6</v>
      </c>
      <c r="E16" s="26" t="s">
        <v>100</v>
      </c>
      <c r="F16" s="26"/>
      <c r="G16" s="26"/>
      <c r="H16" s="26"/>
      <c r="I16" s="26"/>
      <c r="J16" s="26"/>
    </row>
    <row r="17" spans="1:5">
      <c r="A17" s="26" t="s">
        <v>69</v>
      </c>
      <c r="B17" s="26">
        <v>56708883518</v>
      </c>
      <c r="C17" s="26" t="s">
        <v>121</v>
      </c>
      <c r="D17" s="26">
        <v>19732.600000000002</v>
      </c>
      <c r="E17" s="26" t="s">
        <v>70</v>
      </c>
    </row>
    <row r="18" spans="1:5">
      <c r="A18" s="26" t="s">
        <v>57</v>
      </c>
      <c r="B18" s="26">
        <v>56708883319</v>
      </c>
      <c r="C18" s="26" t="s">
        <v>121</v>
      </c>
      <c r="D18" s="26">
        <v>6986.8</v>
      </c>
      <c r="E18" s="26" t="s">
        <v>58</v>
      </c>
    </row>
    <row r="19" spans="1:5">
      <c r="A19" s="26" t="s">
        <v>59</v>
      </c>
      <c r="B19" s="26">
        <v>56708883370</v>
      </c>
      <c r="C19" s="26" t="s">
        <v>121</v>
      </c>
      <c r="D19" s="26">
        <v>906.80000000000007</v>
      </c>
      <c r="E19" s="26" t="s">
        <v>60</v>
      </c>
    </row>
    <row r="20" spans="1:5">
      <c r="A20" s="26" t="s">
        <v>89</v>
      </c>
      <c r="B20" s="26">
        <v>56708848770</v>
      </c>
      <c r="C20" s="26" t="s">
        <v>121</v>
      </c>
      <c r="D20" s="26">
        <v>6856</v>
      </c>
      <c r="E20" s="26" t="s">
        <v>90</v>
      </c>
    </row>
    <row r="21" spans="1:5">
      <c r="A21" s="26" t="s">
        <v>35</v>
      </c>
      <c r="B21" s="26">
        <v>56708883137</v>
      </c>
      <c r="C21" s="26" t="s">
        <v>121</v>
      </c>
      <c r="D21" s="26">
        <v>3323.2000000000003</v>
      </c>
      <c r="E21" s="26" t="s">
        <v>36</v>
      </c>
    </row>
    <row r="22" spans="1:5">
      <c r="A22" s="26" t="s">
        <v>29</v>
      </c>
      <c r="B22" s="26">
        <v>56708847394</v>
      </c>
      <c r="C22" s="26" t="s">
        <v>121</v>
      </c>
      <c r="D22" s="26">
        <v>7416</v>
      </c>
      <c r="E22" s="26" t="s">
        <v>30</v>
      </c>
    </row>
    <row r="23" spans="1:5">
      <c r="A23" s="26" t="s">
        <v>107</v>
      </c>
      <c r="B23" s="26">
        <v>56708883842</v>
      </c>
      <c r="C23" s="26" t="s">
        <v>121</v>
      </c>
      <c r="D23" s="26">
        <v>5462</v>
      </c>
      <c r="E23" s="26" t="s">
        <v>108</v>
      </c>
    </row>
    <row r="24" spans="1:5">
      <c r="A24" s="26" t="s">
        <v>27</v>
      </c>
      <c r="B24" s="26">
        <v>56708847315</v>
      </c>
      <c r="C24" s="26" t="s">
        <v>121</v>
      </c>
      <c r="D24" s="26">
        <v>1898.6000000000001</v>
      </c>
      <c r="E24" s="26" t="s">
        <v>28</v>
      </c>
    </row>
    <row r="25" spans="1:5">
      <c r="A25" s="26">
        <v>5</v>
      </c>
      <c r="B25" s="26">
        <v>56708883185</v>
      </c>
      <c r="C25" s="26" t="s">
        <v>121</v>
      </c>
      <c r="D25" s="26">
        <v>15298.400000000001</v>
      </c>
      <c r="E25" s="26" t="s">
        <v>38</v>
      </c>
    </row>
    <row r="26" spans="1:5">
      <c r="A26" s="26" t="s">
        <v>73</v>
      </c>
      <c r="B26" s="26">
        <v>56708848386</v>
      </c>
      <c r="C26" s="26" t="s">
        <v>121</v>
      </c>
      <c r="D26" s="26">
        <v>2387.2000000000003</v>
      </c>
      <c r="E26" s="26" t="s">
        <v>74</v>
      </c>
    </row>
    <row r="27" spans="1:5">
      <c r="A27" s="26" t="s">
        <v>67</v>
      </c>
      <c r="B27" s="26">
        <v>56708883430</v>
      </c>
      <c r="C27" s="26" t="s">
        <v>121</v>
      </c>
      <c r="D27" s="26">
        <v>81505.8</v>
      </c>
      <c r="E27" s="26" t="s">
        <v>68</v>
      </c>
    </row>
    <row r="28" spans="1:5">
      <c r="A28" s="26" t="s">
        <v>91</v>
      </c>
      <c r="B28" s="26">
        <v>56708848784</v>
      </c>
      <c r="C28" s="26" t="s">
        <v>121</v>
      </c>
      <c r="D28" s="26">
        <v>1298</v>
      </c>
      <c r="E28" s="26" t="s">
        <v>92</v>
      </c>
    </row>
    <row r="29" spans="1:5">
      <c r="A29" s="26" t="s">
        <v>101</v>
      </c>
      <c r="B29" s="26">
        <v>56710784406</v>
      </c>
      <c r="C29" s="26" t="s">
        <v>121</v>
      </c>
      <c r="D29" s="26">
        <v>6100.8</v>
      </c>
      <c r="E29" s="26" t="s">
        <v>102</v>
      </c>
    </row>
    <row r="30" spans="1:5">
      <c r="A30" s="26" t="s">
        <v>51</v>
      </c>
      <c r="B30" s="26">
        <v>56708880312</v>
      </c>
      <c r="C30" s="26" t="s">
        <v>121</v>
      </c>
      <c r="D30" s="26">
        <v>22454.400000000001</v>
      </c>
      <c r="E30" s="26" t="s">
        <v>52</v>
      </c>
    </row>
    <row r="31" spans="1:5">
      <c r="A31" s="26" t="s">
        <v>95</v>
      </c>
      <c r="B31" s="26">
        <v>60589924269</v>
      </c>
      <c r="C31" s="26" t="s">
        <v>121</v>
      </c>
      <c r="D31" s="26">
        <v>4456.2</v>
      </c>
      <c r="E31" s="26" t="s">
        <v>96</v>
      </c>
    </row>
    <row r="32" spans="1:5">
      <c r="A32" s="26" t="s">
        <v>97</v>
      </c>
      <c r="B32" s="26">
        <v>60589924670</v>
      </c>
      <c r="C32" s="26" t="s">
        <v>121</v>
      </c>
      <c r="D32" s="26">
        <v>953.80000000000007</v>
      </c>
      <c r="E32" s="26" t="s">
        <v>98</v>
      </c>
    </row>
    <row r="33" spans="1:5">
      <c r="A33" s="26" t="s">
        <v>43</v>
      </c>
      <c r="B33" s="26">
        <v>60589937915</v>
      </c>
      <c r="C33" s="26" t="s">
        <v>121</v>
      </c>
      <c r="D33" s="26">
        <v>7789.4000000000005</v>
      </c>
      <c r="E33" s="26" t="s">
        <v>44</v>
      </c>
    </row>
    <row r="34" spans="1:5">
      <c r="A34" s="26" t="s">
        <v>85</v>
      </c>
      <c r="B34" s="26">
        <v>60589940438</v>
      </c>
      <c r="C34" s="26" t="s">
        <v>121</v>
      </c>
      <c r="D34" s="26">
        <v>643.20000000000005</v>
      </c>
      <c r="E34" s="26" t="s">
        <v>86</v>
      </c>
    </row>
    <row r="35" spans="1:5">
      <c r="A35" s="26" t="s">
        <v>77</v>
      </c>
      <c r="B35" s="26">
        <v>60589917957</v>
      </c>
      <c r="C35" s="26" t="s">
        <v>121</v>
      </c>
      <c r="D35" s="26">
        <v>907.2</v>
      </c>
      <c r="E35" s="26" t="s">
        <v>78</v>
      </c>
    </row>
    <row r="36" spans="1:5">
      <c r="A36" s="26" t="s">
        <v>23</v>
      </c>
      <c r="B36" s="26">
        <v>60590210961</v>
      </c>
      <c r="C36" s="26" t="s">
        <v>121</v>
      </c>
      <c r="D36" s="26">
        <v>2739.4</v>
      </c>
      <c r="E36" s="26" t="s">
        <v>24</v>
      </c>
    </row>
    <row r="37" spans="1:5">
      <c r="A37" s="26" t="s">
        <v>61</v>
      </c>
      <c r="B37" s="26">
        <v>60591931298</v>
      </c>
      <c r="C37" s="26" t="s">
        <v>121</v>
      </c>
      <c r="D37" s="26">
        <v>6667</v>
      </c>
      <c r="E37" s="26" t="s">
        <v>62</v>
      </c>
    </row>
    <row r="38" spans="1:5">
      <c r="A38" s="26" t="s">
        <v>45</v>
      </c>
      <c r="B38" s="26">
        <v>60592509166</v>
      </c>
      <c r="C38" s="26" t="s">
        <v>121</v>
      </c>
      <c r="D38" s="26">
        <v>992.80000000000007</v>
      </c>
      <c r="E38" s="26" t="s">
        <v>46</v>
      </c>
    </row>
    <row r="39" spans="1:5">
      <c r="A39" s="26" t="s">
        <v>55</v>
      </c>
      <c r="B39" s="26">
        <v>60592512670</v>
      </c>
      <c r="C39" s="26" t="s">
        <v>121</v>
      </c>
      <c r="D39" s="26">
        <v>1016.6</v>
      </c>
      <c r="E39" s="26" t="s">
        <v>56</v>
      </c>
    </row>
    <row r="40" spans="1:5">
      <c r="A40" s="26" t="s">
        <v>31</v>
      </c>
      <c r="B40" s="26">
        <v>60577733234</v>
      </c>
      <c r="C40" s="26" t="s">
        <v>121</v>
      </c>
      <c r="D40" s="26">
        <v>1007.4000000000001</v>
      </c>
      <c r="E40" s="26" t="s">
        <v>32</v>
      </c>
    </row>
    <row r="41" spans="1:5">
      <c r="A41" s="26" t="s">
        <v>71</v>
      </c>
      <c r="B41" s="26">
        <v>60592513554</v>
      </c>
      <c r="C41" s="26" t="s">
        <v>121</v>
      </c>
      <c r="D41" s="26">
        <v>1515.8000000000002</v>
      </c>
      <c r="E41" s="26" t="s">
        <v>72</v>
      </c>
    </row>
    <row r="42" spans="1:5">
      <c r="A42" s="26" t="s">
        <v>47</v>
      </c>
      <c r="B42" s="26">
        <v>56709675303</v>
      </c>
      <c r="C42" s="26" t="s">
        <v>121</v>
      </c>
      <c r="D42" s="26">
        <v>2700.4</v>
      </c>
      <c r="E42" s="26" t="s">
        <v>48</v>
      </c>
    </row>
    <row r="43" spans="1:5">
      <c r="A43" s="26" t="s">
        <v>79</v>
      </c>
      <c r="B43" s="26">
        <v>56708843802</v>
      </c>
      <c r="C43" s="26" t="s">
        <v>121</v>
      </c>
      <c r="D43" s="26">
        <v>2245</v>
      </c>
      <c r="E43" s="26" t="s">
        <v>80</v>
      </c>
    </row>
    <row r="44" spans="1:5">
      <c r="A44" s="26" t="s">
        <v>65</v>
      </c>
      <c r="B44" s="26">
        <v>60590162296</v>
      </c>
      <c r="C44" s="26" t="s">
        <v>121</v>
      </c>
      <c r="D44" s="26">
        <v>1419.6000000000001</v>
      </c>
      <c r="E44" s="26" t="s">
        <v>66</v>
      </c>
    </row>
    <row r="45" spans="1:5">
      <c r="A45" s="26" t="s">
        <v>83</v>
      </c>
      <c r="B45" s="26">
        <v>56671290902</v>
      </c>
      <c r="C45" s="26" t="s">
        <v>121</v>
      </c>
      <c r="D45" s="26">
        <v>1419.6000000000001</v>
      </c>
      <c r="E45" s="26" t="s">
        <v>84</v>
      </c>
    </row>
    <row r="46" spans="1:5">
      <c r="A46" s="26" t="s">
        <v>93</v>
      </c>
      <c r="B46" s="26">
        <v>60590103231</v>
      </c>
      <c r="C46" s="26" t="s">
        <v>121</v>
      </c>
      <c r="D46" s="26">
        <v>719.6</v>
      </c>
      <c r="E46" s="26" t="s">
        <v>94</v>
      </c>
    </row>
    <row r="47" spans="1:5">
      <c r="A47" s="26" t="s">
        <v>63</v>
      </c>
      <c r="B47" s="26">
        <v>56693143064</v>
      </c>
      <c r="C47" s="26" t="s">
        <v>121</v>
      </c>
      <c r="D47" s="26">
        <v>1089</v>
      </c>
      <c r="E47" s="26" t="s">
        <v>64</v>
      </c>
    </row>
    <row r="48" spans="1:5">
      <c r="A48" s="26" t="s">
        <v>105</v>
      </c>
      <c r="B48" s="26">
        <v>60594965751</v>
      </c>
      <c r="C48" s="26" t="s">
        <v>121</v>
      </c>
      <c r="D48" s="26">
        <v>1052.8</v>
      </c>
      <c r="E48" s="26" t="s">
        <v>106</v>
      </c>
    </row>
    <row r="49" spans="1:5">
      <c r="A49" s="26" t="s">
        <v>103</v>
      </c>
      <c r="B49" s="26">
        <v>60575746457</v>
      </c>
      <c r="C49" s="26" t="s">
        <v>121</v>
      </c>
      <c r="D49" s="26">
        <v>1027</v>
      </c>
      <c r="E49" s="26" t="s">
        <v>104</v>
      </c>
    </row>
    <row r="50" spans="1:5">
      <c r="A50" s="26" t="s">
        <v>49</v>
      </c>
      <c r="B50" s="26">
        <v>60593762613</v>
      </c>
      <c r="C50" s="26" t="s">
        <v>121</v>
      </c>
      <c r="D50" s="26">
        <v>4846.4000000000005</v>
      </c>
      <c r="E50" s="26" t="s">
        <v>50</v>
      </c>
    </row>
    <row r="51" spans="1:5">
      <c r="A51" s="26" t="s">
        <v>75</v>
      </c>
      <c r="B51" s="26">
        <v>60594621675</v>
      </c>
      <c r="C51" s="26" t="s">
        <v>121</v>
      </c>
      <c r="D51" s="26">
        <v>8836</v>
      </c>
      <c r="E51" s="26" t="s">
        <v>76</v>
      </c>
    </row>
    <row r="52" spans="1:5">
      <c r="A52" s="26" t="s">
        <v>21</v>
      </c>
      <c r="B52" s="26">
        <v>60596167901</v>
      </c>
      <c r="C52" s="26" t="s">
        <v>121</v>
      </c>
      <c r="D52" s="26">
        <v>1019.8000000000001</v>
      </c>
      <c r="E52" s="26" t="s">
        <v>22</v>
      </c>
    </row>
    <row r="53" spans="1:5">
      <c r="A53" s="26" t="s">
        <v>33</v>
      </c>
      <c r="B53" s="26">
        <v>60596475500</v>
      </c>
      <c r="C53" s="26" t="s">
        <v>121</v>
      </c>
      <c r="D53" s="26">
        <v>1019.8000000000001</v>
      </c>
      <c r="E53" s="26" t="s">
        <v>34</v>
      </c>
    </row>
    <row r="54" spans="1:5">
      <c r="A54" s="26" t="s">
        <v>81</v>
      </c>
      <c r="B54" s="26">
        <v>56719454258</v>
      </c>
      <c r="C54" s="26" t="s">
        <v>121</v>
      </c>
      <c r="D54" s="26">
        <v>1019.6</v>
      </c>
      <c r="E54" s="26" t="s">
        <v>82</v>
      </c>
    </row>
    <row r="55" spans="1:5">
      <c r="A55" s="26"/>
      <c r="B55" s="26" t="s">
        <v>122</v>
      </c>
      <c r="C55" s="26"/>
      <c r="D55" s="35">
        <v>293066.40000000002</v>
      </c>
      <c r="E55" s="26" t="s">
        <v>123</v>
      </c>
    </row>
    <row r="57" spans="1:5">
      <c r="A57" s="26"/>
      <c r="B57" s="36" t="s">
        <v>119</v>
      </c>
      <c r="C57" s="36"/>
      <c r="D57" s="37">
        <v>1131.2</v>
      </c>
      <c r="E57" s="36" t="s">
        <v>120</v>
      </c>
    </row>
    <row r="58" spans="1:5">
      <c r="A58" s="26"/>
      <c r="B58" s="36" t="s">
        <v>122</v>
      </c>
      <c r="C58" s="36"/>
      <c r="D58" s="37">
        <v>293066.40000000002</v>
      </c>
      <c r="E58" s="36" t="s">
        <v>123</v>
      </c>
    </row>
    <row r="59" spans="1:5">
      <c r="A59" s="26"/>
      <c r="B59" s="36"/>
      <c r="C59" s="36"/>
      <c r="D59" s="37">
        <v>294197.59999999998</v>
      </c>
      <c r="E59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A2" sqref="A2"/>
    </sheetView>
  </sheetViews>
  <sheetFormatPr baseColWidth="10" defaultRowHeight="1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>
      <c r="A1" s="47" t="s">
        <v>130</v>
      </c>
      <c r="B1" s="47"/>
      <c r="C1" s="48"/>
      <c r="D1" s="49"/>
      <c r="E1" s="49"/>
      <c r="F1" s="50"/>
    </row>
    <row r="2" spans="1:6">
      <c r="A2" s="47" t="s">
        <v>141</v>
      </c>
      <c r="B2" s="47"/>
      <c r="C2" s="48"/>
      <c r="D2" s="49"/>
      <c r="E2" s="49"/>
      <c r="F2" s="50"/>
    </row>
    <row r="3" spans="1:6">
      <c r="A3" s="47" t="s">
        <v>131</v>
      </c>
      <c r="B3" s="51" t="s">
        <v>142</v>
      </c>
      <c r="C3" s="48"/>
      <c r="D3" s="49"/>
      <c r="E3" s="49"/>
      <c r="F3" s="50"/>
    </row>
    <row r="4" spans="1:6">
      <c r="A4" s="48"/>
      <c r="B4" s="48"/>
      <c r="C4" s="48"/>
      <c r="D4" s="49"/>
      <c r="E4" s="49"/>
      <c r="F4" s="50"/>
    </row>
    <row r="5" spans="1:6">
      <c r="A5" s="48" t="s">
        <v>132</v>
      </c>
      <c r="B5" s="48" t="s">
        <v>133</v>
      </c>
      <c r="C5" s="48"/>
      <c r="D5" s="49"/>
      <c r="E5" s="49"/>
      <c r="F5" s="50"/>
    </row>
    <row r="6" spans="1:6">
      <c r="A6" s="49" t="s">
        <v>134</v>
      </c>
      <c r="B6" s="52">
        <v>336311</v>
      </c>
      <c r="C6" s="49"/>
      <c r="D6" s="49"/>
      <c r="E6" s="49"/>
      <c r="F6" s="50"/>
    </row>
    <row r="7" spans="1:6">
      <c r="A7" s="49" t="s">
        <v>135</v>
      </c>
      <c r="B7" s="52">
        <v>83877.31</v>
      </c>
      <c r="C7" s="49"/>
      <c r="D7" s="49"/>
      <c r="E7" s="49"/>
      <c r="F7" s="50"/>
    </row>
    <row r="8" spans="1:6">
      <c r="A8" s="49" t="s">
        <v>136</v>
      </c>
      <c r="B8" s="52">
        <v>0</v>
      </c>
      <c r="C8" s="49"/>
      <c r="D8" s="49"/>
      <c r="E8" s="49"/>
      <c r="F8" s="50"/>
    </row>
    <row r="9" spans="1:6">
      <c r="A9" s="49" t="s">
        <v>137</v>
      </c>
      <c r="B9" s="52">
        <v>11625.2</v>
      </c>
      <c r="C9" s="49"/>
      <c r="D9" s="49"/>
      <c r="E9" s="49"/>
      <c r="F9" s="50"/>
    </row>
    <row r="10" spans="1:6">
      <c r="A10" s="49" t="s">
        <v>138</v>
      </c>
      <c r="B10" s="52">
        <v>0</v>
      </c>
      <c r="C10" s="49"/>
      <c r="D10" s="49"/>
      <c r="E10" s="49"/>
      <c r="F10" s="50"/>
    </row>
    <row r="11" spans="1:6">
      <c r="A11" s="49" t="s">
        <v>139</v>
      </c>
      <c r="B11" s="52">
        <v>15663.35</v>
      </c>
      <c r="C11" s="49"/>
      <c r="D11" s="49"/>
      <c r="E11" s="49"/>
      <c r="F11" s="50"/>
    </row>
    <row r="12" spans="1:6" ht="15.75" thickBot="1">
      <c r="A12" s="49" t="s">
        <v>140</v>
      </c>
      <c r="B12" s="53">
        <v>0</v>
      </c>
      <c r="C12" s="49"/>
      <c r="D12" s="49"/>
      <c r="E12" s="49"/>
      <c r="F12" s="50"/>
    </row>
    <row r="13" spans="1:6">
      <c r="A13" s="49"/>
      <c r="B13" s="54">
        <f>SUM(B6:B12)</f>
        <v>447476.86</v>
      </c>
      <c r="C13" s="49"/>
      <c r="D13" s="49"/>
      <c r="E13" s="49"/>
      <c r="F13" s="50"/>
    </row>
    <row r="14" spans="1:6" ht="15.75" thickBot="1">
      <c r="A14" s="49"/>
      <c r="B14" s="55">
        <f>B13*0.16</f>
        <v>71596.297600000005</v>
      </c>
      <c r="C14" s="49"/>
      <c r="D14" s="49"/>
      <c r="E14" s="49"/>
      <c r="F14" s="50"/>
    </row>
    <row r="15" spans="1:6" ht="15.75" thickTop="1">
      <c r="A15" s="49"/>
      <c r="B15" s="56">
        <f>+B13+B14</f>
        <v>519073.15759999998</v>
      </c>
      <c r="C15" s="49"/>
      <c r="D15" s="49"/>
      <c r="E15" s="49"/>
      <c r="F15" s="50"/>
    </row>
    <row r="16" spans="1:6">
      <c r="A16" s="49"/>
      <c r="B16" s="52">
        <v>519073.15</v>
      </c>
      <c r="C16" s="49"/>
      <c r="D16" s="49"/>
      <c r="E16" s="49"/>
      <c r="F16" s="50"/>
    </row>
    <row r="17" spans="1:6">
      <c r="A17" s="49"/>
      <c r="B17" s="52">
        <f>B15-B16</f>
        <v>7.5999999535270035E-3</v>
      </c>
      <c r="C17" s="49"/>
      <c r="D17" s="49"/>
      <c r="E17" s="49"/>
      <c r="F17" s="50"/>
    </row>
    <row r="18" spans="1:6">
      <c r="A18" s="49"/>
      <c r="B18" s="52"/>
      <c r="C18" s="49"/>
      <c r="D18" s="49"/>
      <c r="E18" s="49"/>
      <c r="F18" s="50"/>
    </row>
    <row r="19" spans="1:6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2017-11-02T19:37:51Z</dcterms:created>
  <dcterms:modified xsi:type="dcterms:W3CDTF">2017-11-06T16:45:09Z</dcterms:modified>
</cp:coreProperties>
</file>