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4" r:id="rId1"/>
    <sheet name="INGENIERIA" sheetId="1" r:id="rId2"/>
    <sheet name="BANCOS" sheetId="3" r:id="rId3"/>
    <sheet name="POLIZA" sheetId="5" r:id="rId4"/>
  </sheets>
  <definedNames>
    <definedName name="_xlnm._FilterDatabase" localSheetId="0" hidden="1">FACTURACION!$A$10:$M$53</definedName>
  </definedNames>
  <calcPr calcId="124519"/>
</workbook>
</file>

<file path=xl/calcChain.xml><?xml version="1.0" encoding="utf-8"?>
<calcChain xmlns="http://schemas.openxmlformats.org/spreadsheetml/2006/main">
  <c r="B13" i="5"/>
  <c r="B14" s="1"/>
  <c r="E38" i="4"/>
  <c r="G38" s="1"/>
  <c r="E39"/>
  <c r="F39" s="1"/>
  <c r="E40"/>
  <c r="G40" s="1"/>
  <c r="E41"/>
  <c r="F41" s="1"/>
  <c r="E42"/>
  <c r="G42" s="1"/>
  <c r="E43"/>
  <c r="F43" s="1"/>
  <c r="E44"/>
  <c r="G44" s="1"/>
  <c r="E45"/>
  <c r="F45" s="1"/>
  <c r="E46"/>
  <c r="G46" s="1"/>
  <c r="E47"/>
  <c r="F47" s="1"/>
  <c r="E48"/>
  <c r="G48" s="1"/>
  <c r="E49"/>
  <c r="F49" s="1"/>
  <c r="E50"/>
  <c r="G50" s="1"/>
  <c r="E51"/>
  <c r="F51" s="1"/>
  <c r="E52"/>
  <c r="G52" s="1"/>
  <c r="E53"/>
  <c r="F53" s="1"/>
  <c r="E12"/>
  <c r="F12" s="1"/>
  <c r="E13"/>
  <c r="G13" s="1"/>
  <c r="E14"/>
  <c r="F14" s="1"/>
  <c r="E15"/>
  <c r="G15" s="1"/>
  <c r="E16"/>
  <c r="F16" s="1"/>
  <c r="E17"/>
  <c r="G17" s="1"/>
  <c r="E18"/>
  <c r="F18" s="1"/>
  <c r="E19"/>
  <c r="G19" s="1"/>
  <c r="E20"/>
  <c r="F20" s="1"/>
  <c r="E21"/>
  <c r="G21" s="1"/>
  <c r="E22"/>
  <c r="F22" s="1"/>
  <c r="E23"/>
  <c r="G23" s="1"/>
  <c r="E24"/>
  <c r="F24" s="1"/>
  <c r="E25"/>
  <c r="G25" s="1"/>
  <c r="E26"/>
  <c r="F26" s="1"/>
  <c r="E27"/>
  <c r="G27" s="1"/>
  <c r="E28"/>
  <c r="F28" s="1"/>
  <c r="E29"/>
  <c r="G29" s="1"/>
  <c r="E30"/>
  <c r="F30" s="1"/>
  <c r="E31"/>
  <c r="G31" s="1"/>
  <c r="E32"/>
  <c r="F32" s="1"/>
  <c r="E33"/>
  <c r="G33" s="1"/>
  <c r="E34"/>
  <c r="F34" s="1"/>
  <c r="E35"/>
  <c r="G35" s="1"/>
  <c r="E36"/>
  <c r="F36" s="1"/>
  <c r="E37"/>
  <c r="G37" s="1"/>
  <c r="E11"/>
  <c r="G11" s="1"/>
  <c r="F11" l="1"/>
  <c r="G53"/>
  <c r="H53" s="1"/>
  <c r="I53" s="1"/>
  <c r="J53" s="1"/>
  <c r="G51"/>
  <c r="G49"/>
  <c r="G47"/>
  <c r="H47" s="1"/>
  <c r="I47" s="1"/>
  <c r="J47" s="1"/>
  <c r="G45"/>
  <c r="H45" s="1"/>
  <c r="I45" s="1"/>
  <c r="J45" s="1"/>
  <c r="G43"/>
  <c r="H43" s="1"/>
  <c r="G41"/>
  <c r="H41" s="1"/>
  <c r="I41" s="1"/>
  <c r="J41" s="1"/>
  <c r="G39"/>
  <c r="H39" s="1"/>
  <c r="I39" s="1"/>
  <c r="J39" s="1"/>
  <c r="E56"/>
  <c r="H51"/>
  <c r="H49"/>
  <c r="I49" s="1"/>
  <c r="J49" s="1"/>
  <c r="G36"/>
  <c r="H36" s="1"/>
  <c r="I36" s="1"/>
  <c r="J36" s="1"/>
  <c r="G34"/>
  <c r="H34" s="1"/>
  <c r="I34" s="1"/>
  <c r="J34" s="1"/>
  <c r="G32"/>
  <c r="H32" s="1"/>
  <c r="I32" s="1"/>
  <c r="J32" s="1"/>
  <c r="G30"/>
  <c r="H30" s="1"/>
  <c r="I30" s="1"/>
  <c r="J30" s="1"/>
  <c r="G28"/>
  <c r="H28" s="1"/>
  <c r="I28" s="1"/>
  <c r="J28" s="1"/>
  <c r="G26"/>
  <c r="H26" s="1"/>
  <c r="I26" s="1"/>
  <c r="J26" s="1"/>
  <c r="G24"/>
  <c r="H24" s="1"/>
  <c r="I24" s="1"/>
  <c r="J24" s="1"/>
  <c r="G22"/>
  <c r="H22" s="1"/>
  <c r="I22" s="1"/>
  <c r="J22" s="1"/>
  <c r="G20"/>
  <c r="H20" s="1"/>
  <c r="I20" s="1"/>
  <c r="J20" s="1"/>
  <c r="G18"/>
  <c r="H18" s="1"/>
  <c r="I18" s="1"/>
  <c r="J18" s="1"/>
  <c r="G16"/>
  <c r="H16" s="1"/>
  <c r="I16" s="1"/>
  <c r="J16" s="1"/>
  <c r="G14"/>
  <c r="H14" s="1"/>
  <c r="I14" s="1"/>
  <c r="J14" s="1"/>
  <c r="G12"/>
  <c r="F52"/>
  <c r="H52" s="1"/>
  <c r="F50"/>
  <c r="H50" s="1"/>
  <c r="F48"/>
  <c r="H48" s="1"/>
  <c r="F46"/>
  <c r="H46" s="1"/>
  <c r="F44"/>
  <c r="F42"/>
  <c r="H42" s="1"/>
  <c r="F40"/>
  <c r="F38"/>
  <c r="H38" s="1"/>
  <c r="B15" i="5"/>
  <c r="B17" s="1"/>
  <c r="I51" i="4"/>
  <c r="J51" s="1"/>
  <c r="H44"/>
  <c r="H40"/>
  <c r="F37"/>
  <c r="H37" s="1"/>
  <c r="F35"/>
  <c r="H35" s="1"/>
  <c r="F33"/>
  <c r="F31"/>
  <c r="F29"/>
  <c r="H29" s="1"/>
  <c r="F27"/>
  <c r="F25"/>
  <c r="H25" s="1"/>
  <c r="F23"/>
  <c r="F21"/>
  <c r="H21" s="1"/>
  <c r="F19"/>
  <c r="H19" s="1"/>
  <c r="F17"/>
  <c r="H17" s="1"/>
  <c r="F15"/>
  <c r="F13"/>
  <c r="H13" s="1"/>
  <c r="H12"/>
  <c r="H33"/>
  <c r="H31"/>
  <c r="H27"/>
  <c r="H23"/>
  <c r="H15"/>
  <c r="G56" l="1"/>
  <c r="I43"/>
  <c r="J43" s="1"/>
  <c r="F56"/>
  <c r="H11"/>
  <c r="I44"/>
  <c r="J44" s="1"/>
  <c r="I38"/>
  <c r="J38" s="1"/>
  <c r="I40"/>
  <c r="J40" s="1"/>
  <c r="I48"/>
  <c r="J48" s="1"/>
  <c r="I52"/>
  <c r="J52" s="1"/>
  <c r="I46"/>
  <c r="J46" s="1"/>
  <c r="I42"/>
  <c r="J42" s="1"/>
  <c r="I50"/>
  <c r="J50" s="1"/>
  <c r="I35"/>
  <c r="J35" s="1"/>
  <c r="I13"/>
  <c r="J13" s="1"/>
  <c r="I21"/>
  <c r="J21" s="1"/>
  <c r="I29"/>
  <c r="J29" s="1"/>
  <c r="I37"/>
  <c r="J37" s="1"/>
  <c r="I17"/>
  <c r="J17" s="1"/>
  <c r="I33"/>
  <c r="J33" s="1"/>
  <c r="I19"/>
  <c r="J19" s="1"/>
  <c r="I27"/>
  <c r="J27" s="1"/>
  <c r="I25"/>
  <c r="J25" s="1"/>
  <c r="I15"/>
  <c r="J15" s="1"/>
  <c r="I23"/>
  <c r="J23" s="1"/>
  <c r="I31"/>
  <c r="J31" s="1"/>
  <c r="I12"/>
  <c r="J12" s="1"/>
  <c r="H56" l="1"/>
  <c r="I11"/>
  <c r="I56" s="1"/>
  <c r="J11" l="1"/>
  <c r="J56" s="1"/>
</calcChain>
</file>

<file path=xl/sharedStrings.xml><?xml version="1.0" encoding="utf-8"?>
<sst xmlns="http://schemas.openxmlformats.org/spreadsheetml/2006/main" count="495" uniqueCount="188">
  <si>
    <t>CONTPAQ i</t>
  </si>
  <si>
    <t xml:space="preserve">      NÓMINAS</t>
  </si>
  <si>
    <t>05 INGENIERIA FISCAL LABORAL SC</t>
  </si>
  <si>
    <t>Lista de Raya (forma tabular)</t>
  </si>
  <si>
    <t>Periodo 43 al 43 Semanal del 18/10/2017 al 24/10/2017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</si>
  <si>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</si>
  <si>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</si>
  <si>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</si>
  <si>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</si>
  <si>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</si>
  <si>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</si>
  <si>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</si>
  <si>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</si>
  <si>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</si>
  <si>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</si>
  <si>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</si>
  <si>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</si>
  <si>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</si>
  <si>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</si>
  <si>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</si>
  <si>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</si>
  <si>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</si>
  <si>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</si>
  <si>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</si>
  <si>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</si>
  <si>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</si>
  <si>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</si>
  <si>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</si>
  <si>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</si>
  <si>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</si>
  <si>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</si>
  <si>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</si>
  <si>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</si>
  <si>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</si>
  <si>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</si>
  <si>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</si>
  <si>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</si>
  <si>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</si>
  <si>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</si>
  <si>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</si>
  <si>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</si>
  <si>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</si>
  <si>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</si>
  <si>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</si>
  <si>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</si>
  <si>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</si>
  <si>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</si>
  <si>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</si>
  <si>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</si>
  <si>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</si>
  <si>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</si>
  <si>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</si>
  <si>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</si>
  <si>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</si>
  <si>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</si>
  <si>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</si>
  <si>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</si>
  <si>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</si>
  <si>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</si>
  <si>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</si>
  <si>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</si>
  <si>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</si>
  <si>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</si>
  <si>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</si>
  <si>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</si>
  <si>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</si>
  <si>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</si>
  <si>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</si>
  <si>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</si>
  <si>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</si>
  <si>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</si>
  <si>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</si>
  <si>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</si>
  <si>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</si>
  <si>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</si>
  <si>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</si>
  <si>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</si>
  <si>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</si>
  <si>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</si>
  <si>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</si>
  <si>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</si>
  <si>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</si>
  <si>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</si>
  <si>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</si>
  <si>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</si>
  <si>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</si>
  <si>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</si>
  <si>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</si>
  <si>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</si>
  <si>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</si>
  <si>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</si>
  <si>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</si>
  <si>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</si>
  <si>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</si>
  <si>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</si>
  <si>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</si>
  <si>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</si>
  <si>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</si>
  <si>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</si>
  <si>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</si>
  <si>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</si>
  <si>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</si>
  <si>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</si>
  <si>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</si>
  <si>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</si>
  <si>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</si>
  <si>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</si>
  <si>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</si>
  <si>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</si>
  <si>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</si>
  <si>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43 del 2017-10-18 al 2017-10-24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</si>
  <si>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</si>
  <si>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</si>
  <si>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</si>
  <si>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</si>
  <si>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</si>
  <si>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</si>
  <si>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</si>
  <si>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</si>
  <si>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</si>
  <si>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</si>
  <si>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42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</si>
  <si>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</si>
  <si>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</si>
  <si>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</si>
  <si>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</si>
  <si>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</si>
  <si>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</si>
  <si>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</si>
  <si>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</si>
  <si>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</si>
  <si>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</si>
  <si>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</si>
  <si>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</si>
  <si>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</si>
  <si>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</si>
  <si>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</si>
  <si>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</si>
  <si>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</si>
  <si>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43</t>
  </si>
  <si>
    <t>18/10/2017 al 24/10/2017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</si>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</sst>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59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21" sqref="H21:H40"/>
    </sheetView>
  </sheetViews>
  <sheetFormatPr baseColWidth="10" defaultRowHeight="11.25"/>
  <cols>
    <col min="1" max="1" width="8.5703125" style="2" customWidth="1"/>
    <col min="2" max="2" width="27.5703125" style="1" customWidth="1"/>
    <col min="3" max="3" width="13.5703125" style="1" bestFit="1" customWidth="1"/>
    <col min="4" max="4" width="11.42578125" style="1"/>
    <col min="5" max="5" width="14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109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122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123</v>
      </c>
      <c r="G8" s="39" t="s">
        <v>124</v>
      </c>
      <c r="H8" s="39" t="s">
        <v>125</v>
      </c>
      <c r="I8" s="39" t="s">
        <v>126</v>
      </c>
      <c r="J8" s="39" t="s">
        <v>127</v>
      </c>
    </row>
    <row r="9" spans="1:13" ht="12" thickTop="1">
      <c r="A9" s="12" t="s">
        <v>20</v>
      </c>
    </row>
    <row r="11" spans="1:13" ht="14.25" hidden="1">
      <c r="A11" s="2" t="s">
        <v>21</v>
      </c>
      <c r="B11" s="1" t="s">
        <v>22</v>
      </c>
      <c r="C11" s="13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7" t="s">
        <v>141</v>
      </c>
      <c r="M11" s="58" t="s">
        <v>142</v>
      </c>
    </row>
    <row r="12" spans="1:13" ht="14.25" hidden="1">
      <c r="A12" s="2" t="s">
        <v>23</v>
      </c>
      <c r="B12" s="1" t="s">
        <v>24</v>
      </c>
      <c r="C12" s="13">
        <v>1026.76</v>
      </c>
      <c r="E12" s="40">
        <f t="shared" ref="E12:E37" si="0">+C12</f>
        <v>1026.76</v>
      </c>
      <c r="F12" s="40">
        <f t="shared" ref="F12:F53" si="1">+E12*2%</f>
        <v>20.5352</v>
      </c>
      <c r="G12" s="40">
        <f t="shared" ref="G12:G37" si="2">+E12*7.5%</f>
        <v>77.006999999999991</v>
      </c>
      <c r="H12" s="40">
        <f t="shared" ref="H12:H37" si="3">SUM(E12:G12)</f>
        <v>1124.3022000000001</v>
      </c>
      <c r="I12" s="40">
        <f t="shared" ref="I12:I53" si="4">+H12*16%</f>
        <v>179.88835200000003</v>
      </c>
      <c r="J12" s="40">
        <f t="shared" ref="J12:J37" si="5">+H12+I12</f>
        <v>1304.190552</v>
      </c>
      <c r="L12" s="57" t="s">
        <v>141</v>
      </c>
      <c r="M12" s="58" t="s">
        <v>143</v>
      </c>
    </row>
    <row r="13" spans="1:13" ht="14.25" hidden="1">
      <c r="A13" s="2" t="s">
        <v>25</v>
      </c>
      <c r="B13" s="1" t="s">
        <v>26</v>
      </c>
      <c r="C13" s="13">
        <v>5947.83</v>
      </c>
      <c r="E13" s="40">
        <f t="shared" si="0"/>
        <v>5947.83</v>
      </c>
      <c r="F13" s="40">
        <f t="shared" si="1"/>
        <v>118.95659999999999</v>
      </c>
      <c r="G13" s="40">
        <f t="shared" si="2"/>
        <v>446.08724999999998</v>
      </c>
      <c r="H13" s="40">
        <f t="shared" si="3"/>
        <v>6512.8738499999999</v>
      </c>
      <c r="I13" s="40">
        <f t="shared" si="4"/>
        <v>1042.059816</v>
      </c>
      <c r="J13" s="40">
        <f t="shared" si="5"/>
        <v>7554.9336659999999</v>
      </c>
      <c r="L13" s="57" t="s">
        <v>144</v>
      </c>
      <c r="M13" s="58" t="s">
        <v>145</v>
      </c>
    </row>
    <row r="14" spans="1:13" ht="14.25" hidden="1">
      <c r="A14" s="2" t="s">
        <v>27</v>
      </c>
      <c r="B14" s="1" t="s">
        <v>28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7" t="s">
        <v>141</v>
      </c>
      <c r="M14" s="58" t="s">
        <v>146</v>
      </c>
    </row>
    <row r="15" spans="1:13" ht="14.25" hidden="1">
      <c r="A15" s="2" t="s">
        <v>29</v>
      </c>
      <c r="B15" s="1" t="s">
        <v>30</v>
      </c>
      <c r="C15" s="13">
        <v>22807.93</v>
      </c>
      <c r="E15" s="40">
        <f t="shared" si="0"/>
        <v>22807.93</v>
      </c>
      <c r="F15" s="40">
        <f t="shared" si="1"/>
        <v>456.15860000000004</v>
      </c>
      <c r="G15" s="40">
        <f t="shared" si="2"/>
        <v>1710.59475</v>
      </c>
      <c r="H15" s="40">
        <f t="shared" si="3"/>
        <v>24974.683349999999</v>
      </c>
      <c r="I15" s="40">
        <f t="shared" si="4"/>
        <v>3995.9493360000001</v>
      </c>
      <c r="J15" s="40">
        <f t="shared" si="5"/>
        <v>28970.632686000001</v>
      </c>
      <c r="L15" s="57" t="s">
        <v>141</v>
      </c>
      <c r="M15" s="58" t="s">
        <v>147</v>
      </c>
    </row>
    <row r="16" spans="1:13" ht="14.25" hidden="1">
      <c r="A16" s="2" t="s">
        <v>31</v>
      </c>
      <c r="B16" s="1" t="s">
        <v>32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144</v>
      </c>
      <c r="M16" s="58" t="s">
        <v>148</v>
      </c>
    </row>
    <row r="17" spans="1:13" ht="14.25" hidden="1">
      <c r="A17" s="2" t="s">
        <v>33</v>
      </c>
      <c r="B17" s="1" t="s">
        <v>34</v>
      </c>
      <c r="C17" s="13">
        <v>1026.76</v>
      </c>
      <c r="E17" s="40">
        <f t="shared" si="0"/>
        <v>1026.76</v>
      </c>
      <c r="F17" s="40">
        <f t="shared" si="1"/>
        <v>20.5352</v>
      </c>
      <c r="G17" s="40">
        <f t="shared" si="2"/>
        <v>77.006999999999991</v>
      </c>
      <c r="H17" s="40">
        <f t="shared" si="3"/>
        <v>1124.3022000000001</v>
      </c>
      <c r="I17" s="40">
        <f t="shared" si="4"/>
        <v>179.88835200000003</v>
      </c>
      <c r="J17" s="40">
        <f t="shared" si="5"/>
        <v>1304.190552</v>
      </c>
      <c r="L17" s="59" t="s">
        <v>144</v>
      </c>
      <c r="M17" s="59" t="s">
        <v>149</v>
      </c>
    </row>
    <row r="18" spans="1:13" ht="14.25" hidden="1">
      <c r="A18" s="2" t="s">
        <v>35</v>
      </c>
      <c r="B18" s="1" t="s">
        <v>36</v>
      </c>
      <c r="C18" s="13">
        <v>14010.28</v>
      </c>
      <c r="E18" s="40">
        <f t="shared" si="0"/>
        <v>14010.28</v>
      </c>
      <c r="F18" s="40">
        <f t="shared" si="1"/>
        <v>280.2056</v>
      </c>
      <c r="G18" s="40">
        <f t="shared" si="2"/>
        <v>1050.771</v>
      </c>
      <c r="H18" s="40">
        <f t="shared" si="3"/>
        <v>15341.256600000001</v>
      </c>
      <c r="I18" s="40">
        <f t="shared" si="4"/>
        <v>2454.601056</v>
      </c>
      <c r="J18" s="40">
        <f t="shared" si="5"/>
        <v>17795.857656</v>
      </c>
      <c r="L18" s="57" t="s">
        <v>144</v>
      </c>
      <c r="M18" s="58" t="s">
        <v>150</v>
      </c>
    </row>
    <row r="19" spans="1:13" ht="14.25" hidden="1">
      <c r="A19" s="2" t="s">
        <v>37</v>
      </c>
      <c r="B19" s="1" t="s">
        <v>38</v>
      </c>
      <c r="C19" s="13">
        <v>8175.91</v>
      </c>
      <c r="E19" s="40">
        <f t="shared" si="0"/>
        <v>8175.91</v>
      </c>
      <c r="F19" s="40">
        <f t="shared" si="1"/>
        <v>163.51820000000001</v>
      </c>
      <c r="G19" s="40">
        <f t="shared" si="2"/>
        <v>613.19324999999992</v>
      </c>
      <c r="H19" s="40">
        <f t="shared" si="3"/>
        <v>8952.6214500000006</v>
      </c>
      <c r="I19" s="40">
        <f t="shared" si="4"/>
        <v>1432.4194320000001</v>
      </c>
      <c r="J19" s="40">
        <f t="shared" si="5"/>
        <v>10385.040882000001</v>
      </c>
      <c r="L19" s="57" t="s">
        <v>141</v>
      </c>
      <c r="M19" s="58" t="s">
        <v>151</v>
      </c>
    </row>
    <row r="20" spans="1:13" ht="14.25" hidden="1">
      <c r="A20" s="2" t="s">
        <v>39</v>
      </c>
      <c r="B20" s="1" t="s">
        <v>40</v>
      </c>
      <c r="C20" s="13">
        <v>18252.990000000002</v>
      </c>
      <c r="E20" s="40">
        <f t="shared" si="0"/>
        <v>18252.990000000002</v>
      </c>
      <c r="F20" s="40">
        <f t="shared" si="1"/>
        <v>365.05980000000005</v>
      </c>
      <c r="G20" s="40">
        <f t="shared" si="2"/>
        <v>1368.97425</v>
      </c>
      <c r="H20" s="40">
        <f t="shared" si="3"/>
        <v>19987.02405</v>
      </c>
      <c r="I20" s="40">
        <f t="shared" si="4"/>
        <v>3197.9238479999999</v>
      </c>
      <c r="J20" s="40">
        <f t="shared" si="5"/>
        <v>23184.947897999999</v>
      </c>
      <c r="L20" s="57" t="s">
        <v>141</v>
      </c>
      <c r="M20" s="58" t="s">
        <v>152</v>
      </c>
    </row>
    <row r="21" spans="1:13" ht="14.25">
      <c r="A21" s="2" t="s">
        <v>41</v>
      </c>
      <c r="B21" s="1" t="s">
        <v>42</v>
      </c>
      <c r="C21" s="13">
        <v>4293.58</v>
      </c>
      <c r="E21" s="40">
        <f t="shared" si="0"/>
        <v>4293.58</v>
      </c>
      <c r="F21" s="40">
        <f t="shared" si="1"/>
        <v>85.871600000000001</v>
      </c>
      <c r="G21" s="40">
        <f t="shared" si="2"/>
        <v>322.01849999999996</v>
      </c>
      <c r="H21" s="40">
        <f t="shared" si="3"/>
        <v>4701.4701000000005</v>
      </c>
      <c r="I21" s="40">
        <f t="shared" si="4"/>
        <v>752.23521600000004</v>
      </c>
      <c r="J21" s="40">
        <f t="shared" si="5"/>
        <v>5453.7053160000005</v>
      </c>
      <c r="L21" s="57" t="s">
        <v>153</v>
      </c>
      <c r="M21" s="58" t="s">
        <v>154</v>
      </c>
    </row>
    <row r="22" spans="1:13" ht="14.25" hidden="1">
      <c r="A22" s="2" t="s">
        <v>43</v>
      </c>
      <c r="B22" s="1" t="s">
        <v>44</v>
      </c>
      <c r="C22" s="13">
        <v>13159.59</v>
      </c>
      <c r="E22" s="40">
        <f t="shared" si="0"/>
        <v>13159.59</v>
      </c>
      <c r="F22" s="40">
        <f t="shared" si="1"/>
        <v>263.1918</v>
      </c>
      <c r="G22" s="40">
        <f t="shared" si="2"/>
        <v>986.96924999999999</v>
      </c>
      <c r="H22" s="40">
        <f t="shared" si="3"/>
        <v>14409.751050000001</v>
      </c>
      <c r="I22" s="40">
        <f t="shared" si="4"/>
        <v>2305.560168</v>
      </c>
      <c r="J22" s="40">
        <f t="shared" si="5"/>
        <v>16715.311218000003</v>
      </c>
      <c r="L22" s="57" t="s">
        <v>141</v>
      </c>
      <c r="M22" s="58" t="s">
        <v>155</v>
      </c>
    </row>
    <row r="23" spans="1:13" ht="14.25" hidden="1">
      <c r="A23" s="2" t="s">
        <v>45</v>
      </c>
      <c r="B23" s="1" t="s">
        <v>46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141</v>
      </c>
      <c r="M23" s="58" t="s">
        <v>156</v>
      </c>
    </row>
    <row r="24" spans="1:13" ht="14.25" hidden="1">
      <c r="A24" s="2" t="s">
        <v>47</v>
      </c>
      <c r="B24" s="1" t="s">
        <v>48</v>
      </c>
      <c r="C24" s="13">
        <v>1026.76</v>
      </c>
      <c r="E24" s="40">
        <f t="shared" si="0"/>
        <v>1026.76</v>
      </c>
      <c r="F24" s="40">
        <f t="shared" si="1"/>
        <v>20.5352</v>
      </c>
      <c r="G24" s="40">
        <f t="shared" si="2"/>
        <v>77.006999999999991</v>
      </c>
      <c r="H24" s="40">
        <f t="shared" si="3"/>
        <v>1124.3022000000001</v>
      </c>
      <c r="I24" s="40">
        <f t="shared" si="4"/>
        <v>179.88835200000003</v>
      </c>
      <c r="J24" s="40">
        <f t="shared" si="5"/>
        <v>1304.190552</v>
      </c>
      <c r="L24" s="57" t="s">
        <v>144</v>
      </c>
      <c r="M24" s="58" t="s">
        <v>157</v>
      </c>
    </row>
    <row r="25" spans="1:13" ht="14.25">
      <c r="A25" s="2" t="s">
        <v>49</v>
      </c>
      <c r="B25" s="1" t="s">
        <v>50</v>
      </c>
      <c r="C25" s="13">
        <v>5889.92</v>
      </c>
      <c r="E25" s="40">
        <f t="shared" si="0"/>
        <v>5889.92</v>
      </c>
      <c r="F25" s="40">
        <f t="shared" si="1"/>
        <v>117.7984</v>
      </c>
      <c r="G25" s="40">
        <f t="shared" si="2"/>
        <v>441.74399999999997</v>
      </c>
      <c r="H25" s="40">
        <f t="shared" si="3"/>
        <v>6449.4623999999994</v>
      </c>
      <c r="I25" s="40">
        <f t="shared" si="4"/>
        <v>1031.913984</v>
      </c>
      <c r="J25" s="40">
        <f t="shared" si="5"/>
        <v>7481.3763839999992</v>
      </c>
      <c r="L25" s="57" t="s">
        <v>153</v>
      </c>
      <c r="M25" s="58" t="s">
        <v>158</v>
      </c>
    </row>
    <row r="26" spans="1:13" ht="14.25" hidden="1">
      <c r="A26" s="2" t="s">
        <v>51</v>
      </c>
      <c r="B26" s="1" t="s">
        <v>52</v>
      </c>
      <c r="C26" s="13">
        <v>8831.2900000000009</v>
      </c>
      <c r="E26" s="40">
        <f t="shared" si="0"/>
        <v>8831.2900000000009</v>
      </c>
      <c r="F26" s="40">
        <f t="shared" si="1"/>
        <v>176.62580000000003</v>
      </c>
      <c r="G26" s="40">
        <f t="shared" si="2"/>
        <v>662.34675000000004</v>
      </c>
      <c r="H26" s="40">
        <f t="shared" si="3"/>
        <v>9670.2625500000013</v>
      </c>
      <c r="I26" s="40">
        <f t="shared" si="4"/>
        <v>1547.2420080000002</v>
      </c>
      <c r="J26" s="40">
        <f t="shared" si="5"/>
        <v>11217.504558000001</v>
      </c>
      <c r="L26" s="57" t="s">
        <v>141</v>
      </c>
      <c r="M26" s="58" t="s">
        <v>159</v>
      </c>
    </row>
    <row r="27" spans="1:13" ht="14.25" hidden="1">
      <c r="A27" s="2" t="s">
        <v>53</v>
      </c>
      <c r="B27" s="1" t="s">
        <v>54</v>
      </c>
      <c r="C27" s="13">
        <v>1516.62</v>
      </c>
      <c r="E27" s="40">
        <f t="shared" si="0"/>
        <v>1516.62</v>
      </c>
      <c r="F27" s="40">
        <f t="shared" si="1"/>
        <v>30.3324</v>
      </c>
      <c r="G27" s="40">
        <f t="shared" si="2"/>
        <v>113.74649999999998</v>
      </c>
      <c r="H27" s="40">
        <f t="shared" si="3"/>
        <v>1660.6988999999999</v>
      </c>
      <c r="I27" s="40">
        <f t="shared" si="4"/>
        <v>265.71182399999998</v>
      </c>
      <c r="J27" s="40">
        <f t="shared" si="5"/>
        <v>1926.4107239999998</v>
      </c>
      <c r="L27" s="57" t="s">
        <v>160</v>
      </c>
      <c r="M27" s="58" t="s">
        <v>161</v>
      </c>
    </row>
    <row r="28" spans="1:13" ht="14.25" hidden="1">
      <c r="A28" s="2" t="s">
        <v>55</v>
      </c>
      <c r="B28" s="1" t="s">
        <v>56</v>
      </c>
      <c r="C28" s="13">
        <v>1026.76</v>
      </c>
      <c r="E28" s="40">
        <f t="shared" si="0"/>
        <v>1026.76</v>
      </c>
      <c r="F28" s="40">
        <f t="shared" si="1"/>
        <v>20.5352</v>
      </c>
      <c r="G28" s="40">
        <f t="shared" si="2"/>
        <v>77.006999999999991</v>
      </c>
      <c r="H28" s="40">
        <f t="shared" si="3"/>
        <v>1124.3022000000001</v>
      </c>
      <c r="I28" s="40">
        <f t="shared" si="4"/>
        <v>179.88835200000003</v>
      </c>
      <c r="J28" s="40">
        <f t="shared" si="5"/>
        <v>1304.190552</v>
      </c>
      <c r="L28" s="57" t="s">
        <v>141</v>
      </c>
      <c r="M28" s="58" t="s">
        <v>162</v>
      </c>
    </row>
    <row r="29" spans="1:13" ht="14.25" hidden="1">
      <c r="A29" s="2" t="s">
        <v>57</v>
      </c>
      <c r="B29" s="1" t="s">
        <v>58</v>
      </c>
      <c r="C29" s="13">
        <v>24640.45</v>
      </c>
      <c r="E29" s="40">
        <f t="shared" si="0"/>
        <v>24640.45</v>
      </c>
      <c r="F29" s="40">
        <f t="shared" si="1"/>
        <v>492.80900000000003</v>
      </c>
      <c r="G29" s="40">
        <f t="shared" si="2"/>
        <v>1848.0337500000001</v>
      </c>
      <c r="H29" s="40">
        <f t="shared" si="3"/>
        <v>26981.292750000001</v>
      </c>
      <c r="I29" s="40">
        <f t="shared" si="4"/>
        <v>4317.00684</v>
      </c>
      <c r="J29" s="40">
        <f t="shared" si="5"/>
        <v>31298.299590000002</v>
      </c>
      <c r="L29" s="57" t="s">
        <v>141</v>
      </c>
      <c r="M29" s="58" t="s">
        <v>163</v>
      </c>
    </row>
    <row r="30" spans="1:13" ht="14.25" hidden="1">
      <c r="A30" s="2" t="s">
        <v>59</v>
      </c>
      <c r="B30" s="1" t="s">
        <v>60</v>
      </c>
      <c r="C30" s="13">
        <v>14395.74</v>
      </c>
      <c r="E30" s="40">
        <f t="shared" si="0"/>
        <v>14395.74</v>
      </c>
      <c r="F30" s="40">
        <f t="shared" si="1"/>
        <v>287.91480000000001</v>
      </c>
      <c r="G30" s="40">
        <f t="shared" si="2"/>
        <v>1079.6804999999999</v>
      </c>
      <c r="H30" s="40">
        <f t="shared" si="3"/>
        <v>15763.335300000001</v>
      </c>
      <c r="I30" s="40">
        <f t="shared" si="4"/>
        <v>2522.133648</v>
      </c>
      <c r="J30" s="40">
        <f t="shared" si="5"/>
        <v>18285.468948000002</v>
      </c>
      <c r="L30" s="57" t="s">
        <v>141</v>
      </c>
      <c r="M30" s="58" t="s">
        <v>164</v>
      </c>
    </row>
    <row r="31" spans="1:13" ht="14.25" hidden="1">
      <c r="A31" s="2" t="s">
        <v>61</v>
      </c>
      <c r="B31" s="1" t="s">
        <v>62</v>
      </c>
      <c r="C31" s="13">
        <v>1026.76</v>
      </c>
      <c r="E31" s="40">
        <f t="shared" si="0"/>
        <v>1026.76</v>
      </c>
      <c r="F31" s="40">
        <f t="shared" si="1"/>
        <v>20.5352</v>
      </c>
      <c r="G31" s="40">
        <f t="shared" si="2"/>
        <v>77.006999999999991</v>
      </c>
      <c r="H31" s="40">
        <f t="shared" si="3"/>
        <v>1124.3022000000001</v>
      </c>
      <c r="I31" s="40">
        <f t="shared" si="4"/>
        <v>179.88835200000003</v>
      </c>
      <c r="J31" s="40">
        <f t="shared" si="5"/>
        <v>1304.190552</v>
      </c>
      <c r="L31" s="57" t="s">
        <v>141</v>
      </c>
      <c r="M31" s="58" t="s">
        <v>165</v>
      </c>
    </row>
    <row r="32" spans="1:13" ht="14.25" hidden="1">
      <c r="A32" s="2" t="s">
        <v>63</v>
      </c>
      <c r="B32" s="1" t="s">
        <v>64</v>
      </c>
      <c r="C32" s="13">
        <v>1516.69</v>
      </c>
      <c r="E32" s="40">
        <f t="shared" si="0"/>
        <v>1516.69</v>
      </c>
      <c r="F32" s="40">
        <f t="shared" si="1"/>
        <v>30.3338</v>
      </c>
      <c r="G32" s="40">
        <f t="shared" si="2"/>
        <v>113.75175</v>
      </c>
      <c r="H32" s="40">
        <f t="shared" si="3"/>
        <v>1660.7755500000001</v>
      </c>
      <c r="I32" s="40">
        <f t="shared" si="4"/>
        <v>265.72408799999999</v>
      </c>
      <c r="J32" s="40">
        <f t="shared" si="5"/>
        <v>1926.499638</v>
      </c>
      <c r="L32" s="57" t="s">
        <v>160</v>
      </c>
      <c r="M32" s="58" t="s">
        <v>166</v>
      </c>
    </row>
    <row r="33" spans="1:13" ht="14.25" hidden="1">
      <c r="A33" s="2" t="s">
        <v>65</v>
      </c>
      <c r="B33" s="1" t="s">
        <v>66</v>
      </c>
      <c r="C33" s="13">
        <v>1516.69</v>
      </c>
      <c r="E33" s="40">
        <f t="shared" si="0"/>
        <v>1516.69</v>
      </c>
      <c r="F33" s="40">
        <f t="shared" si="1"/>
        <v>30.3338</v>
      </c>
      <c r="G33" s="40">
        <f t="shared" si="2"/>
        <v>113.75175</v>
      </c>
      <c r="H33" s="40">
        <f t="shared" si="3"/>
        <v>1660.7755500000001</v>
      </c>
      <c r="I33" s="40">
        <f t="shared" si="4"/>
        <v>265.72408799999999</v>
      </c>
      <c r="J33" s="40">
        <f t="shared" si="5"/>
        <v>1926.499638</v>
      </c>
      <c r="L33" s="57" t="s">
        <v>160</v>
      </c>
      <c r="M33" s="58" t="s">
        <v>167</v>
      </c>
    </row>
    <row r="34" spans="1:13" ht="14.25" hidden="1">
      <c r="A34" s="2" t="s">
        <v>67</v>
      </c>
      <c r="B34" s="1" t="s">
        <v>68</v>
      </c>
      <c r="C34" s="13">
        <v>19938.32</v>
      </c>
      <c r="E34" s="40">
        <f t="shared" si="0"/>
        <v>19938.32</v>
      </c>
      <c r="F34" s="40">
        <f t="shared" si="1"/>
        <v>398.76639999999998</v>
      </c>
      <c r="G34" s="40">
        <f t="shared" si="2"/>
        <v>1495.374</v>
      </c>
      <c r="H34" s="40">
        <f t="shared" si="3"/>
        <v>21832.4604</v>
      </c>
      <c r="I34" s="40">
        <f t="shared" si="4"/>
        <v>3493.1936639999999</v>
      </c>
      <c r="J34" s="40">
        <f t="shared" si="5"/>
        <v>25325.654063999998</v>
      </c>
      <c r="L34" s="57" t="s">
        <v>141</v>
      </c>
      <c r="M34" s="58" t="s">
        <v>168</v>
      </c>
    </row>
    <row r="35" spans="1:13" ht="14.25" hidden="1">
      <c r="A35" s="2" t="s">
        <v>69</v>
      </c>
      <c r="B35" s="1" t="s">
        <v>70</v>
      </c>
      <c r="C35" s="13">
        <v>8851.36</v>
      </c>
      <c r="E35" s="40">
        <f t="shared" si="0"/>
        <v>8851.36</v>
      </c>
      <c r="F35" s="40">
        <f t="shared" si="1"/>
        <v>177.02720000000002</v>
      </c>
      <c r="G35" s="40">
        <f t="shared" si="2"/>
        <v>663.85199999999998</v>
      </c>
      <c r="H35" s="40">
        <f t="shared" si="3"/>
        <v>9692.2392000000018</v>
      </c>
      <c r="I35" s="40">
        <f t="shared" si="4"/>
        <v>1550.7582720000003</v>
      </c>
      <c r="J35" s="40">
        <f t="shared" si="5"/>
        <v>11242.997472000003</v>
      </c>
      <c r="L35" s="57" t="s">
        <v>141</v>
      </c>
      <c r="M35" s="58" t="s">
        <v>169</v>
      </c>
    </row>
    <row r="36" spans="1:13" ht="14.25" hidden="1">
      <c r="A36" s="2" t="s">
        <v>71</v>
      </c>
      <c r="B36" s="1" t="s">
        <v>72</v>
      </c>
      <c r="C36" s="13">
        <v>2334.42</v>
      </c>
      <c r="E36" s="40">
        <f t="shared" si="0"/>
        <v>2334.42</v>
      </c>
      <c r="F36" s="40">
        <f t="shared" si="1"/>
        <v>46.688400000000001</v>
      </c>
      <c r="G36" s="40">
        <f t="shared" si="2"/>
        <v>175.08150000000001</v>
      </c>
      <c r="H36" s="40">
        <f t="shared" si="3"/>
        <v>2556.1899000000003</v>
      </c>
      <c r="I36" s="40">
        <f t="shared" si="4"/>
        <v>408.99038400000006</v>
      </c>
      <c r="J36" s="40">
        <f t="shared" si="5"/>
        <v>2965.1802840000005</v>
      </c>
      <c r="L36" s="57" t="s">
        <v>141</v>
      </c>
      <c r="M36" s="58" t="s">
        <v>170</v>
      </c>
    </row>
    <row r="37" spans="1:13" ht="14.25">
      <c r="A37" s="2" t="s">
        <v>73</v>
      </c>
      <c r="B37" s="1" t="s">
        <v>74</v>
      </c>
      <c r="C37" s="13">
        <v>2531.36</v>
      </c>
      <c r="E37" s="40">
        <f t="shared" si="0"/>
        <v>2531.36</v>
      </c>
      <c r="F37" s="40">
        <f t="shared" si="1"/>
        <v>50.627200000000002</v>
      </c>
      <c r="G37" s="40">
        <f t="shared" si="2"/>
        <v>189.852</v>
      </c>
      <c r="H37" s="40">
        <f t="shared" si="3"/>
        <v>2771.8391999999999</v>
      </c>
      <c r="I37" s="40">
        <f t="shared" si="4"/>
        <v>443.49427199999997</v>
      </c>
      <c r="J37" s="40">
        <f t="shared" si="5"/>
        <v>3215.3334719999998</v>
      </c>
      <c r="L37" s="57" t="s">
        <v>153</v>
      </c>
      <c r="M37" s="58" t="s">
        <v>171</v>
      </c>
    </row>
    <row r="38" spans="1:13" ht="14.25" hidden="1">
      <c r="A38" s="2" t="s">
        <v>75</v>
      </c>
      <c r="B38" s="1" t="s">
        <v>76</v>
      </c>
      <c r="C38" s="13">
        <v>1166.69</v>
      </c>
      <c r="E38" s="40">
        <f>+C38</f>
        <v>1166.69</v>
      </c>
      <c r="F38" s="40">
        <f>+E38*2%</f>
        <v>23.3338</v>
      </c>
      <c r="G38" s="40">
        <f>+E38*7.5%</f>
        <v>87.501750000000001</v>
      </c>
      <c r="H38" s="40">
        <f>SUM(E38:G38)</f>
        <v>1277.5255500000001</v>
      </c>
      <c r="I38" s="40">
        <f>+H38*16%</f>
        <v>204.404088</v>
      </c>
      <c r="J38" s="40">
        <f>+H38+I38</f>
        <v>1481.9296380000001</v>
      </c>
      <c r="L38" s="57" t="s">
        <v>141</v>
      </c>
      <c r="M38" s="58" t="s">
        <v>172</v>
      </c>
    </row>
    <row r="39" spans="1:13" ht="14.25" hidden="1">
      <c r="A39" s="2" t="s">
        <v>77</v>
      </c>
      <c r="B39" s="1" t="s">
        <v>78</v>
      </c>
      <c r="C39" s="13">
        <v>1026.76</v>
      </c>
      <c r="E39" s="40">
        <f t="shared" ref="E39:E53" si="6">+C39</f>
        <v>1026.76</v>
      </c>
      <c r="F39" s="40">
        <f t="shared" si="1"/>
        <v>20.5352</v>
      </c>
      <c r="G39" s="40">
        <f t="shared" ref="G39:G53" si="7">+E39*7.5%</f>
        <v>77.006999999999991</v>
      </c>
      <c r="H39" s="40">
        <f t="shared" ref="H39:H53" si="8">SUM(E39:G39)</f>
        <v>1124.3022000000001</v>
      </c>
      <c r="I39" s="40">
        <f t="shared" si="4"/>
        <v>179.88835200000003</v>
      </c>
      <c r="J39" s="40">
        <f t="shared" ref="J39:J53" si="9">+H39+I39</f>
        <v>1304.190552</v>
      </c>
      <c r="L39" s="57" t="s">
        <v>141</v>
      </c>
      <c r="M39" s="58" t="s">
        <v>173</v>
      </c>
    </row>
    <row r="40" spans="1:13" ht="14.25">
      <c r="A40" s="2" t="s">
        <v>79</v>
      </c>
      <c r="B40" s="1" t="s">
        <v>80</v>
      </c>
      <c r="C40" s="13">
        <v>2491.4699999999998</v>
      </c>
      <c r="E40" s="40">
        <f t="shared" si="6"/>
        <v>2491.4699999999998</v>
      </c>
      <c r="F40" s="40">
        <f t="shared" si="1"/>
        <v>49.8294</v>
      </c>
      <c r="G40" s="40">
        <f t="shared" si="7"/>
        <v>186.86024999999998</v>
      </c>
      <c r="H40" s="40">
        <f t="shared" si="8"/>
        <v>2728.1596500000001</v>
      </c>
      <c r="I40" s="40">
        <f t="shared" si="4"/>
        <v>436.50554400000004</v>
      </c>
      <c r="J40" s="40">
        <f t="shared" si="9"/>
        <v>3164.6651940000002</v>
      </c>
      <c r="L40" s="57" t="s">
        <v>153</v>
      </c>
      <c r="M40" s="58" t="s">
        <v>174</v>
      </c>
    </row>
    <row r="41" spans="1:13" ht="14.25" hidden="1">
      <c r="A41" s="2" t="s">
        <v>81</v>
      </c>
      <c r="B41" s="1" t="s">
        <v>82</v>
      </c>
      <c r="C41" s="13">
        <v>1516.62</v>
      </c>
      <c r="E41" s="40">
        <f t="shared" si="6"/>
        <v>1516.62</v>
      </c>
      <c r="F41" s="40">
        <f t="shared" si="1"/>
        <v>30.3324</v>
      </c>
      <c r="G41" s="40">
        <f t="shared" si="7"/>
        <v>113.74649999999998</v>
      </c>
      <c r="H41" s="40">
        <f t="shared" si="8"/>
        <v>1660.6988999999999</v>
      </c>
      <c r="I41" s="40">
        <f t="shared" si="4"/>
        <v>265.71182399999998</v>
      </c>
      <c r="J41" s="40">
        <f t="shared" si="9"/>
        <v>1926.4107239999998</v>
      </c>
      <c r="L41" s="57" t="s">
        <v>160</v>
      </c>
      <c r="M41" s="58" t="s">
        <v>175</v>
      </c>
    </row>
    <row r="42" spans="1:13" ht="14.25" hidden="1">
      <c r="A42" s="2" t="s">
        <v>83</v>
      </c>
      <c r="B42" s="1" t="s">
        <v>84</v>
      </c>
      <c r="C42" s="13">
        <v>8695.36</v>
      </c>
      <c r="E42" s="40">
        <f t="shared" si="6"/>
        <v>8695.36</v>
      </c>
      <c r="F42" s="40">
        <f t="shared" si="1"/>
        <v>173.90720000000002</v>
      </c>
      <c r="G42" s="40">
        <f t="shared" si="7"/>
        <v>652.15200000000004</v>
      </c>
      <c r="H42" s="40">
        <f t="shared" si="8"/>
        <v>9521.4192000000003</v>
      </c>
      <c r="I42" s="40">
        <f t="shared" si="4"/>
        <v>1523.4270720000002</v>
      </c>
      <c r="J42" s="40">
        <f t="shared" si="9"/>
        <v>11044.846272000001</v>
      </c>
      <c r="L42" s="58" t="s">
        <v>141</v>
      </c>
      <c r="M42" s="58" t="s">
        <v>176</v>
      </c>
    </row>
    <row r="43" spans="1:13" ht="14.25" hidden="1">
      <c r="A43" s="2" t="s">
        <v>85</v>
      </c>
      <c r="B43" s="1" t="s">
        <v>86</v>
      </c>
      <c r="C43" s="13">
        <v>1975.04</v>
      </c>
      <c r="E43" s="40">
        <f t="shared" si="6"/>
        <v>1975.04</v>
      </c>
      <c r="F43" s="40">
        <f t="shared" si="1"/>
        <v>39.500799999999998</v>
      </c>
      <c r="G43" s="40">
        <f t="shared" si="7"/>
        <v>148.12799999999999</v>
      </c>
      <c r="H43" s="40">
        <f t="shared" si="8"/>
        <v>2162.6687999999999</v>
      </c>
      <c r="I43" s="40">
        <f t="shared" si="4"/>
        <v>346.02700799999997</v>
      </c>
      <c r="J43" s="40">
        <f t="shared" si="9"/>
        <v>2508.6958079999999</v>
      </c>
      <c r="L43" s="57" t="s">
        <v>141</v>
      </c>
      <c r="M43" s="58" t="s">
        <v>177</v>
      </c>
    </row>
    <row r="44" spans="1:13" ht="14.25" hidden="1">
      <c r="A44" s="2" t="s">
        <v>87</v>
      </c>
      <c r="B44" s="1" t="s">
        <v>88</v>
      </c>
      <c r="C44" s="13">
        <v>25298.35</v>
      </c>
      <c r="E44" s="40">
        <f t="shared" si="6"/>
        <v>25298.35</v>
      </c>
      <c r="F44" s="40">
        <f t="shared" si="1"/>
        <v>505.96699999999998</v>
      </c>
      <c r="G44" s="40">
        <f t="shared" si="7"/>
        <v>1897.3762499999998</v>
      </c>
      <c r="H44" s="40">
        <f t="shared" si="8"/>
        <v>27701.69325</v>
      </c>
      <c r="I44" s="40">
        <f t="shared" si="4"/>
        <v>4432.2709199999999</v>
      </c>
      <c r="J44" s="40">
        <f t="shared" si="9"/>
        <v>32133.964169999999</v>
      </c>
      <c r="L44" s="57" t="s">
        <v>144</v>
      </c>
      <c r="M44" s="58" t="s">
        <v>178</v>
      </c>
    </row>
    <row r="45" spans="1:13" ht="14.25" hidden="1">
      <c r="A45" s="2" t="s">
        <v>89</v>
      </c>
      <c r="B45" s="1" t="s">
        <v>90</v>
      </c>
      <c r="C45" s="13">
        <v>1839.35</v>
      </c>
      <c r="E45" s="40">
        <f t="shared" si="6"/>
        <v>1839.35</v>
      </c>
      <c r="F45" s="40">
        <f t="shared" si="1"/>
        <v>36.786999999999999</v>
      </c>
      <c r="G45" s="40">
        <f t="shared" si="7"/>
        <v>137.95124999999999</v>
      </c>
      <c r="H45" s="40">
        <f t="shared" si="8"/>
        <v>2014.08825</v>
      </c>
      <c r="I45" s="40">
        <f t="shared" si="4"/>
        <v>322.25412</v>
      </c>
      <c r="J45" s="40">
        <f t="shared" si="9"/>
        <v>2336.3423699999998</v>
      </c>
      <c r="L45" s="57" t="s">
        <v>141</v>
      </c>
      <c r="M45" s="58" t="s">
        <v>179</v>
      </c>
    </row>
    <row r="46" spans="1:13" ht="14.25" hidden="1">
      <c r="A46" s="2" t="s">
        <v>91</v>
      </c>
      <c r="B46" s="1" t="s">
        <v>92</v>
      </c>
      <c r="C46" s="13">
        <v>1516.62</v>
      </c>
      <c r="E46" s="40">
        <f t="shared" si="6"/>
        <v>1516.62</v>
      </c>
      <c r="F46" s="40">
        <f t="shared" si="1"/>
        <v>30.3324</v>
      </c>
      <c r="G46" s="40">
        <f t="shared" si="7"/>
        <v>113.74649999999998</v>
      </c>
      <c r="H46" s="40">
        <f t="shared" si="8"/>
        <v>1660.6988999999999</v>
      </c>
      <c r="I46" s="40">
        <f t="shared" si="4"/>
        <v>265.71182399999998</v>
      </c>
      <c r="J46" s="40">
        <f t="shared" si="9"/>
        <v>1926.4107239999998</v>
      </c>
      <c r="L46" s="57" t="s">
        <v>160</v>
      </c>
      <c r="M46" s="58" t="s">
        <v>180</v>
      </c>
    </row>
    <row r="47" spans="1:13" ht="14.25" hidden="1">
      <c r="A47" s="2" t="s">
        <v>93</v>
      </c>
      <c r="B47" s="1" t="s">
        <v>94</v>
      </c>
      <c r="C47" s="13">
        <v>7132.98</v>
      </c>
      <c r="E47" s="40">
        <f t="shared" si="6"/>
        <v>7132.98</v>
      </c>
      <c r="F47" s="40">
        <f t="shared" si="1"/>
        <v>142.65959999999998</v>
      </c>
      <c r="G47" s="40">
        <f t="shared" si="7"/>
        <v>534.97349999999994</v>
      </c>
      <c r="H47" s="40">
        <f t="shared" si="8"/>
        <v>7810.6130999999996</v>
      </c>
      <c r="I47" s="40">
        <f t="shared" si="4"/>
        <v>1249.6980959999999</v>
      </c>
      <c r="J47" s="40">
        <f t="shared" si="9"/>
        <v>9060.3111959999987</v>
      </c>
      <c r="L47" s="57" t="s">
        <v>141</v>
      </c>
      <c r="M47" s="58" t="s">
        <v>181</v>
      </c>
    </row>
    <row r="48" spans="1:13" ht="14.25" hidden="1">
      <c r="A48" s="2" t="s">
        <v>95</v>
      </c>
      <c r="B48" s="1" t="s">
        <v>96</v>
      </c>
      <c r="C48" s="13">
        <v>4101.7700000000004</v>
      </c>
      <c r="E48" s="40">
        <f t="shared" si="6"/>
        <v>4101.7700000000004</v>
      </c>
      <c r="F48" s="40">
        <f t="shared" si="1"/>
        <v>82.03540000000001</v>
      </c>
      <c r="G48" s="40">
        <f t="shared" si="7"/>
        <v>307.63275000000004</v>
      </c>
      <c r="H48" s="40">
        <f t="shared" si="8"/>
        <v>4491.43815</v>
      </c>
      <c r="I48" s="40">
        <f t="shared" si="4"/>
        <v>718.63010399999996</v>
      </c>
      <c r="J48" s="40">
        <f t="shared" si="9"/>
        <v>5210.0682539999998</v>
      </c>
      <c r="L48" s="58" t="s">
        <v>141</v>
      </c>
      <c r="M48" s="58" t="s">
        <v>182</v>
      </c>
    </row>
    <row r="49" spans="1:13" ht="14.25" hidden="1">
      <c r="A49" s="2" t="s">
        <v>97</v>
      </c>
      <c r="B49" s="1" t="s">
        <v>98</v>
      </c>
      <c r="C49" s="13">
        <v>1026.76</v>
      </c>
      <c r="E49" s="40">
        <f t="shared" si="6"/>
        <v>1026.76</v>
      </c>
      <c r="F49" s="40">
        <f t="shared" si="1"/>
        <v>20.5352</v>
      </c>
      <c r="G49" s="40">
        <f t="shared" si="7"/>
        <v>77.006999999999991</v>
      </c>
      <c r="H49" s="40">
        <f t="shared" si="8"/>
        <v>1124.3022000000001</v>
      </c>
      <c r="I49" s="40">
        <f t="shared" si="4"/>
        <v>179.88835200000003</v>
      </c>
      <c r="J49" s="40">
        <f t="shared" si="9"/>
        <v>1304.190552</v>
      </c>
      <c r="L49" s="58" t="s">
        <v>144</v>
      </c>
      <c r="M49" s="58" t="s">
        <v>183</v>
      </c>
    </row>
    <row r="50" spans="1:13" ht="14.25" hidden="1">
      <c r="A50" s="2" t="s">
        <v>99</v>
      </c>
      <c r="B50" s="1" t="s">
        <v>100</v>
      </c>
      <c r="C50" s="13">
        <v>3650.36</v>
      </c>
      <c r="E50" s="40">
        <f t="shared" si="6"/>
        <v>3650.36</v>
      </c>
      <c r="F50" s="40">
        <f t="shared" si="1"/>
        <v>73.007199999999997</v>
      </c>
      <c r="G50" s="40">
        <f t="shared" si="7"/>
        <v>273.77699999999999</v>
      </c>
      <c r="H50" s="40">
        <f t="shared" si="8"/>
        <v>3997.1442000000002</v>
      </c>
      <c r="I50" s="40">
        <f t="shared" si="4"/>
        <v>639.54307200000005</v>
      </c>
      <c r="J50" s="40">
        <f t="shared" si="9"/>
        <v>4636.6872720000001</v>
      </c>
      <c r="L50" s="58" t="s">
        <v>141</v>
      </c>
      <c r="M50" s="58" t="s">
        <v>184</v>
      </c>
    </row>
    <row r="51" spans="1:13" ht="14.25" hidden="1">
      <c r="A51" s="2" t="s">
        <v>101</v>
      </c>
      <c r="B51" s="1" t="s">
        <v>102</v>
      </c>
      <c r="C51" s="13">
        <v>1516.69</v>
      </c>
      <c r="E51" s="40">
        <f t="shared" si="6"/>
        <v>1516.69</v>
      </c>
      <c r="F51" s="40">
        <f t="shared" si="1"/>
        <v>30.3338</v>
      </c>
      <c r="G51" s="40">
        <f t="shared" si="7"/>
        <v>113.75175</v>
      </c>
      <c r="H51" s="40">
        <f t="shared" si="8"/>
        <v>1660.7755500000001</v>
      </c>
      <c r="I51" s="40">
        <f t="shared" si="4"/>
        <v>265.72408799999999</v>
      </c>
      <c r="J51" s="40">
        <f t="shared" si="9"/>
        <v>1926.499638</v>
      </c>
      <c r="L51" s="58" t="s">
        <v>160</v>
      </c>
      <c r="M51" s="58" t="s">
        <v>185</v>
      </c>
    </row>
    <row r="52" spans="1:13" ht="14.25" hidden="1">
      <c r="A52" s="2" t="s">
        <v>103</v>
      </c>
      <c r="B52" s="1" t="s">
        <v>104</v>
      </c>
      <c r="C52" s="13">
        <v>1516.69</v>
      </c>
      <c r="E52" s="40">
        <f t="shared" si="6"/>
        <v>1516.69</v>
      </c>
      <c r="F52" s="40">
        <f t="shared" si="1"/>
        <v>30.3338</v>
      </c>
      <c r="G52" s="40">
        <f t="shared" si="7"/>
        <v>113.75175</v>
      </c>
      <c r="H52" s="40">
        <f t="shared" si="8"/>
        <v>1660.7755500000001</v>
      </c>
      <c r="I52" s="40">
        <f t="shared" si="4"/>
        <v>265.72408799999999</v>
      </c>
      <c r="J52" s="40">
        <f t="shared" si="9"/>
        <v>1926.499638</v>
      </c>
      <c r="L52" s="58" t="s">
        <v>160</v>
      </c>
      <c r="M52" s="58" t="s">
        <v>186</v>
      </c>
    </row>
    <row r="53" spans="1:13" ht="14.25" hidden="1">
      <c r="A53" s="2" t="s">
        <v>105</v>
      </c>
      <c r="B53" s="1" t="s">
        <v>106</v>
      </c>
      <c r="C53" s="13">
        <v>3092.01</v>
      </c>
      <c r="E53" s="40">
        <f t="shared" si="6"/>
        <v>3092.01</v>
      </c>
      <c r="F53" s="40">
        <f t="shared" si="1"/>
        <v>61.840200000000003</v>
      </c>
      <c r="G53" s="40">
        <f t="shared" si="7"/>
        <v>231.90075000000002</v>
      </c>
      <c r="H53" s="40">
        <f t="shared" si="8"/>
        <v>3385.7509500000006</v>
      </c>
      <c r="I53" s="40">
        <f t="shared" si="4"/>
        <v>541.7201520000001</v>
      </c>
      <c r="J53" s="40">
        <f t="shared" si="9"/>
        <v>3927.4711020000004</v>
      </c>
      <c r="L53" s="58" t="s">
        <v>141</v>
      </c>
      <c r="M53" s="58" t="s">
        <v>187</v>
      </c>
    </row>
    <row r="55" spans="1:13" s="7" customFormat="1">
      <c r="A55" s="15"/>
      <c r="C55" s="7" t="s">
        <v>107</v>
      </c>
      <c r="E55" s="38" t="s">
        <v>107</v>
      </c>
      <c r="F55" s="38" t="s">
        <v>107</v>
      </c>
      <c r="G55" s="38" t="s">
        <v>107</v>
      </c>
      <c r="H55" s="38" t="s">
        <v>107</v>
      </c>
      <c r="I55" s="38" t="s">
        <v>107</v>
      </c>
      <c r="J55" s="38" t="s">
        <v>107</v>
      </c>
    </row>
    <row r="56" spans="1:13" ht="13.5" thickBot="1">
      <c r="A56" s="18" t="s">
        <v>108</v>
      </c>
      <c r="B56" s="1" t="s">
        <v>109</v>
      </c>
      <c r="C56" s="17">
        <v>255415.33</v>
      </c>
      <c r="E56" s="41">
        <f>SUM(E11:E53)</f>
        <v>255415.33</v>
      </c>
      <c r="F56" s="41">
        <f t="shared" ref="F56:J56" si="10">SUM(F11:F53)</f>
        <v>5108.3065999999999</v>
      </c>
      <c r="G56" s="41">
        <f t="shared" si="10"/>
        <v>19156.149749999997</v>
      </c>
      <c r="H56" s="41">
        <f t="shared" si="10"/>
        <v>279679.78635000001</v>
      </c>
      <c r="I56" s="41">
        <f t="shared" si="10"/>
        <v>44748.765816000014</v>
      </c>
      <c r="J56" s="41">
        <f t="shared" si="10"/>
        <v>324428.55216600007</v>
      </c>
    </row>
    <row r="57" spans="1:13" ht="12" thickTop="1"/>
    <row r="58" spans="1:13">
      <c r="C58" s="1" t="s">
        <v>109</v>
      </c>
    </row>
    <row r="59" spans="1:13">
      <c r="A59" s="2" t="s">
        <v>109</v>
      </c>
      <c r="B59" s="1" t="s">
        <v>109</v>
      </c>
      <c r="C59" s="16"/>
    </row>
  </sheetData>
  <autoFilter ref="A10:M53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9"/>
  <sheetViews>
    <sheetView workbookViewId="0">
      <pane xSplit="2" ySplit="10" topLeftCell="C22" activePane="bottomRight" state="frozen"/>
      <selection pane="topRight" activeCell="C1" sqref="C1"/>
      <selection pane="bottomLeft" activeCell="A13" sqref="A13"/>
      <selection pane="bottomRight" activeCell="M56" sqref="M56"/>
    </sheetView>
  </sheetViews>
  <sheetFormatPr baseColWidth="10" defaultRowHeight="11.25"/>
  <cols>
    <col min="1" max="1" width="8.5703125" style="2" customWidth="1"/>
    <col min="2" max="2" width="27.5703125" style="1" customWidth="1"/>
    <col min="3" max="3" width="10.5703125" style="1" customWidth="1"/>
    <col min="4" max="4" width="9.7109375" style="1" customWidth="1"/>
    <col min="5" max="5" width="12.7109375" style="1" customWidth="1"/>
    <col min="6" max="6" width="13.5703125" style="1" bestFit="1" customWidth="1"/>
    <col min="7" max="7" width="13" style="1" bestFit="1" customWidth="1"/>
    <col min="8" max="8" width="11.42578125" style="1" customWidth="1"/>
    <col min="9" max="9" width="11.28515625" style="1" customWidth="1"/>
    <col min="10" max="11" width="10" style="1" customWidth="1"/>
    <col min="12" max="12" width="13" style="1" bestFit="1" customWidth="1"/>
    <col min="13" max="13" width="11.7109375" style="1" customWidth="1"/>
    <col min="14" max="16384" width="11.42578125" style="1"/>
  </cols>
  <sheetData>
    <row r="1" spans="1:13" ht="18" customHeight="1">
      <c r="A1" s="3" t="s">
        <v>0</v>
      </c>
      <c r="B1" s="45" t="s">
        <v>109</v>
      </c>
      <c r="C1" s="46"/>
      <c r="D1" s="46"/>
    </row>
    <row r="2" spans="1:13" ht="24.95" customHeight="1">
      <c r="A2" s="4" t="s">
        <v>1</v>
      </c>
      <c r="B2" s="20" t="s">
        <v>2</v>
      </c>
      <c r="C2" s="21"/>
      <c r="D2" s="21"/>
    </row>
    <row r="3" spans="1:13" ht="15.75">
      <c r="B3" s="22" t="s">
        <v>3</v>
      </c>
      <c r="C3" s="23"/>
      <c r="D3" s="23"/>
      <c r="E3" s="7"/>
    </row>
    <row r="4" spans="1:13" ht="15">
      <c r="B4" s="24" t="s">
        <v>4</v>
      </c>
      <c r="C4" s="23"/>
      <c r="D4" s="23"/>
      <c r="E4" s="7"/>
    </row>
    <row r="5" spans="1:13">
      <c r="B5" s="6" t="s">
        <v>5</v>
      </c>
    </row>
    <row r="6" spans="1:13">
      <c r="B6" s="6" t="s">
        <v>6</v>
      </c>
    </row>
    <row r="8" spans="1:13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10" t="s">
        <v>18</v>
      </c>
      <c r="M8" s="11" t="s">
        <v>19</v>
      </c>
    </row>
    <row r="9" spans="1:13" ht="12" thickTop="1">
      <c r="A9" s="12" t="s">
        <v>20</v>
      </c>
    </row>
    <row r="11" spans="1:13">
      <c r="A11" s="2" t="s">
        <v>21</v>
      </c>
      <c r="B11" s="1" t="s">
        <v>22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4">
        <v>-18.41</v>
      </c>
      <c r="I11" s="13">
        <v>0</v>
      </c>
      <c r="J11" s="13">
        <v>25.48</v>
      </c>
      <c r="K11" s="13">
        <v>0.09</v>
      </c>
      <c r="L11" s="13">
        <v>7.16</v>
      </c>
      <c r="M11" s="13">
        <v>1019.6</v>
      </c>
    </row>
    <row r="12" spans="1:13">
      <c r="A12" s="2" t="s">
        <v>23</v>
      </c>
      <c r="B12" s="1" t="s">
        <v>24</v>
      </c>
      <c r="C12" s="13">
        <v>880.08</v>
      </c>
      <c r="D12" s="13">
        <v>146.68</v>
      </c>
      <c r="E12" s="13">
        <v>0</v>
      </c>
      <c r="F12" s="13">
        <v>1026.76</v>
      </c>
      <c r="G12" s="13">
        <v>0</v>
      </c>
      <c r="H12" s="14">
        <v>-18.41</v>
      </c>
      <c r="I12" s="13">
        <v>0</v>
      </c>
      <c r="J12" s="13">
        <v>90.31</v>
      </c>
      <c r="K12" s="13">
        <v>0.06</v>
      </c>
      <c r="L12" s="13">
        <v>71.959999999999994</v>
      </c>
      <c r="M12" s="13">
        <v>954.8</v>
      </c>
    </row>
    <row r="13" spans="1:13">
      <c r="A13" s="2" t="s">
        <v>25</v>
      </c>
      <c r="B13" s="1" t="s">
        <v>26</v>
      </c>
      <c r="C13" s="13">
        <v>1600.02</v>
      </c>
      <c r="D13" s="13">
        <v>266.67</v>
      </c>
      <c r="E13" s="13">
        <v>4081.14</v>
      </c>
      <c r="F13" s="13">
        <v>5947.83</v>
      </c>
      <c r="G13" s="13">
        <v>0</v>
      </c>
      <c r="H13" s="13">
        <v>0</v>
      </c>
      <c r="I13" s="13">
        <v>1040.24</v>
      </c>
      <c r="J13" s="13">
        <v>360.26</v>
      </c>
      <c r="K13" s="14">
        <v>-7.0000000000000007E-2</v>
      </c>
      <c r="L13" s="13">
        <v>1400.43</v>
      </c>
      <c r="M13" s="13">
        <v>4547.3999999999996</v>
      </c>
    </row>
    <row r="14" spans="1:13">
      <c r="A14" s="2" t="s">
        <v>27</v>
      </c>
      <c r="B14" s="1" t="s">
        <v>28</v>
      </c>
      <c r="C14" s="13">
        <v>880.08</v>
      </c>
      <c r="D14" s="13">
        <v>146.68</v>
      </c>
      <c r="E14" s="13">
        <v>0</v>
      </c>
      <c r="F14" s="13">
        <v>1026.76</v>
      </c>
      <c r="G14" s="13">
        <v>0</v>
      </c>
      <c r="H14" s="14">
        <v>-18.41</v>
      </c>
      <c r="I14" s="13">
        <v>0</v>
      </c>
      <c r="J14" s="13">
        <v>98.27</v>
      </c>
      <c r="K14" s="13">
        <v>0.1</v>
      </c>
      <c r="L14" s="13">
        <v>79.959999999999994</v>
      </c>
      <c r="M14" s="13">
        <v>946.8</v>
      </c>
    </row>
    <row r="15" spans="1:13">
      <c r="A15" s="2" t="s">
        <v>29</v>
      </c>
      <c r="B15" s="1" t="s">
        <v>30</v>
      </c>
      <c r="C15" s="13">
        <v>880.08</v>
      </c>
      <c r="D15" s="13">
        <v>146.68</v>
      </c>
      <c r="E15" s="13">
        <v>21781.17</v>
      </c>
      <c r="F15" s="13">
        <v>22807.93</v>
      </c>
      <c r="G15" s="13">
        <v>439.2</v>
      </c>
      <c r="H15" s="13">
        <v>0</v>
      </c>
      <c r="I15" s="13">
        <v>6235.93</v>
      </c>
      <c r="J15" s="13">
        <v>259.49</v>
      </c>
      <c r="K15" s="13">
        <v>0.11</v>
      </c>
      <c r="L15" s="13">
        <v>6934.73</v>
      </c>
      <c r="M15" s="13">
        <v>15873.2</v>
      </c>
    </row>
    <row r="16" spans="1:13">
      <c r="A16" s="2" t="s">
        <v>31</v>
      </c>
      <c r="B16" s="1" t="s">
        <v>32</v>
      </c>
      <c r="C16" s="13">
        <v>880.08</v>
      </c>
      <c r="D16" s="13">
        <v>146.68</v>
      </c>
      <c r="E16" s="13">
        <v>0</v>
      </c>
      <c r="F16" s="13">
        <v>1026.76</v>
      </c>
      <c r="G16" s="13">
        <v>0</v>
      </c>
      <c r="H16" s="14">
        <v>-18.41</v>
      </c>
      <c r="I16" s="13">
        <v>0</v>
      </c>
      <c r="J16" s="13">
        <v>37.71</v>
      </c>
      <c r="K16" s="13">
        <v>0.06</v>
      </c>
      <c r="L16" s="13">
        <v>19.36</v>
      </c>
      <c r="M16" s="13">
        <v>1007.4</v>
      </c>
    </row>
    <row r="17" spans="1:13">
      <c r="A17" s="2" t="s">
        <v>33</v>
      </c>
      <c r="B17" s="1" t="s">
        <v>34</v>
      </c>
      <c r="C17" s="13">
        <v>880.08</v>
      </c>
      <c r="D17" s="13">
        <v>146.68</v>
      </c>
      <c r="E17" s="13">
        <v>0</v>
      </c>
      <c r="F17" s="13">
        <v>1026.76</v>
      </c>
      <c r="G17" s="13">
        <v>0</v>
      </c>
      <c r="H17" s="14">
        <v>-18.41</v>
      </c>
      <c r="I17" s="13">
        <v>0</v>
      </c>
      <c r="J17" s="13">
        <v>25.48</v>
      </c>
      <c r="K17" s="13">
        <v>0.09</v>
      </c>
      <c r="L17" s="13">
        <v>7.16</v>
      </c>
      <c r="M17" s="13">
        <v>1019.6</v>
      </c>
    </row>
    <row r="18" spans="1:13">
      <c r="A18" s="2" t="s">
        <v>35</v>
      </c>
      <c r="B18" s="1" t="s">
        <v>36</v>
      </c>
      <c r="C18" s="13">
        <v>880.08</v>
      </c>
      <c r="D18" s="13">
        <v>146.68</v>
      </c>
      <c r="E18" s="13">
        <v>12983.52</v>
      </c>
      <c r="F18" s="13">
        <v>14010.28</v>
      </c>
      <c r="G18" s="13">
        <v>0</v>
      </c>
      <c r="H18" s="13">
        <v>0</v>
      </c>
      <c r="I18" s="13">
        <v>3355.92</v>
      </c>
      <c r="J18" s="13">
        <v>160.72999999999999</v>
      </c>
      <c r="K18" s="14">
        <v>-0.17</v>
      </c>
      <c r="L18" s="13">
        <v>3516.48</v>
      </c>
      <c r="M18" s="13">
        <v>10493.8</v>
      </c>
    </row>
    <row r="19" spans="1:13">
      <c r="A19" s="2" t="s">
        <v>37</v>
      </c>
      <c r="B19" s="1" t="s">
        <v>38</v>
      </c>
      <c r="C19" s="13">
        <v>4000.08</v>
      </c>
      <c r="D19" s="13">
        <v>666.68</v>
      </c>
      <c r="E19" s="13">
        <v>3509.15</v>
      </c>
      <c r="F19" s="13">
        <v>8175.91</v>
      </c>
      <c r="G19" s="13">
        <v>0</v>
      </c>
      <c r="H19" s="13">
        <v>0</v>
      </c>
      <c r="I19" s="13">
        <v>1605.61</v>
      </c>
      <c r="J19" s="13">
        <v>360.26</v>
      </c>
      <c r="K19" s="13">
        <v>0.04</v>
      </c>
      <c r="L19" s="13">
        <v>1965.91</v>
      </c>
      <c r="M19" s="13">
        <v>6210</v>
      </c>
    </row>
    <row r="20" spans="1:13">
      <c r="A20" s="2" t="s">
        <v>39</v>
      </c>
      <c r="B20" s="1" t="s">
        <v>40</v>
      </c>
      <c r="C20" s="13">
        <v>880.08</v>
      </c>
      <c r="D20" s="13">
        <v>146.68</v>
      </c>
      <c r="E20" s="13">
        <v>17226.23</v>
      </c>
      <c r="F20" s="13">
        <v>18252.990000000002</v>
      </c>
      <c r="G20" s="13">
        <v>0</v>
      </c>
      <c r="H20" s="13">
        <v>0</v>
      </c>
      <c r="I20" s="13">
        <v>4705.97</v>
      </c>
      <c r="J20" s="13">
        <v>169.01</v>
      </c>
      <c r="K20" s="13">
        <v>0.01</v>
      </c>
      <c r="L20" s="13">
        <v>4874.99</v>
      </c>
      <c r="M20" s="13">
        <v>13378</v>
      </c>
    </row>
    <row r="21" spans="1:13">
      <c r="A21" s="2" t="s">
        <v>41</v>
      </c>
      <c r="B21" s="1" t="s">
        <v>42</v>
      </c>
      <c r="C21" s="13">
        <v>1000.08</v>
      </c>
      <c r="D21" s="13">
        <v>166.68</v>
      </c>
      <c r="E21" s="13">
        <v>3126.82</v>
      </c>
      <c r="F21" s="13">
        <v>4293.58</v>
      </c>
      <c r="G21" s="13">
        <v>499.84</v>
      </c>
      <c r="H21" s="13">
        <v>0</v>
      </c>
      <c r="I21" s="13">
        <v>661.72</v>
      </c>
      <c r="J21" s="13">
        <v>131.87</v>
      </c>
      <c r="K21" s="13">
        <v>0.15</v>
      </c>
      <c r="L21" s="13">
        <v>1293.58</v>
      </c>
      <c r="M21" s="13">
        <v>3000</v>
      </c>
    </row>
    <row r="22" spans="1:13">
      <c r="A22" s="2" t="s">
        <v>43</v>
      </c>
      <c r="B22" s="1" t="s">
        <v>44</v>
      </c>
      <c r="C22" s="13">
        <v>880.08</v>
      </c>
      <c r="D22" s="13">
        <v>146.68</v>
      </c>
      <c r="E22" s="13">
        <v>12132.83</v>
      </c>
      <c r="F22" s="13">
        <v>13159.59</v>
      </c>
      <c r="G22" s="13">
        <v>0</v>
      </c>
      <c r="H22" s="13">
        <v>0</v>
      </c>
      <c r="I22" s="13">
        <v>3100.72</v>
      </c>
      <c r="J22" s="13">
        <v>44.47</v>
      </c>
      <c r="K22" s="13">
        <v>0</v>
      </c>
      <c r="L22" s="13">
        <v>3145.19</v>
      </c>
      <c r="M22" s="13">
        <v>10014.4</v>
      </c>
    </row>
    <row r="23" spans="1:13">
      <c r="A23" s="2" t="s">
        <v>45</v>
      </c>
      <c r="B23" s="1" t="s">
        <v>46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4">
        <v>-18.41</v>
      </c>
      <c r="I23" s="13">
        <v>0</v>
      </c>
      <c r="J23" s="13">
        <v>52.54</v>
      </c>
      <c r="K23" s="13">
        <v>0.03</v>
      </c>
      <c r="L23" s="13">
        <v>34.159999999999997</v>
      </c>
      <c r="M23" s="13">
        <v>992.6</v>
      </c>
    </row>
    <row r="24" spans="1:13">
      <c r="A24" s="2" t="s">
        <v>47</v>
      </c>
      <c r="B24" s="1" t="s">
        <v>48</v>
      </c>
      <c r="C24" s="13">
        <v>880.08</v>
      </c>
      <c r="D24" s="13">
        <v>146.68</v>
      </c>
      <c r="E24" s="13">
        <v>0</v>
      </c>
      <c r="F24" s="13">
        <v>1026.76</v>
      </c>
      <c r="G24" s="13">
        <v>0</v>
      </c>
      <c r="H24" s="14">
        <v>-18.41</v>
      </c>
      <c r="I24" s="13">
        <v>0</v>
      </c>
      <c r="J24" s="13">
        <v>35.9</v>
      </c>
      <c r="K24" s="13">
        <v>7.0000000000000007E-2</v>
      </c>
      <c r="L24" s="13">
        <v>17.559999999999999</v>
      </c>
      <c r="M24" s="13">
        <v>1009.2</v>
      </c>
    </row>
    <row r="25" spans="1:13">
      <c r="A25" s="2" t="s">
        <v>49</v>
      </c>
      <c r="B25" s="1" t="s">
        <v>50</v>
      </c>
      <c r="C25" s="13">
        <v>880.02</v>
      </c>
      <c r="D25" s="13">
        <v>146.66999999999999</v>
      </c>
      <c r="E25" s="13">
        <v>4863.2299999999996</v>
      </c>
      <c r="F25" s="13">
        <v>5889.92</v>
      </c>
      <c r="G25" s="13">
        <v>0</v>
      </c>
      <c r="H25" s="13">
        <v>0</v>
      </c>
      <c r="I25" s="13">
        <v>1026.6199999999999</v>
      </c>
      <c r="J25" s="13">
        <v>59.79</v>
      </c>
      <c r="K25" s="14">
        <v>-0.09</v>
      </c>
      <c r="L25" s="13">
        <v>1086.32</v>
      </c>
      <c r="M25" s="13">
        <v>4803.6000000000004</v>
      </c>
    </row>
    <row r="26" spans="1:13">
      <c r="A26" s="2" t="s">
        <v>51</v>
      </c>
      <c r="B26" s="1" t="s">
        <v>52</v>
      </c>
      <c r="C26" s="13">
        <v>6000</v>
      </c>
      <c r="D26" s="13">
        <v>1000</v>
      </c>
      <c r="E26" s="13">
        <v>1831.29</v>
      </c>
      <c r="F26" s="13">
        <v>8831.2900000000009</v>
      </c>
      <c r="G26" s="13">
        <v>146.4</v>
      </c>
      <c r="H26" s="13">
        <v>0</v>
      </c>
      <c r="I26" s="13">
        <v>1802.23</v>
      </c>
      <c r="J26" s="13">
        <v>360.26</v>
      </c>
      <c r="K26" s="13">
        <v>0</v>
      </c>
      <c r="L26" s="13">
        <v>2308.89</v>
      </c>
      <c r="M26" s="13">
        <v>6522.4</v>
      </c>
    </row>
    <row r="27" spans="1:13">
      <c r="A27" s="2" t="s">
        <v>53</v>
      </c>
      <c r="B27" s="1" t="s">
        <v>54</v>
      </c>
      <c r="C27" s="13">
        <v>1299.96</v>
      </c>
      <c r="D27" s="13">
        <v>216.66</v>
      </c>
      <c r="E27" s="13">
        <v>0</v>
      </c>
      <c r="F27" s="13">
        <v>1516.62</v>
      </c>
      <c r="G27" s="13">
        <v>287.60000000000002</v>
      </c>
      <c r="H27" s="13">
        <v>0</v>
      </c>
      <c r="I27" s="13">
        <v>58.08</v>
      </c>
      <c r="J27" s="13">
        <v>39.659999999999997</v>
      </c>
      <c r="K27" s="14">
        <v>-0.12</v>
      </c>
      <c r="L27" s="13">
        <v>385.22</v>
      </c>
      <c r="M27" s="13">
        <v>1131.4000000000001</v>
      </c>
    </row>
    <row r="28" spans="1:13">
      <c r="A28" s="2" t="s">
        <v>55</v>
      </c>
      <c r="B28" s="1" t="s">
        <v>56</v>
      </c>
      <c r="C28" s="13">
        <v>880.08</v>
      </c>
      <c r="D28" s="13">
        <v>146.68</v>
      </c>
      <c r="E28" s="13">
        <v>0</v>
      </c>
      <c r="F28" s="13">
        <v>1026.76</v>
      </c>
      <c r="G28" s="13">
        <v>0</v>
      </c>
      <c r="H28" s="14">
        <v>-18.41</v>
      </c>
      <c r="I28" s="13">
        <v>0</v>
      </c>
      <c r="J28" s="13">
        <v>28.43</v>
      </c>
      <c r="K28" s="14">
        <v>-0.06</v>
      </c>
      <c r="L28" s="13">
        <v>9.9600000000000009</v>
      </c>
      <c r="M28" s="13">
        <v>1016.8</v>
      </c>
    </row>
    <row r="29" spans="1:13">
      <c r="A29" s="2" t="s">
        <v>57</v>
      </c>
      <c r="B29" s="1" t="s">
        <v>58</v>
      </c>
      <c r="C29" s="13">
        <v>880.08</v>
      </c>
      <c r="D29" s="13">
        <v>146.68</v>
      </c>
      <c r="E29" s="13">
        <v>23613.69</v>
      </c>
      <c r="F29" s="13">
        <v>24640.45</v>
      </c>
      <c r="G29" s="13">
        <v>0</v>
      </c>
      <c r="H29" s="13">
        <v>0</v>
      </c>
      <c r="I29" s="13">
        <v>6858.99</v>
      </c>
      <c r="J29" s="13">
        <v>190.05</v>
      </c>
      <c r="K29" s="13">
        <v>0.01</v>
      </c>
      <c r="L29" s="13">
        <v>7049.05</v>
      </c>
      <c r="M29" s="13">
        <v>17591.400000000001</v>
      </c>
    </row>
    <row r="30" spans="1:13">
      <c r="A30" s="2" t="s">
        <v>59</v>
      </c>
      <c r="B30" s="1" t="s">
        <v>60</v>
      </c>
      <c r="C30" s="13">
        <v>880.08</v>
      </c>
      <c r="D30" s="13">
        <v>146.68</v>
      </c>
      <c r="E30" s="13">
        <v>13368.98</v>
      </c>
      <c r="F30" s="13">
        <v>14395.74</v>
      </c>
      <c r="G30" s="13">
        <v>0</v>
      </c>
      <c r="H30" s="13">
        <v>0</v>
      </c>
      <c r="I30" s="13">
        <v>3471.65</v>
      </c>
      <c r="J30" s="13">
        <v>138.38999999999999</v>
      </c>
      <c r="K30" s="14">
        <v>-0.1</v>
      </c>
      <c r="L30" s="13">
        <v>3609.94</v>
      </c>
      <c r="M30" s="13">
        <v>10785.8</v>
      </c>
    </row>
    <row r="31" spans="1:13">
      <c r="A31" s="2" t="s">
        <v>61</v>
      </c>
      <c r="B31" s="1" t="s">
        <v>62</v>
      </c>
      <c r="C31" s="13">
        <v>880.08</v>
      </c>
      <c r="D31" s="13">
        <v>146.68</v>
      </c>
      <c r="E31" s="13">
        <v>0</v>
      </c>
      <c r="F31" s="13">
        <v>1026.76</v>
      </c>
      <c r="G31" s="13">
        <v>371.29</v>
      </c>
      <c r="H31" s="14">
        <v>-18.41</v>
      </c>
      <c r="I31" s="13">
        <v>0</v>
      </c>
      <c r="J31" s="13">
        <v>39.42</v>
      </c>
      <c r="K31" s="13">
        <v>0.06</v>
      </c>
      <c r="L31" s="13">
        <v>392.36</v>
      </c>
      <c r="M31" s="13">
        <v>634.4</v>
      </c>
    </row>
    <row r="32" spans="1:13">
      <c r="A32" s="2" t="s">
        <v>63</v>
      </c>
      <c r="B32" s="1" t="s">
        <v>64</v>
      </c>
      <c r="C32" s="13">
        <v>1300.02</v>
      </c>
      <c r="D32" s="13">
        <v>216.67</v>
      </c>
      <c r="E32" s="13">
        <v>0</v>
      </c>
      <c r="F32" s="13">
        <v>1516.69</v>
      </c>
      <c r="G32" s="13">
        <v>313.83</v>
      </c>
      <c r="H32" s="13">
        <v>0</v>
      </c>
      <c r="I32" s="13">
        <v>58.08</v>
      </c>
      <c r="J32" s="13">
        <v>55.69</v>
      </c>
      <c r="K32" s="14">
        <v>-0.11</v>
      </c>
      <c r="L32" s="13">
        <v>427.49</v>
      </c>
      <c r="M32" s="13">
        <v>1089.2</v>
      </c>
    </row>
    <row r="33" spans="1:13">
      <c r="A33" s="2" t="s">
        <v>65</v>
      </c>
      <c r="B33" s="1" t="s">
        <v>66</v>
      </c>
      <c r="C33" s="13">
        <v>1300.02</v>
      </c>
      <c r="D33" s="13">
        <v>216.67</v>
      </c>
      <c r="E33" s="13">
        <v>0</v>
      </c>
      <c r="F33" s="13">
        <v>1516.69</v>
      </c>
      <c r="G33" s="13">
        <v>0</v>
      </c>
      <c r="H33" s="13">
        <v>0</v>
      </c>
      <c r="I33" s="13">
        <v>58.08</v>
      </c>
      <c r="J33" s="13">
        <v>38.99</v>
      </c>
      <c r="K33" s="13">
        <v>0.02</v>
      </c>
      <c r="L33" s="13">
        <v>97.09</v>
      </c>
      <c r="M33" s="13">
        <v>1419.6</v>
      </c>
    </row>
    <row r="34" spans="1:13">
      <c r="A34" s="2" t="s">
        <v>67</v>
      </c>
      <c r="B34" s="1" t="s">
        <v>68</v>
      </c>
      <c r="C34" s="13">
        <v>4000.08</v>
      </c>
      <c r="D34" s="13">
        <v>666.68</v>
      </c>
      <c r="E34" s="13">
        <v>15271.56</v>
      </c>
      <c r="F34" s="13">
        <v>19938.32</v>
      </c>
      <c r="G34" s="13">
        <v>359.16</v>
      </c>
      <c r="H34" s="13">
        <v>0</v>
      </c>
      <c r="I34" s="13">
        <v>5260.27</v>
      </c>
      <c r="J34" s="13">
        <v>360.26</v>
      </c>
      <c r="K34" s="13">
        <v>0.03</v>
      </c>
      <c r="L34" s="13">
        <v>5979.72</v>
      </c>
      <c r="M34" s="13">
        <v>13958.6</v>
      </c>
    </row>
    <row r="35" spans="1:13">
      <c r="A35" s="2" t="s">
        <v>69</v>
      </c>
      <c r="B35" s="1" t="s">
        <v>70</v>
      </c>
      <c r="C35" s="13">
        <v>880.08</v>
      </c>
      <c r="D35" s="13">
        <v>146.68</v>
      </c>
      <c r="E35" s="13">
        <v>7824.6</v>
      </c>
      <c r="F35" s="13">
        <v>8851.36</v>
      </c>
      <c r="G35" s="13">
        <v>0</v>
      </c>
      <c r="H35" s="13">
        <v>0</v>
      </c>
      <c r="I35" s="13">
        <v>1808.25</v>
      </c>
      <c r="J35" s="13">
        <v>134.22999999999999</v>
      </c>
      <c r="K35" s="14">
        <v>-0.12</v>
      </c>
      <c r="L35" s="13">
        <v>1942.36</v>
      </c>
      <c r="M35" s="13">
        <v>6909</v>
      </c>
    </row>
    <row r="36" spans="1:13">
      <c r="A36" s="2" t="s">
        <v>71</v>
      </c>
      <c r="B36" s="1" t="s">
        <v>72</v>
      </c>
      <c r="C36" s="13">
        <v>880.08</v>
      </c>
      <c r="D36" s="13">
        <v>146.68</v>
      </c>
      <c r="E36" s="13">
        <v>1307.6600000000001</v>
      </c>
      <c r="F36" s="13">
        <v>2334.42</v>
      </c>
      <c r="G36" s="13">
        <v>0</v>
      </c>
      <c r="H36" s="13">
        <v>0</v>
      </c>
      <c r="I36" s="13">
        <v>244.51</v>
      </c>
      <c r="J36" s="13">
        <v>83.58</v>
      </c>
      <c r="K36" s="14">
        <v>-7.0000000000000007E-2</v>
      </c>
      <c r="L36" s="13">
        <v>328.02</v>
      </c>
      <c r="M36" s="13">
        <v>2006.4</v>
      </c>
    </row>
    <row r="37" spans="1:13">
      <c r="A37" s="2" t="s">
        <v>73</v>
      </c>
      <c r="B37" s="1" t="s">
        <v>74</v>
      </c>
      <c r="C37" s="13">
        <v>1000.08</v>
      </c>
      <c r="D37" s="13">
        <v>166.68</v>
      </c>
      <c r="E37" s="13">
        <v>1364.6</v>
      </c>
      <c r="F37" s="13">
        <v>2531.36</v>
      </c>
      <c r="G37" s="13">
        <v>0</v>
      </c>
      <c r="H37" s="13">
        <v>0</v>
      </c>
      <c r="I37" s="13">
        <v>285.31</v>
      </c>
      <c r="J37" s="13">
        <v>159.32</v>
      </c>
      <c r="K37" s="14">
        <v>-7.0000000000000007E-2</v>
      </c>
      <c r="L37" s="13">
        <v>444.56</v>
      </c>
      <c r="M37" s="13">
        <v>2086.8000000000002</v>
      </c>
    </row>
    <row r="38" spans="1:13">
      <c r="A38" s="2" t="s">
        <v>75</v>
      </c>
      <c r="B38" s="1" t="s">
        <v>76</v>
      </c>
      <c r="C38" s="13">
        <v>1000.02</v>
      </c>
      <c r="D38" s="13">
        <v>166.67</v>
      </c>
      <c r="E38" s="13">
        <v>0</v>
      </c>
      <c r="F38" s="13">
        <v>1166.69</v>
      </c>
      <c r="G38" s="13">
        <v>0</v>
      </c>
      <c r="H38" s="13">
        <v>0</v>
      </c>
      <c r="I38" s="13">
        <v>3.58</v>
      </c>
      <c r="J38" s="13">
        <v>28.96</v>
      </c>
      <c r="K38" s="13">
        <v>0.15</v>
      </c>
      <c r="L38" s="13">
        <v>32.69</v>
      </c>
      <c r="M38" s="13">
        <v>1134</v>
      </c>
    </row>
    <row r="39" spans="1:13">
      <c r="A39" s="2" t="s">
        <v>77</v>
      </c>
      <c r="B39" s="1" t="s">
        <v>78</v>
      </c>
      <c r="C39" s="13">
        <v>880.08</v>
      </c>
      <c r="D39" s="13">
        <v>146.68</v>
      </c>
      <c r="E39" s="13">
        <v>0</v>
      </c>
      <c r="F39" s="13">
        <v>1026.76</v>
      </c>
      <c r="G39" s="13">
        <v>0</v>
      </c>
      <c r="H39" s="14">
        <v>-18.41</v>
      </c>
      <c r="I39" s="13">
        <v>0</v>
      </c>
      <c r="J39" s="13">
        <v>137.97999999999999</v>
      </c>
      <c r="K39" s="14">
        <v>-0.01</v>
      </c>
      <c r="L39" s="13">
        <v>119.56</v>
      </c>
      <c r="M39" s="13">
        <v>907.2</v>
      </c>
    </row>
    <row r="40" spans="1:13">
      <c r="A40" s="2" t="s">
        <v>79</v>
      </c>
      <c r="B40" s="1" t="s">
        <v>80</v>
      </c>
      <c r="C40" s="13">
        <v>1000.08</v>
      </c>
      <c r="D40" s="13">
        <v>166.68</v>
      </c>
      <c r="E40" s="13">
        <v>1324.71</v>
      </c>
      <c r="F40" s="13">
        <v>2491.4699999999998</v>
      </c>
      <c r="G40" s="13">
        <v>0</v>
      </c>
      <c r="H40" s="13">
        <v>0</v>
      </c>
      <c r="I40" s="13">
        <v>276.79000000000002</v>
      </c>
      <c r="J40" s="13">
        <v>46.15</v>
      </c>
      <c r="K40" s="13">
        <v>0.13</v>
      </c>
      <c r="L40" s="13">
        <v>323.07</v>
      </c>
      <c r="M40" s="13">
        <v>2168.4</v>
      </c>
    </row>
    <row r="41" spans="1:13">
      <c r="A41" s="2" t="s">
        <v>81</v>
      </c>
      <c r="B41" s="1" t="s">
        <v>82</v>
      </c>
      <c r="C41" s="13">
        <v>1299.96</v>
      </c>
      <c r="D41" s="13">
        <v>216.66</v>
      </c>
      <c r="E41" s="13">
        <v>0</v>
      </c>
      <c r="F41" s="13">
        <v>1516.62</v>
      </c>
      <c r="G41" s="13">
        <v>0</v>
      </c>
      <c r="H41" s="13">
        <v>0</v>
      </c>
      <c r="I41" s="13">
        <v>58.08</v>
      </c>
      <c r="J41" s="13">
        <v>38.99</v>
      </c>
      <c r="K41" s="14">
        <v>-0.05</v>
      </c>
      <c r="L41" s="13">
        <v>97.02</v>
      </c>
      <c r="M41" s="13">
        <v>1419.6</v>
      </c>
    </row>
    <row r="42" spans="1:13">
      <c r="A42" s="2" t="s">
        <v>83</v>
      </c>
      <c r="B42" s="1" t="s">
        <v>84</v>
      </c>
      <c r="C42" s="13">
        <v>880.08</v>
      </c>
      <c r="D42" s="13">
        <v>146.68</v>
      </c>
      <c r="E42" s="13">
        <v>7668.6</v>
      </c>
      <c r="F42" s="13">
        <v>8695.36</v>
      </c>
      <c r="G42" s="13">
        <v>286.05</v>
      </c>
      <c r="H42" s="13">
        <v>0</v>
      </c>
      <c r="I42" s="13">
        <v>1761.45</v>
      </c>
      <c r="J42" s="13">
        <v>115.92</v>
      </c>
      <c r="K42" s="14">
        <v>-0.06</v>
      </c>
      <c r="L42" s="13">
        <v>2163.36</v>
      </c>
      <c r="M42" s="13">
        <v>6532</v>
      </c>
    </row>
    <row r="43" spans="1:13">
      <c r="A43" s="2" t="s">
        <v>85</v>
      </c>
      <c r="B43" s="1" t="s">
        <v>86</v>
      </c>
      <c r="C43" s="13">
        <v>880.08</v>
      </c>
      <c r="D43" s="13">
        <v>146.68</v>
      </c>
      <c r="E43" s="13">
        <v>948.28</v>
      </c>
      <c r="F43" s="13">
        <v>1975.04</v>
      </c>
      <c r="G43" s="13">
        <v>0</v>
      </c>
      <c r="H43" s="13">
        <v>0</v>
      </c>
      <c r="I43" s="13">
        <v>180.22</v>
      </c>
      <c r="J43" s="13">
        <v>83.52</v>
      </c>
      <c r="K43" s="14">
        <v>-0.1</v>
      </c>
      <c r="L43" s="13">
        <v>263.64</v>
      </c>
      <c r="M43" s="13">
        <v>1711.4</v>
      </c>
    </row>
    <row r="44" spans="1:13">
      <c r="A44" s="2" t="s">
        <v>87</v>
      </c>
      <c r="B44" s="1" t="s">
        <v>88</v>
      </c>
      <c r="C44" s="13">
        <v>880.08</v>
      </c>
      <c r="D44" s="13">
        <v>146.68</v>
      </c>
      <c r="E44" s="13">
        <v>24271.59</v>
      </c>
      <c r="F44" s="13">
        <v>25298.35</v>
      </c>
      <c r="G44" s="13">
        <v>0</v>
      </c>
      <c r="H44" s="13">
        <v>0</v>
      </c>
      <c r="I44" s="13">
        <v>7082.68</v>
      </c>
      <c r="J44" s="13">
        <v>154.02000000000001</v>
      </c>
      <c r="K44" s="13">
        <v>0.05</v>
      </c>
      <c r="L44" s="13">
        <v>7236.75</v>
      </c>
      <c r="M44" s="13">
        <v>18061.599999999999</v>
      </c>
    </row>
    <row r="45" spans="1:13">
      <c r="A45" s="2" t="s">
        <v>89</v>
      </c>
      <c r="B45" s="1" t="s">
        <v>90</v>
      </c>
      <c r="C45" s="13">
        <v>1285.68</v>
      </c>
      <c r="D45" s="13">
        <v>214.28</v>
      </c>
      <c r="E45" s="13">
        <v>339.39</v>
      </c>
      <c r="F45" s="13">
        <v>1839.35</v>
      </c>
      <c r="G45" s="13">
        <v>0</v>
      </c>
      <c r="H45" s="13">
        <v>0</v>
      </c>
      <c r="I45" s="13">
        <v>158.51</v>
      </c>
      <c r="J45" s="13">
        <v>145.74</v>
      </c>
      <c r="K45" s="14">
        <v>-0.1</v>
      </c>
      <c r="L45" s="13">
        <v>304.14999999999998</v>
      </c>
      <c r="M45" s="13">
        <v>1535.2</v>
      </c>
    </row>
    <row r="46" spans="1:13">
      <c r="A46" s="2" t="s">
        <v>91</v>
      </c>
      <c r="B46" s="1" t="s">
        <v>92</v>
      </c>
      <c r="C46" s="13">
        <v>1299.96</v>
      </c>
      <c r="D46" s="13">
        <v>216.66</v>
      </c>
      <c r="E46" s="13">
        <v>0</v>
      </c>
      <c r="F46" s="13">
        <v>1516.62</v>
      </c>
      <c r="G46" s="13">
        <v>700</v>
      </c>
      <c r="H46" s="13">
        <v>0</v>
      </c>
      <c r="I46" s="13">
        <v>58.08</v>
      </c>
      <c r="J46" s="13">
        <v>38.99</v>
      </c>
      <c r="K46" s="14">
        <v>-0.05</v>
      </c>
      <c r="L46" s="13">
        <v>797.02</v>
      </c>
      <c r="M46" s="13">
        <v>719.6</v>
      </c>
    </row>
    <row r="47" spans="1:13">
      <c r="A47" s="2" t="s">
        <v>93</v>
      </c>
      <c r="B47" s="1" t="s">
        <v>94</v>
      </c>
      <c r="C47" s="13">
        <v>880.08</v>
      </c>
      <c r="D47" s="13">
        <v>146.68</v>
      </c>
      <c r="E47" s="13">
        <v>6106.22</v>
      </c>
      <c r="F47" s="13">
        <v>7132.98</v>
      </c>
      <c r="G47" s="13">
        <v>0</v>
      </c>
      <c r="H47" s="13">
        <v>0</v>
      </c>
      <c r="I47" s="13">
        <v>1318.98</v>
      </c>
      <c r="J47" s="13">
        <v>43.39</v>
      </c>
      <c r="K47" s="13">
        <v>0.01</v>
      </c>
      <c r="L47" s="13">
        <v>1362.38</v>
      </c>
      <c r="M47" s="13">
        <v>5770.6</v>
      </c>
    </row>
    <row r="48" spans="1:13">
      <c r="A48" s="2" t="s">
        <v>95</v>
      </c>
      <c r="B48" s="1" t="s">
        <v>96</v>
      </c>
      <c r="C48" s="13">
        <v>880.08</v>
      </c>
      <c r="D48" s="13">
        <v>146.68</v>
      </c>
      <c r="E48" s="13">
        <v>3075.01</v>
      </c>
      <c r="F48" s="13">
        <v>4101.7700000000004</v>
      </c>
      <c r="G48" s="13">
        <v>0</v>
      </c>
      <c r="H48" s="13">
        <v>0</v>
      </c>
      <c r="I48" s="13">
        <v>620.75</v>
      </c>
      <c r="J48" s="13">
        <v>91.27</v>
      </c>
      <c r="K48" s="14">
        <v>-0.05</v>
      </c>
      <c r="L48" s="13">
        <v>711.97</v>
      </c>
      <c r="M48" s="13">
        <v>3389.8</v>
      </c>
    </row>
    <row r="49" spans="1:13">
      <c r="A49" s="2" t="s">
        <v>97</v>
      </c>
      <c r="B49" s="1" t="s">
        <v>98</v>
      </c>
      <c r="C49" s="13">
        <v>880.08</v>
      </c>
      <c r="D49" s="13">
        <v>146.68</v>
      </c>
      <c r="E49" s="13">
        <v>0</v>
      </c>
      <c r="F49" s="13">
        <v>1026.76</v>
      </c>
      <c r="G49" s="13">
        <v>632.04</v>
      </c>
      <c r="H49" s="14">
        <v>-18.41</v>
      </c>
      <c r="I49" s="13">
        <v>0</v>
      </c>
      <c r="J49" s="13">
        <v>60.04</v>
      </c>
      <c r="K49" s="14">
        <v>-0.11</v>
      </c>
      <c r="L49" s="13">
        <v>673.56</v>
      </c>
      <c r="M49" s="13">
        <v>353.2</v>
      </c>
    </row>
    <row r="50" spans="1:13">
      <c r="A50" s="2" t="s">
        <v>99</v>
      </c>
      <c r="B50" s="1" t="s">
        <v>100</v>
      </c>
      <c r="C50" s="13">
        <v>880.08</v>
      </c>
      <c r="D50" s="13">
        <v>146.68</v>
      </c>
      <c r="E50" s="13">
        <v>2623.6</v>
      </c>
      <c r="F50" s="13">
        <v>3650.36</v>
      </c>
      <c r="G50" s="13">
        <v>0</v>
      </c>
      <c r="H50" s="13">
        <v>0</v>
      </c>
      <c r="I50" s="13">
        <v>524.33000000000004</v>
      </c>
      <c r="J50" s="13">
        <v>96.79</v>
      </c>
      <c r="K50" s="13">
        <v>0.04</v>
      </c>
      <c r="L50" s="13">
        <v>621.16</v>
      </c>
      <c r="M50" s="13">
        <v>3029.2</v>
      </c>
    </row>
    <row r="51" spans="1:13">
      <c r="A51" s="2" t="s">
        <v>101</v>
      </c>
      <c r="B51" s="1" t="s">
        <v>102</v>
      </c>
      <c r="C51" s="13">
        <v>1300.02</v>
      </c>
      <c r="D51" s="13">
        <v>216.67</v>
      </c>
      <c r="E51" s="13">
        <v>0</v>
      </c>
      <c r="F51" s="13">
        <v>1516.69</v>
      </c>
      <c r="G51" s="13">
        <v>393.97</v>
      </c>
      <c r="H51" s="13">
        <v>0</v>
      </c>
      <c r="I51" s="13">
        <v>58.08</v>
      </c>
      <c r="J51" s="13">
        <v>37.64</v>
      </c>
      <c r="K51" s="13">
        <v>0</v>
      </c>
      <c r="L51" s="13">
        <v>489.69</v>
      </c>
      <c r="M51" s="13">
        <v>1027</v>
      </c>
    </row>
    <row r="52" spans="1:13">
      <c r="A52" s="2" t="s">
        <v>103</v>
      </c>
      <c r="B52" s="1" t="s">
        <v>104</v>
      </c>
      <c r="C52" s="13">
        <v>1300.02</v>
      </c>
      <c r="D52" s="13">
        <v>216.67</v>
      </c>
      <c r="E52" s="13">
        <v>0</v>
      </c>
      <c r="F52" s="13">
        <v>1516.69</v>
      </c>
      <c r="G52" s="13">
        <v>368.35</v>
      </c>
      <c r="H52" s="13">
        <v>0</v>
      </c>
      <c r="I52" s="13">
        <v>58.08</v>
      </c>
      <c r="J52" s="13">
        <v>37.64</v>
      </c>
      <c r="K52" s="13">
        <v>0.02</v>
      </c>
      <c r="L52" s="13">
        <v>464.09</v>
      </c>
      <c r="M52" s="13">
        <v>1052.5999999999999</v>
      </c>
    </row>
    <row r="53" spans="1:13">
      <c r="A53" s="2" t="s">
        <v>105</v>
      </c>
      <c r="B53" s="1" t="s">
        <v>106</v>
      </c>
      <c r="C53" s="13">
        <v>880.02</v>
      </c>
      <c r="D53" s="13">
        <v>146.66999999999999</v>
      </c>
      <c r="E53" s="13">
        <v>2065.3200000000002</v>
      </c>
      <c r="F53" s="13">
        <v>3092.01</v>
      </c>
      <c r="G53" s="13">
        <v>0</v>
      </c>
      <c r="H53" s="13">
        <v>0</v>
      </c>
      <c r="I53" s="13">
        <v>405.06</v>
      </c>
      <c r="J53" s="13">
        <v>25.48</v>
      </c>
      <c r="K53" s="13">
        <v>7.0000000000000007E-2</v>
      </c>
      <c r="L53" s="13">
        <v>430.61</v>
      </c>
      <c r="M53" s="13">
        <v>2661.4</v>
      </c>
    </row>
    <row r="55" spans="1:13" s="7" customFormat="1">
      <c r="A55" s="15"/>
      <c r="C55" s="7" t="s">
        <v>107</v>
      </c>
      <c r="D55" s="7" t="s">
        <v>107</v>
      </c>
      <c r="E55" s="7" t="s">
        <v>107</v>
      </c>
      <c r="F55" s="7" t="s">
        <v>107</v>
      </c>
      <c r="G55" s="7" t="s">
        <v>107</v>
      </c>
      <c r="H55" s="7" t="s">
        <v>107</v>
      </c>
      <c r="I55" s="7" t="s">
        <v>107</v>
      </c>
      <c r="J55" s="7" t="s">
        <v>107</v>
      </c>
      <c r="K55" s="7" t="s">
        <v>107</v>
      </c>
      <c r="L55" s="7" t="s">
        <v>107</v>
      </c>
      <c r="M55" s="7" t="s">
        <v>107</v>
      </c>
    </row>
    <row r="56" spans="1:13">
      <c r="A56" s="18" t="s">
        <v>108</v>
      </c>
      <c r="B56" s="1" t="s">
        <v>109</v>
      </c>
      <c r="C56" s="17">
        <v>53748.12</v>
      </c>
      <c r="D56" s="17">
        <v>8958.02</v>
      </c>
      <c r="E56" s="17">
        <v>192709.19</v>
      </c>
      <c r="F56" s="17">
        <v>255415.33</v>
      </c>
      <c r="G56" s="17">
        <v>4797.7299999999996</v>
      </c>
      <c r="H56" s="19">
        <v>-202.51</v>
      </c>
      <c r="I56" s="17">
        <v>54202.85</v>
      </c>
      <c r="J56" s="17">
        <v>4722.37</v>
      </c>
      <c r="K56" s="19">
        <v>-0.11</v>
      </c>
      <c r="L56" s="17">
        <v>63520.33</v>
      </c>
      <c r="M56" s="17">
        <v>191895</v>
      </c>
    </row>
    <row r="58" spans="1:13">
      <c r="C58" s="1" t="s">
        <v>109</v>
      </c>
      <c r="D58" s="1" t="s">
        <v>109</v>
      </c>
      <c r="E58" s="1" t="s">
        <v>109</v>
      </c>
      <c r="F58" s="1" t="s">
        <v>109</v>
      </c>
      <c r="G58" s="1" t="s">
        <v>109</v>
      </c>
      <c r="H58" s="1" t="s">
        <v>109</v>
      </c>
      <c r="I58" s="1" t="s">
        <v>109</v>
      </c>
      <c r="J58" s="1" t="s">
        <v>109</v>
      </c>
      <c r="K58" s="1" t="s">
        <v>109</v>
      </c>
      <c r="L58" s="1" t="s">
        <v>109</v>
      </c>
      <c r="M58" s="1" t="s">
        <v>109</v>
      </c>
    </row>
    <row r="59" spans="1:13">
      <c r="A59" s="2" t="s">
        <v>109</v>
      </c>
      <c r="B59" s="1" t="s">
        <v>109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8"/>
  <sheetViews>
    <sheetView topLeftCell="A25" workbookViewId="0">
      <selection activeCell="D58" sqref="D58"/>
    </sheetView>
  </sheetViews>
  <sheetFormatPr baseColWidth="10" defaultRowHeight="15"/>
  <cols>
    <col min="2" max="2" width="13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110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111</v>
      </c>
      <c r="B8" s="33" t="s">
        <v>112</v>
      </c>
      <c r="C8" s="33" t="s">
        <v>113</v>
      </c>
      <c r="D8" s="34" t="s">
        <v>114</v>
      </c>
      <c r="E8" s="33" t="s">
        <v>115</v>
      </c>
      <c r="F8" s="32"/>
      <c r="G8" s="32"/>
      <c r="H8" s="32"/>
      <c r="I8" s="32"/>
      <c r="J8" s="32"/>
    </row>
    <row r="9" spans="1:10">
      <c r="A9" s="26" t="s">
        <v>53</v>
      </c>
      <c r="B9" s="26"/>
      <c r="C9" s="26" t="s">
        <v>116</v>
      </c>
      <c r="D9" s="26">
        <v>1131.4000000000001</v>
      </c>
      <c r="E9" s="26" t="s">
        <v>54</v>
      </c>
      <c r="F9" s="26"/>
      <c r="G9" s="26"/>
      <c r="H9" s="26"/>
      <c r="I9" s="26"/>
      <c r="J9" s="26"/>
    </row>
    <row r="10" spans="1:10">
      <c r="A10" s="26"/>
      <c r="B10" s="26" t="s">
        <v>117</v>
      </c>
      <c r="C10" s="26"/>
      <c r="D10" s="35">
        <v>1131.4000000000001</v>
      </c>
      <c r="E10" s="26" t="s">
        <v>118</v>
      </c>
      <c r="F10" s="26"/>
      <c r="G10" s="26"/>
      <c r="H10" s="26"/>
      <c r="I10" s="26"/>
      <c r="J10" s="26"/>
    </row>
    <row r="12" spans="1:10">
      <c r="A12" s="26" t="s">
        <v>25</v>
      </c>
      <c r="B12" s="26">
        <v>56708882790</v>
      </c>
      <c r="C12" s="26" t="s">
        <v>119</v>
      </c>
      <c r="D12" s="26">
        <v>4547.4000000000005</v>
      </c>
      <c r="E12" s="26" t="s">
        <v>26</v>
      </c>
      <c r="F12" s="26"/>
      <c r="G12" s="26"/>
      <c r="H12" s="26"/>
      <c r="I12" s="26"/>
      <c r="J12" s="26"/>
    </row>
    <row r="13" spans="1:10">
      <c r="A13" s="26" t="s">
        <v>39</v>
      </c>
      <c r="B13" s="26">
        <v>56708847789</v>
      </c>
      <c r="C13" s="26" t="s">
        <v>119</v>
      </c>
      <c r="D13" s="26">
        <v>13378</v>
      </c>
      <c r="E13" s="26" t="s">
        <v>40</v>
      </c>
      <c r="F13" s="26"/>
      <c r="G13" s="26"/>
      <c r="H13" s="26"/>
      <c r="I13" s="26"/>
      <c r="J13" s="26"/>
    </row>
    <row r="14" spans="1:10">
      <c r="A14" s="26" t="s">
        <v>41</v>
      </c>
      <c r="B14" s="26">
        <v>56708883259</v>
      </c>
      <c r="C14" s="26" t="s">
        <v>119</v>
      </c>
      <c r="D14" s="26">
        <v>3000</v>
      </c>
      <c r="E14" s="26" t="s">
        <v>42</v>
      </c>
      <c r="F14" s="26"/>
      <c r="G14" s="26"/>
      <c r="H14" s="26"/>
      <c r="I14" s="26"/>
      <c r="J14" s="26"/>
    </row>
    <row r="15" spans="1:10">
      <c r="A15" s="26" t="s">
        <v>85</v>
      </c>
      <c r="B15" s="26">
        <v>56708848767</v>
      </c>
      <c r="C15" s="26" t="s">
        <v>119</v>
      </c>
      <c r="D15" s="26">
        <v>1711.4</v>
      </c>
      <c r="E15" s="26" t="s">
        <v>86</v>
      </c>
      <c r="F15" s="26"/>
      <c r="G15" s="26"/>
      <c r="H15" s="26"/>
      <c r="I15" s="26"/>
      <c r="J15" s="26"/>
    </row>
    <row r="16" spans="1:10">
      <c r="A16" s="26" t="s">
        <v>97</v>
      </c>
      <c r="B16" s="26">
        <v>56708848798</v>
      </c>
      <c r="C16" s="26" t="s">
        <v>119</v>
      </c>
      <c r="D16" s="26">
        <v>353.20000000000005</v>
      </c>
      <c r="E16" s="26" t="s">
        <v>98</v>
      </c>
      <c r="F16" s="26"/>
      <c r="G16" s="26"/>
      <c r="H16" s="26"/>
      <c r="I16" s="26"/>
      <c r="J16" s="26"/>
    </row>
    <row r="17" spans="1:5">
      <c r="A17" s="26" t="s">
        <v>69</v>
      </c>
      <c r="B17" s="26">
        <v>56708883518</v>
      </c>
      <c r="C17" s="26" t="s">
        <v>119</v>
      </c>
      <c r="D17" s="26">
        <v>6909</v>
      </c>
      <c r="E17" s="26" t="s">
        <v>70</v>
      </c>
    </row>
    <row r="18" spans="1:5">
      <c r="A18" s="26" t="s">
        <v>57</v>
      </c>
      <c r="B18" s="26">
        <v>56708883319</v>
      </c>
      <c r="C18" s="26" t="s">
        <v>119</v>
      </c>
      <c r="D18" s="26">
        <v>17591.400000000001</v>
      </c>
      <c r="E18" s="26" t="s">
        <v>58</v>
      </c>
    </row>
    <row r="19" spans="1:5">
      <c r="A19" s="26" t="s">
        <v>59</v>
      </c>
      <c r="B19" s="26">
        <v>56708883370</v>
      </c>
      <c r="C19" s="26" t="s">
        <v>119</v>
      </c>
      <c r="D19" s="26">
        <v>10785.800000000001</v>
      </c>
      <c r="E19" s="26" t="s">
        <v>60</v>
      </c>
    </row>
    <row r="20" spans="1:5">
      <c r="A20" s="26" t="s">
        <v>87</v>
      </c>
      <c r="B20" s="26">
        <v>56708848770</v>
      </c>
      <c r="C20" s="26" t="s">
        <v>119</v>
      </c>
      <c r="D20" s="26">
        <v>18061.600000000002</v>
      </c>
      <c r="E20" s="26" t="s">
        <v>88</v>
      </c>
    </row>
    <row r="21" spans="1:5">
      <c r="A21" s="26" t="s">
        <v>35</v>
      </c>
      <c r="B21" s="26">
        <v>56708883137</v>
      </c>
      <c r="C21" s="26" t="s">
        <v>119</v>
      </c>
      <c r="D21" s="26">
        <v>10493.800000000001</v>
      </c>
      <c r="E21" s="26" t="s">
        <v>36</v>
      </c>
    </row>
    <row r="22" spans="1:5">
      <c r="A22" s="26" t="s">
        <v>29</v>
      </c>
      <c r="B22" s="26">
        <v>56708847394</v>
      </c>
      <c r="C22" s="26" t="s">
        <v>119</v>
      </c>
      <c r="D22" s="26">
        <v>15873.2</v>
      </c>
      <c r="E22" s="26" t="s">
        <v>30</v>
      </c>
    </row>
    <row r="23" spans="1:5">
      <c r="A23" s="26" t="s">
        <v>105</v>
      </c>
      <c r="B23" s="26">
        <v>56708883842</v>
      </c>
      <c r="C23" s="26" t="s">
        <v>119</v>
      </c>
      <c r="D23" s="26">
        <v>2661.4</v>
      </c>
      <c r="E23" s="26" t="s">
        <v>106</v>
      </c>
    </row>
    <row r="24" spans="1:5">
      <c r="A24" s="26" t="s">
        <v>27</v>
      </c>
      <c r="B24" s="26">
        <v>56708847315</v>
      </c>
      <c r="C24" s="26" t="s">
        <v>119</v>
      </c>
      <c r="D24" s="26">
        <v>946.80000000000007</v>
      </c>
      <c r="E24" s="26" t="s">
        <v>28</v>
      </c>
    </row>
    <row r="25" spans="1:5">
      <c r="A25" s="26">
        <v>5</v>
      </c>
      <c r="B25" s="26">
        <v>56708883185</v>
      </c>
      <c r="C25" s="26" t="s">
        <v>119</v>
      </c>
      <c r="D25" s="26">
        <v>6210</v>
      </c>
      <c r="E25" s="26" t="s">
        <v>38</v>
      </c>
    </row>
    <row r="26" spans="1:5">
      <c r="A26" s="26" t="s">
        <v>73</v>
      </c>
      <c r="B26" s="26">
        <v>56708848386</v>
      </c>
      <c r="C26" s="26" t="s">
        <v>119</v>
      </c>
      <c r="D26" s="26">
        <v>2086.8000000000002</v>
      </c>
      <c r="E26" s="26" t="s">
        <v>74</v>
      </c>
    </row>
    <row r="27" spans="1:5">
      <c r="A27" s="26" t="s">
        <v>67</v>
      </c>
      <c r="B27" s="26">
        <v>56708883430</v>
      </c>
      <c r="C27" s="26" t="s">
        <v>119</v>
      </c>
      <c r="D27" s="26">
        <v>13958.6</v>
      </c>
      <c r="E27" s="26" t="s">
        <v>68</v>
      </c>
    </row>
    <row r="28" spans="1:5">
      <c r="A28" s="26" t="s">
        <v>89</v>
      </c>
      <c r="B28" s="26">
        <v>56708848784</v>
      </c>
      <c r="C28" s="26" t="s">
        <v>119</v>
      </c>
      <c r="D28" s="26">
        <v>1535.2</v>
      </c>
      <c r="E28" s="26" t="s">
        <v>90</v>
      </c>
    </row>
    <row r="29" spans="1:5">
      <c r="A29" s="26" t="s">
        <v>99</v>
      </c>
      <c r="B29" s="26">
        <v>56710784406</v>
      </c>
      <c r="C29" s="26" t="s">
        <v>119</v>
      </c>
      <c r="D29" s="26">
        <v>3029.2000000000003</v>
      </c>
      <c r="E29" s="26" t="s">
        <v>100</v>
      </c>
    </row>
    <row r="30" spans="1:5">
      <c r="A30" s="26" t="s">
        <v>51</v>
      </c>
      <c r="B30" s="26">
        <v>56708880312</v>
      </c>
      <c r="C30" s="26" t="s">
        <v>119</v>
      </c>
      <c r="D30" s="26">
        <v>6522.4000000000005</v>
      </c>
      <c r="E30" s="26" t="s">
        <v>52</v>
      </c>
    </row>
    <row r="31" spans="1:5">
      <c r="A31" s="26" t="s">
        <v>93</v>
      </c>
      <c r="B31" s="26">
        <v>60589924269</v>
      </c>
      <c r="C31" s="26" t="s">
        <v>119</v>
      </c>
      <c r="D31" s="26">
        <v>5770.6</v>
      </c>
      <c r="E31" s="26" t="s">
        <v>94</v>
      </c>
    </row>
    <row r="32" spans="1:5">
      <c r="A32" s="26" t="s">
        <v>95</v>
      </c>
      <c r="B32" s="26">
        <v>60589924670</v>
      </c>
      <c r="C32" s="26" t="s">
        <v>119</v>
      </c>
      <c r="D32" s="26">
        <v>3389.8</v>
      </c>
      <c r="E32" s="26" t="s">
        <v>96</v>
      </c>
    </row>
    <row r="33" spans="1:5">
      <c r="A33" s="26" t="s">
        <v>43</v>
      </c>
      <c r="B33" s="26">
        <v>60589937915</v>
      </c>
      <c r="C33" s="26" t="s">
        <v>119</v>
      </c>
      <c r="D33" s="26">
        <v>10014.400000000001</v>
      </c>
      <c r="E33" s="26" t="s">
        <v>44</v>
      </c>
    </row>
    <row r="34" spans="1:5">
      <c r="A34" s="26" t="s">
        <v>83</v>
      </c>
      <c r="B34" s="26">
        <v>60589940438</v>
      </c>
      <c r="C34" s="26" t="s">
        <v>119</v>
      </c>
      <c r="D34" s="26">
        <v>6532</v>
      </c>
      <c r="E34" s="26" t="s">
        <v>84</v>
      </c>
    </row>
    <row r="35" spans="1:5">
      <c r="A35" s="26" t="s">
        <v>77</v>
      </c>
      <c r="B35" s="26">
        <v>60589917957</v>
      </c>
      <c r="C35" s="26" t="s">
        <v>119</v>
      </c>
      <c r="D35" s="26">
        <v>907.2</v>
      </c>
      <c r="E35" s="26" t="s">
        <v>78</v>
      </c>
    </row>
    <row r="36" spans="1:5">
      <c r="A36" s="26" t="s">
        <v>23</v>
      </c>
      <c r="B36" s="26">
        <v>60590210961</v>
      </c>
      <c r="C36" s="26" t="s">
        <v>119</v>
      </c>
      <c r="D36" s="26">
        <v>954.80000000000007</v>
      </c>
      <c r="E36" s="26" t="s">
        <v>24</v>
      </c>
    </row>
    <row r="37" spans="1:5">
      <c r="A37" s="26" t="s">
        <v>61</v>
      </c>
      <c r="B37" s="26">
        <v>60591931298</v>
      </c>
      <c r="C37" s="26" t="s">
        <v>119</v>
      </c>
      <c r="D37" s="26">
        <v>634.40000000000009</v>
      </c>
      <c r="E37" s="26" t="s">
        <v>62</v>
      </c>
    </row>
    <row r="38" spans="1:5">
      <c r="A38" s="26" t="s">
        <v>45</v>
      </c>
      <c r="B38" s="26">
        <v>60592509166</v>
      </c>
      <c r="C38" s="26" t="s">
        <v>119</v>
      </c>
      <c r="D38" s="26">
        <v>992.6</v>
      </c>
      <c r="E38" s="26" t="s">
        <v>46</v>
      </c>
    </row>
    <row r="39" spans="1:5">
      <c r="A39" s="26" t="s">
        <v>55</v>
      </c>
      <c r="B39" s="26">
        <v>60592512670</v>
      </c>
      <c r="C39" s="26" t="s">
        <v>119</v>
      </c>
      <c r="D39" s="26">
        <v>1016.8000000000001</v>
      </c>
      <c r="E39" s="26" t="s">
        <v>56</v>
      </c>
    </row>
    <row r="40" spans="1:5">
      <c r="A40" s="26" t="s">
        <v>31</v>
      </c>
      <c r="B40" s="26">
        <v>60577733234</v>
      </c>
      <c r="C40" s="26" t="s">
        <v>119</v>
      </c>
      <c r="D40" s="26">
        <v>1007.4000000000001</v>
      </c>
      <c r="E40" s="26" t="s">
        <v>32</v>
      </c>
    </row>
    <row r="41" spans="1:5">
      <c r="A41" s="26" t="s">
        <v>71</v>
      </c>
      <c r="B41" s="26">
        <v>60592513554</v>
      </c>
      <c r="C41" s="26" t="s">
        <v>119</v>
      </c>
      <c r="D41" s="26">
        <v>2006.4</v>
      </c>
      <c r="E41" s="26" t="s">
        <v>72</v>
      </c>
    </row>
    <row r="42" spans="1:5">
      <c r="A42" s="26" t="s">
        <v>47</v>
      </c>
      <c r="B42" s="26">
        <v>56709675303</v>
      </c>
      <c r="C42" s="26" t="s">
        <v>119</v>
      </c>
      <c r="D42" s="26">
        <v>1009.2</v>
      </c>
      <c r="E42" s="26" t="s">
        <v>48</v>
      </c>
    </row>
    <row r="43" spans="1:5">
      <c r="A43" s="26" t="s">
        <v>79</v>
      </c>
      <c r="B43" s="26">
        <v>56708843802</v>
      </c>
      <c r="C43" s="26" t="s">
        <v>119</v>
      </c>
      <c r="D43" s="26">
        <v>2168.4</v>
      </c>
      <c r="E43" s="26" t="s">
        <v>80</v>
      </c>
    </row>
    <row r="44" spans="1:5">
      <c r="A44" s="26" t="s">
        <v>65</v>
      </c>
      <c r="B44" s="26">
        <v>60590162296</v>
      </c>
      <c r="C44" s="26" t="s">
        <v>119</v>
      </c>
      <c r="D44" s="26">
        <v>1419.6000000000001</v>
      </c>
      <c r="E44" s="26" t="s">
        <v>66</v>
      </c>
    </row>
    <row r="45" spans="1:5">
      <c r="A45" s="26" t="s">
        <v>81</v>
      </c>
      <c r="B45" s="26">
        <v>56671290902</v>
      </c>
      <c r="C45" s="26" t="s">
        <v>119</v>
      </c>
      <c r="D45" s="26">
        <v>1419.6000000000001</v>
      </c>
      <c r="E45" s="26" t="s">
        <v>82</v>
      </c>
    </row>
    <row r="46" spans="1:5">
      <c r="A46" s="26" t="s">
        <v>91</v>
      </c>
      <c r="B46" s="26">
        <v>60590103231</v>
      </c>
      <c r="C46" s="26" t="s">
        <v>119</v>
      </c>
      <c r="D46" s="26">
        <v>719.6</v>
      </c>
      <c r="E46" s="26" t="s">
        <v>92</v>
      </c>
    </row>
    <row r="47" spans="1:5">
      <c r="A47" s="26" t="s">
        <v>63</v>
      </c>
      <c r="B47" s="26">
        <v>56693143064</v>
      </c>
      <c r="C47" s="26" t="s">
        <v>119</v>
      </c>
      <c r="D47" s="26">
        <v>1089.2</v>
      </c>
      <c r="E47" s="26" t="s">
        <v>64</v>
      </c>
    </row>
    <row r="48" spans="1:5">
      <c r="A48" s="26" t="s">
        <v>103</v>
      </c>
      <c r="B48" s="26">
        <v>60594965751</v>
      </c>
      <c r="C48" s="26" t="s">
        <v>119</v>
      </c>
      <c r="D48" s="26">
        <v>1052.6000000000001</v>
      </c>
      <c r="E48" s="26" t="s">
        <v>104</v>
      </c>
    </row>
    <row r="49" spans="1:5">
      <c r="A49" s="26" t="s">
        <v>101</v>
      </c>
      <c r="B49" s="26">
        <v>60575746457</v>
      </c>
      <c r="C49" s="26" t="s">
        <v>119</v>
      </c>
      <c r="D49" s="26">
        <v>1027</v>
      </c>
      <c r="E49" s="26" t="s">
        <v>102</v>
      </c>
    </row>
    <row r="50" spans="1:5">
      <c r="A50" s="26" t="s">
        <v>49</v>
      </c>
      <c r="B50" s="26">
        <v>60593762613</v>
      </c>
      <c r="C50" s="26" t="s">
        <v>119</v>
      </c>
      <c r="D50" s="26">
        <v>4803.6000000000004</v>
      </c>
      <c r="E50" s="26" t="s">
        <v>50</v>
      </c>
    </row>
    <row r="51" spans="1:5">
      <c r="A51" s="26" t="s">
        <v>75</v>
      </c>
      <c r="B51" s="26">
        <v>60594621675</v>
      </c>
      <c r="C51" s="26" t="s">
        <v>119</v>
      </c>
      <c r="D51" s="26">
        <v>1134</v>
      </c>
      <c r="E51" s="26" t="s">
        <v>76</v>
      </c>
    </row>
    <row r="52" spans="1:5">
      <c r="A52" s="26" t="s">
        <v>21</v>
      </c>
      <c r="B52" s="26">
        <v>60596167901</v>
      </c>
      <c r="C52" s="26" t="s">
        <v>119</v>
      </c>
      <c r="D52" s="26">
        <v>1019.6</v>
      </c>
      <c r="E52" s="26" t="s">
        <v>22</v>
      </c>
    </row>
    <row r="53" spans="1:5">
      <c r="A53" s="26" t="s">
        <v>33</v>
      </c>
      <c r="B53" s="26">
        <v>60596475500</v>
      </c>
      <c r="C53" s="26" t="s">
        <v>119</v>
      </c>
      <c r="D53" s="26">
        <v>1019.6</v>
      </c>
      <c r="E53" s="26" t="s">
        <v>34</v>
      </c>
    </row>
    <row r="54" spans="1:5">
      <c r="A54" s="26"/>
      <c r="B54" s="26" t="s">
        <v>120</v>
      </c>
      <c r="C54" s="26"/>
      <c r="D54" s="35">
        <v>190763.6</v>
      </c>
      <c r="E54" s="26" t="s">
        <v>121</v>
      </c>
    </row>
    <row r="56" spans="1:5">
      <c r="A56" s="26"/>
      <c r="B56" s="36" t="s">
        <v>117</v>
      </c>
      <c r="C56" s="36"/>
      <c r="D56" s="37">
        <v>1131.4000000000001</v>
      </c>
      <c r="E56" s="36" t="s">
        <v>118</v>
      </c>
    </row>
    <row r="57" spans="1:5">
      <c r="A57" s="26"/>
      <c r="B57" s="36" t="s">
        <v>120</v>
      </c>
      <c r="C57" s="36"/>
      <c r="D57" s="37">
        <v>190763.6</v>
      </c>
      <c r="E57" s="36" t="s">
        <v>121</v>
      </c>
    </row>
    <row r="58" spans="1:5">
      <c r="A58" s="26"/>
      <c r="B58" s="36"/>
      <c r="C58" s="36"/>
      <c r="D58" s="37">
        <v>191895</v>
      </c>
      <c r="E58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A2" sqref="A2"/>
    </sheetView>
  </sheetViews>
  <sheetFormatPr baseColWidth="10" defaultRowHeight="1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>
      <c r="A1" s="47" t="s">
        <v>128</v>
      </c>
      <c r="B1" s="47"/>
      <c r="C1" s="48"/>
      <c r="D1" s="49"/>
      <c r="E1" s="49"/>
      <c r="F1" s="50"/>
    </row>
    <row r="2" spans="1:6">
      <c r="A2" s="47" t="s">
        <v>139</v>
      </c>
      <c r="B2" s="47"/>
      <c r="C2" s="48"/>
      <c r="D2" s="49"/>
      <c r="E2" s="49"/>
      <c r="F2" s="50"/>
    </row>
    <row r="3" spans="1:6">
      <c r="A3" s="47" t="s">
        <v>129</v>
      </c>
      <c r="B3" s="51" t="s">
        <v>140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130</v>
      </c>
      <c r="B5" s="48" t="s">
        <v>131</v>
      </c>
      <c r="C5" s="48"/>
      <c r="D5" s="49"/>
      <c r="E5" s="49"/>
      <c r="F5" s="50"/>
    </row>
    <row r="6" spans="1:6">
      <c r="A6" s="49" t="s">
        <v>132</v>
      </c>
      <c r="B6" s="52">
        <v>197350.62</v>
      </c>
      <c r="C6" s="49"/>
      <c r="D6" s="49"/>
      <c r="E6" s="49"/>
      <c r="F6" s="50"/>
    </row>
    <row r="7" spans="1:6">
      <c r="A7" s="49" t="s">
        <v>133</v>
      </c>
      <c r="B7" s="52">
        <v>54053.03</v>
      </c>
      <c r="C7" s="49"/>
      <c r="D7" s="49"/>
      <c r="E7" s="49"/>
      <c r="F7" s="50"/>
    </row>
    <row r="8" spans="1:6">
      <c r="A8" s="49" t="s">
        <v>134</v>
      </c>
      <c r="B8" s="52">
        <v>0</v>
      </c>
      <c r="C8" s="49"/>
      <c r="D8" s="49"/>
      <c r="E8" s="49"/>
      <c r="F8" s="50"/>
    </row>
    <row r="9" spans="1:6">
      <c r="A9" s="49" t="s">
        <v>135</v>
      </c>
      <c r="B9" s="52">
        <v>11625.2</v>
      </c>
      <c r="C9" s="49"/>
      <c r="D9" s="49"/>
      <c r="E9" s="49"/>
      <c r="F9" s="50"/>
    </row>
    <row r="10" spans="1:6">
      <c r="A10" s="49" t="s">
        <v>136</v>
      </c>
      <c r="B10" s="52">
        <v>0</v>
      </c>
      <c r="C10" s="49"/>
      <c r="D10" s="49"/>
      <c r="E10" s="49"/>
      <c r="F10" s="50"/>
    </row>
    <row r="11" spans="1:6">
      <c r="A11" s="49" t="s">
        <v>137</v>
      </c>
      <c r="B11" s="52">
        <v>16650.93</v>
      </c>
      <c r="C11" s="49"/>
      <c r="D11" s="49"/>
      <c r="E11" s="49"/>
      <c r="F11" s="50"/>
    </row>
    <row r="12" spans="1:6" ht="15.75" thickBot="1">
      <c r="A12" s="49" t="s">
        <v>138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279679.77999999997</v>
      </c>
      <c r="C13" s="49"/>
      <c r="D13" s="49"/>
      <c r="E13" s="49"/>
      <c r="F13" s="50"/>
    </row>
    <row r="14" spans="1:6" ht="15.75" thickBot="1">
      <c r="A14" s="49"/>
      <c r="B14" s="55">
        <f>B13*0.16</f>
        <v>44748.764799999997</v>
      </c>
      <c r="C14" s="49"/>
      <c r="D14" s="49"/>
      <c r="E14" s="49"/>
      <c r="F14" s="50"/>
    </row>
    <row r="15" spans="1:6" ht="15.75" thickTop="1">
      <c r="A15" s="49"/>
      <c r="B15" s="56">
        <f>+B13+B14</f>
        <v>324428.54479999997</v>
      </c>
      <c r="C15" s="49"/>
      <c r="D15" s="49"/>
      <c r="E15" s="49"/>
      <c r="F15" s="50"/>
    </row>
    <row r="16" spans="1:6">
      <c r="A16" s="49"/>
      <c r="B16" s="52">
        <v>324428.55</v>
      </c>
      <c r="C16" s="49"/>
      <c r="D16" s="49"/>
      <c r="E16" s="49"/>
      <c r="F16" s="50"/>
    </row>
    <row r="17" spans="1:6">
      <c r="A17" s="49"/>
      <c r="B17" s="52">
        <f>B15-B16</f>
        <v>-5.2000000141561031E-3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2017-10-26T15:24:57Z</dcterms:created>
  <dcterms:modified xsi:type="dcterms:W3CDTF">2017-11-01T16:34:16Z</dcterms:modified>
</cp:coreProperties>
</file>