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FACTURACION!$A$10:$M$52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E12" i="3" l="1"/>
  <c r="G12" s="1"/>
  <c r="F12"/>
  <c r="E13"/>
  <c r="F13"/>
  <c r="H13" s="1"/>
  <c r="G13"/>
  <c r="E14"/>
  <c r="G14" s="1"/>
  <c r="E15"/>
  <c r="F15" s="1"/>
  <c r="E16"/>
  <c r="G16" s="1"/>
  <c r="E17"/>
  <c r="G17" s="1"/>
  <c r="E18"/>
  <c r="G18" s="1"/>
  <c r="E19"/>
  <c r="F19" s="1"/>
  <c r="G19"/>
  <c r="E20"/>
  <c r="G20" s="1"/>
  <c r="F20"/>
  <c r="E21"/>
  <c r="G21" s="1"/>
  <c r="F21"/>
  <c r="E22"/>
  <c r="G22" s="1"/>
  <c r="E23"/>
  <c r="F23" s="1"/>
  <c r="E24"/>
  <c r="G24" s="1"/>
  <c r="E25"/>
  <c r="G25" s="1"/>
  <c r="E26"/>
  <c r="G26" s="1"/>
  <c r="E27"/>
  <c r="F27" s="1"/>
  <c r="E28"/>
  <c r="G28" s="1"/>
  <c r="E29"/>
  <c r="F29" s="1"/>
  <c r="E30"/>
  <c r="G30" s="1"/>
  <c r="E31"/>
  <c r="F31" s="1"/>
  <c r="E32"/>
  <c r="G32" s="1"/>
  <c r="E33"/>
  <c r="F33" s="1"/>
  <c r="E34"/>
  <c r="G34" s="1"/>
  <c r="E35"/>
  <c r="F35" s="1"/>
  <c r="E36"/>
  <c r="G36" s="1"/>
  <c r="E37"/>
  <c r="F37" s="1"/>
  <c r="G37"/>
  <c r="E38"/>
  <c r="G38" s="1"/>
  <c r="E39"/>
  <c r="F39" s="1"/>
  <c r="E40"/>
  <c r="G40" s="1"/>
  <c r="F40"/>
  <c r="E41"/>
  <c r="G41" s="1"/>
  <c r="F41"/>
  <c r="E42"/>
  <c r="G42" s="1"/>
  <c r="E43"/>
  <c r="F43" s="1"/>
  <c r="E44"/>
  <c r="G44" s="1"/>
  <c r="E45"/>
  <c r="G45" s="1"/>
  <c r="E46"/>
  <c r="G46" s="1"/>
  <c r="E47"/>
  <c r="F47" s="1"/>
  <c r="E48"/>
  <c r="G48" s="1"/>
  <c r="E49"/>
  <c r="F49" s="1"/>
  <c r="E50"/>
  <c r="G50" s="1"/>
  <c r="E51"/>
  <c r="F51" s="1"/>
  <c r="E52"/>
  <c r="G52" s="1"/>
  <c r="E11"/>
  <c r="G49" l="1"/>
  <c r="G29"/>
  <c r="H29" s="1"/>
  <c r="I29" s="1"/>
  <c r="J29" s="1"/>
  <c r="F44"/>
  <c r="H44" s="1"/>
  <c r="I44" s="1"/>
  <c r="H37"/>
  <c r="G33"/>
  <c r="H33" s="1"/>
  <c r="I33" s="1"/>
  <c r="J33" s="1"/>
  <c r="F28"/>
  <c r="H49"/>
  <c r="I49" s="1"/>
  <c r="J49" s="1"/>
  <c r="F45"/>
  <c r="G43"/>
  <c r="H43" s="1"/>
  <c r="I43" s="1"/>
  <c r="J43" s="1"/>
  <c r="G27"/>
  <c r="G51"/>
  <c r="H51" s="1"/>
  <c r="I51" s="1"/>
  <c r="J51" s="1"/>
  <c r="F36"/>
  <c r="H36" s="1"/>
  <c r="I36" s="1"/>
  <c r="J36" s="1"/>
  <c r="F32"/>
  <c r="H32" s="1"/>
  <c r="I32" s="1"/>
  <c r="J32" s="1"/>
  <c r="F25"/>
  <c r="H19"/>
  <c r="F16"/>
  <c r="H16" s="1"/>
  <c r="H45"/>
  <c r="J45" s="1"/>
  <c r="H41"/>
  <c r="I41" s="1"/>
  <c r="J41" s="1"/>
  <c r="H21"/>
  <c r="F52"/>
  <c r="F48"/>
  <c r="H48" s="1"/>
  <c r="G35"/>
  <c r="H35" s="1"/>
  <c r="H27"/>
  <c r="I27" s="1"/>
  <c r="F24"/>
  <c r="F17"/>
  <c r="H17" s="1"/>
  <c r="G11"/>
  <c r="G47"/>
  <c r="H47" s="1"/>
  <c r="G39"/>
  <c r="H39" s="1"/>
  <c r="I39" s="1"/>
  <c r="J39" s="1"/>
  <c r="G31"/>
  <c r="H31" s="1"/>
  <c r="H25"/>
  <c r="I25" s="1"/>
  <c r="J25" s="1"/>
  <c r="G23"/>
  <c r="H23" s="1"/>
  <c r="I23" s="1"/>
  <c r="J23" s="1"/>
  <c r="G15"/>
  <c r="H15" s="1"/>
  <c r="F11"/>
  <c r="F46"/>
  <c r="H46" s="1"/>
  <c r="H40"/>
  <c r="F38"/>
  <c r="H38" s="1"/>
  <c r="F30"/>
  <c r="H30" s="1"/>
  <c r="H24"/>
  <c r="I24" s="1"/>
  <c r="J24" s="1"/>
  <c r="F22"/>
  <c r="H22" s="1"/>
  <c r="F14"/>
  <c r="H14" s="1"/>
  <c r="E55"/>
  <c r="H52"/>
  <c r="I52" s="1"/>
  <c r="F50"/>
  <c r="H50" s="1"/>
  <c r="I50" s="1"/>
  <c r="J50" s="1"/>
  <c r="F42"/>
  <c r="H42" s="1"/>
  <c r="I42" s="1"/>
  <c r="J42" s="1"/>
  <c r="F34"/>
  <c r="H34" s="1"/>
  <c r="I34" s="1"/>
  <c r="J34" s="1"/>
  <c r="H28"/>
  <c r="I28" s="1"/>
  <c r="J28" s="1"/>
  <c r="F26"/>
  <c r="H26" s="1"/>
  <c r="H20"/>
  <c r="I20" s="1"/>
  <c r="J20" s="1"/>
  <c r="F18"/>
  <c r="H18" s="1"/>
  <c r="H12"/>
  <c r="I12" s="1"/>
  <c r="J12" s="1"/>
  <c r="I45"/>
  <c r="I37"/>
  <c r="J37" s="1"/>
  <c r="I21"/>
  <c r="J21" s="1"/>
  <c r="I13"/>
  <c r="J13" s="1"/>
  <c r="I40"/>
  <c r="J40" s="1"/>
  <c r="I19"/>
  <c r="J19" s="1"/>
  <c r="I17" l="1"/>
  <c r="J17" s="1"/>
  <c r="J27"/>
  <c r="I48"/>
  <c r="J48" s="1"/>
  <c r="I35"/>
  <c r="J35" s="1"/>
  <c r="I18"/>
  <c r="J18" s="1"/>
  <c r="I16"/>
  <c r="J16" s="1"/>
  <c r="J44"/>
  <c r="J52"/>
  <c r="I26"/>
  <c r="J26" s="1"/>
  <c r="I14"/>
  <c r="J14" s="1"/>
  <c r="I30"/>
  <c r="J30" s="1"/>
  <c r="I46"/>
  <c r="J46" s="1"/>
  <c r="I15"/>
  <c r="J15" s="1"/>
  <c r="I31"/>
  <c r="J31" s="1"/>
  <c r="I22"/>
  <c r="J22" s="1"/>
  <c r="I38"/>
  <c r="J38" s="1"/>
  <c r="I47"/>
  <c r="J47" s="1"/>
  <c r="F55"/>
  <c r="H11"/>
  <c r="G55"/>
  <c r="H55" l="1"/>
  <c r="I11"/>
  <c r="I55" s="1"/>
  <c r="J11" l="1"/>
  <c r="J55" s="1"/>
</calcChain>
</file>

<file path=xl/sharedStrings.xml><?xml version="1.0" encoding="utf-8"?>
<sst xmlns="http://schemas.openxmlformats.org/spreadsheetml/2006/main" count="489" uniqueCount="186">
  <si>
    <t>CONTPAQ i</t>
  </si>
  <si>
    <t xml:space="preserve">      NÓMINAS</t>
  </si>
  <si>
    <t>05 INGENIERIA FISCAL LABORAL SC</t>
  </si>
  <si>
    <t>Lista de Raya (forma tabular)</t>
  </si>
  <si>
    <t>Periodo 42 al 42 Semanal del 11/10/2017 al 17/10/2017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</si>
  <si>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</si>
  <si>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</si>
  <si>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</si>
  <si>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</si>
  <si>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</si>
  <si>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</si>
  <si>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</si>
  <si>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</si>
  <si>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</si>
  <si>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</si>
  <si>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</si>
  <si>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</si>
  <si>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</si>
  <si>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</si>
  <si>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</si>
  <si>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</si>
  <si>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</si>
  <si>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</si>
  <si>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</si>
  <si>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</si>
  <si>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</si>
  <si>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</si>
  <si>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</si>
  <si>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</si>
  <si>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</si>
  <si>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</si>
  <si>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</si>
  <si>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</si>
  <si>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</si>
  <si>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</si>
  <si>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</si>
  <si>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</si>
  <si>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</si>
  <si>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</si>
  <si>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</si>
  <si>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</si>
  <si>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</si>
  <si>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</si>
  <si>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</si>
  <si>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</si>
  <si>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</si>
  <si>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</si>
  <si>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</si>
  <si>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</si>
  <si>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</si>
  <si>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</si>
  <si>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</si>
  <si>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</si>
  <si>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</si>
  <si>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</si>
  <si>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</si>
  <si>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</si>
  <si>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</si>
  <si>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</si>
  <si>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</si>
  <si>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</si>
  <si>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</si>
  <si>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</si>
  <si>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</si>
  <si>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</si>
  <si>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</si>
  <si>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</si>
  <si>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</si>
  <si>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</si>
  <si>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</si>
  <si>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</si>
  <si>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</si>
  <si>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</si>
  <si>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</si>
  <si>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</si>
  <si>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</si>
  <si>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</si>
  <si>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</si>
  <si>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</si>
  <si>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</si>
  <si>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</si>
  <si>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</si>
  <si>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</si>
  <si>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</si>
  <si>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</si>
  <si>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</si>
  <si>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</si>
  <si>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</si>
  <si>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</si>
  <si>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</si>
  <si>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</si>
  <si>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</si>
  <si>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</si>
  <si>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</si>
  <si>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</si>
  <si>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</si>
  <si>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</si>
  <si>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</si>
  <si>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</si>
  <si>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</si>
  <si>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</si>
  <si>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</si>
  <si>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</si>
  <si>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</si>
  <si>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</si>
  <si>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</si>
  <si>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</si>
  <si>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</si>
  <si>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</si>
  <si>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42 del 2017-10-11 al 2017-10-17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</si>
  <si>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</si>
  <si>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</si>
  <si>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</si>
  <si>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</si>
  <si>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</si>
  <si>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</si>
  <si>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</si>
  <si>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</si>
  <si>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</si>
  <si>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</si>
  <si>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41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</si>
  <si>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</si>
  <si>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</si>
  <si>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</si>
  <si>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</si>
  <si>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</si>
  <si>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</si>
  <si>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</si>
  <si>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</si>
  <si>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</si>
  <si>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</si>
  <si>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</si>
  <si>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</si>
  <si>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</si>
  <si>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</si>
  <si>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</si>
  <si>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</si>
  <si>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</si>
  <si>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42</t>
  </si>
  <si>
    <t>11/10/2017 al 17/10/2017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</si>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</sst>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4" borderId="12" xfId="0" applyFont="1" applyFill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8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0" sqref="H20:H39"/>
    </sheetView>
  </sheetViews>
  <sheetFormatPr baseColWidth="10" defaultRowHeight="11.25"/>
  <cols>
    <col min="1" max="1" width="8.5703125" style="2" customWidth="1"/>
    <col min="2" max="2" width="27.140625" style="1" customWidth="1"/>
    <col min="3" max="3" width="13.5703125" style="1" bestFit="1" customWidth="1"/>
    <col min="4" max="4" width="11.42578125" style="1"/>
    <col min="5" max="5" width="1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4" t="s">
        <v>108</v>
      </c>
    </row>
    <row r="2" spans="1:13" ht="24.95" customHeight="1">
      <c r="A2" s="4" t="s">
        <v>1</v>
      </c>
      <c r="B2" s="20" t="s">
        <v>2</v>
      </c>
    </row>
    <row r="3" spans="1:13" ht="15">
      <c r="B3" s="37" t="s">
        <v>3</v>
      </c>
    </row>
    <row r="4" spans="1:13" ht="12.75">
      <c r="B4" s="22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121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13</v>
      </c>
      <c r="E8" s="39" t="s">
        <v>13</v>
      </c>
      <c r="F8" s="39" t="s">
        <v>122</v>
      </c>
      <c r="G8" s="39" t="s">
        <v>123</v>
      </c>
      <c r="H8" s="39" t="s">
        <v>124</v>
      </c>
      <c r="I8" s="39" t="s">
        <v>125</v>
      </c>
      <c r="J8" s="39" t="s">
        <v>126</v>
      </c>
    </row>
    <row r="9" spans="1:13" ht="12" thickTop="1">
      <c r="A9" s="12" t="s">
        <v>21</v>
      </c>
    </row>
    <row r="11" spans="1:13" ht="14.25" hidden="1">
      <c r="A11" s="2" t="s">
        <v>22</v>
      </c>
      <c r="B11" s="1" t="s">
        <v>23</v>
      </c>
      <c r="C11" s="13">
        <v>733.4</v>
      </c>
      <c r="E11" s="40">
        <f>+C11</f>
        <v>733.4</v>
      </c>
      <c r="F11" s="40">
        <f>+E11*2%</f>
        <v>14.667999999999999</v>
      </c>
      <c r="G11" s="40">
        <f>+E11*7.5%</f>
        <v>55.004999999999995</v>
      </c>
      <c r="H11" s="40">
        <f>SUM(E11:G11)</f>
        <v>803.07299999999998</v>
      </c>
      <c r="I11" s="40">
        <f>+H11*16%</f>
        <v>128.49168</v>
      </c>
      <c r="J11" s="40">
        <f>+H11+I11</f>
        <v>931.56467999999995</v>
      </c>
      <c r="L11" s="58" t="s">
        <v>140</v>
      </c>
      <c r="M11" s="58" t="s">
        <v>141</v>
      </c>
    </row>
    <row r="12" spans="1:13" ht="14.25" hidden="1">
      <c r="A12" s="2" t="s">
        <v>24</v>
      </c>
      <c r="B12" s="1" t="s">
        <v>25</v>
      </c>
      <c r="C12" s="13">
        <v>1026.76</v>
      </c>
      <c r="E12" s="40">
        <f t="shared" ref="E12:E52" si="0">+C12</f>
        <v>1026.76</v>
      </c>
      <c r="F12" s="40">
        <f t="shared" ref="F12:F52" si="1">+E12*2%</f>
        <v>20.5352</v>
      </c>
      <c r="G12" s="40">
        <f t="shared" ref="G12:G52" si="2">+E12*7.5%</f>
        <v>77.006999999999991</v>
      </c>
      <c r="H12" s="40">
        <f t="shared" ref="H12:H52" si="3">SUM(E12:G12)</f>
        <v>1124.3022000000001</v>
      </c>
      <c r="I12" s="40">
        <f t="shared" ref="I12:I52" si="4">+H12*16%</f>
        <v>179.88835200000003</v>
      </c>
      <c r="J12" s="40">
        <f t="shared" ref="J12:J52" si="5">+H12+I12</f>
        <v>1304.190552</v>
      </c>
      <c r="L12" s="59" t="s">
        <v>140</v>
      </c>
      <c r="M12" s="60" t="s">
        <v>142</v>
      </c>
    </row>
    <row r="13" spans="1:13" ht="14.25" hidden="1">
      <c r="A13" s="2" t="s">
        <v>26</v>
      </c>
      <c r="B13" s="1" t="s">
        <v>27</v>
      </c>
      <c r="C13" s="13">
        <v>1866.69</v>
      </c>
      <c r="E13" s="40">
        <f t="shared" si="0"/>
        <v>1866.69</v>
      </c>
      <c r="F13" s="40">
        <f t="shared" si="1"/>
        <v>37.333800000000004</v>
      </c>
      <c r="G13" s="40">
        <f t="shared" si="2"/>
        <v>140.00174999999999</v>
      </c>
      <c r="H13" s="40">
        <f t="shared" si="3"/>
        <v>2044.0255500000001</v>
      </c>
      <c r="I13" s="40">
        <f t="shared" si="4"/>
        <v>327.04408800000004</v>
      </c>
      <c r="J13" s="40">
        <f t="shared" si="5"/>
        <v>2371.0696379999999</v>
      </c>
      <c r="L13" s="59" t="s">
        <v>143</v>
      </c>
      <c r="M13" s="60" t="s">
        <v>144</v>
      </c>
    </row>
    <row r="14" spans="1:13" ht="14.25" hidden="1">
      <c r="A14" s="2" t="s">
        <v>28</v>
      </c>
      <c r="B14" s="1" t="s">
        <v>29</v>
      </c>
      <c r="C14" s="13">
        <v>7809.21</v>
      </c>
      <c r="E14" s="40">
        <f t="shared" si="0"/>
        <v>7809.21</v>
      </c>
      <c r="F14" s="40">
        <f t="shared" si="1"/>
        <v>156.1842</v>
      </c>
      <c r="G14" s="40">
        <f t="shared" si="2"/>
        <v>585.69074999999998</v>
      </c>
      <c r="H14" s="40">
        <f t="shared" si="3"/>
        <v>8551.0849500000004</v>
      </c>
      <c r="I14" s="40">
        <f t="shared" si="4"/>
        <v>1368.1735920000001</v>
      </c>
      <c r="J14" s="40">
        <f t="shared" si="5"/>
        <v>9919.2585419999996</v>
      </c>
      <c r="L14" s="59" t="s">
        <v>140</v>
      </c>
      <c r="M14" s="60" t="s">
        <v>145</v>
      </c>
    </row>
    <row r="15" spans="1:13" ht="14.25" hidden="1">
      <c r="A15" s="2" t="s">
        <v>30</v>
      </c>
      <c r="B15" s="1" t="s">
        <v>31</v>
      </c>
      <c r="C15" s="13">
        <v>22232.15</v>
      </c>
      <c r="E15" s="40">
        <f t="shared" si="0"/>
        <v>22232.15</v>
      </c>
      <c r="F15" s="40">
        <f t="shared" si="1"/>
        <v>444.64300000000003</v>
      </c>
      <c r="G15" s="40">
        <f t="shared" si="2"/>
        <v>1667.4112500000001</v>
      </c>
      <c r="H15" s="40">
        <f t="shared" si="3"/>
        <v>24344.204250000003</v>
      </c>
      <c r="I15" s="40">
        <f t="shared" si="4"/>
        <v>3895.0726800000007</v>
      </c>
      <c r="J15" s="40">
        <f t="shared" si="5"/>
        <v>28239.276930000004</v>
      </c>
      <c r="L15" s="59" t="s">
        <v>140</v>
      </c>
      <c r="M15" s="60" t="s">
        <v>146</v>
      </c>
    </row>
    <row r="16" spans="1:13" ht="14.25" hidden="1">
      <c r="A16" s="2" t="s">
        <v>32</v>
      </c>
      <c r="B16" s="1" t="s">
        <v>33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9" t="s">
        <v>143</v>
      </c>
      <c r="M16" s="60" t="s">
        <v>147</v>
      </c>
    </row>
    <row r="17" spans="1:13" ht="14.25" hidden="1">
      <c r="A17" s="2" t="s">
        <v>34</v>
      </c>
      <c r="B17" s="1" t="s">
        <v>35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9" t="s">
        <v>143</v>
      </c>
      <c r="M17" s="60" t="s">
        <v>148</v>
      </c>
    </row>
    <row r="18" spans="1:13" ht="14.25" hidden="1">
      <c r="A18" s="2" t="s">
        <v>36</v>
      </c>
      <c r="B18" s="1" t="s">
        <v>37</v>
      </c>
      <c r="C18" s="13">
        <v>6144.94</v>
      </c>
      <c r="E18" s="40">
        <f t="shared" si="0"/>
        <v>6144.94</v>
      </c>
      <c r="F18" s="40">
        <f t="shared" si="1"/>
        <v>122.89879999999999</v>
      </c>
      <c r="G18" s="40">
        <f t="shared" si="2"/>
        <v>460.87049999999994</v>
      </c>
      <c r="H18" s="40">
        <f t="shared" si="3"/>
        <v>6728.7092999999995</v>
      </c>
      <c r="I18" s="40">
        <f t="shared" si="4"/>
        <v>1076.593488</v>
      </c>
      <c r="J18" s="40">
        <f t="shared" si="5"/>
        <v>7805.3027879999991</v>
      </c>
      <c r="L18" s="59" t="s">
        <v>140</v>
      </c>
      <c r="M18" s="60" t="s">
        <v>149</v>
      </c>
    </row>
    <row r="19" spans="1:13" ht="14.25" hidden="1">
      <c r="A19" s="2" t="s">
        <v>38</v>
      </c>
      <c r="B19" s="1" t="s">
        <v>39</v>
      </c>
      <c r="C19" s="13">
        <v>6439.34</v>
      </c>
      <c r="E19" s="40">
        <f t="shared" si="0"/>
        <v>6439.34</v>
      </c>
      <c r="F19" s="40">
        <f t="shared" si="1"/>
        <v>128.7868</v>
      </c>
      <c r="G19" s="40">
        <f t="shared" si="2"/>
        <v>482.95049999999998</v>
      </c>
      <c r="H19" s="40">
        <f t="shared" si="3"/>
        <v>7051.0772999999999</v>
      </c>
      <c r="I19" s="40">
        <f t="shared" si="4"/>
        <v>1128.172368</v>
      </c>
      <c r="J19" s="40">
        <f t="shared" si="5"/>
        <v>8179.2496680000004</v>
      </c>
      <c r="L19" s="59" t="s">
        <v>140</v>
      </c>
      <c r="M19" s="60" t="s">
        <v>150</v>
      </c>
    </row>
    <row r="20" spans="1:13" ht="14.25">
      <c r="A20" s="2" t="s">
        <v>40</v>
      </c>
      <c r="B20" s="1" t="s">
        <v>41</v>
      </c>
      <c r="C20" s="13">
        <v>2814.29</v>
      </c>
      <c r="E20" s="40">
        <f t="shared" si="0"/>
        <v>2814.29</v>
      </c>
      <c r="F20" s="40">
        <f t="shared" si="1"/>
        <v>56.285800000000002</v>
      </c>
      <c r="G20" s="40">
        <f t="shared" si="2"/>
        <v>211.07174999999998</v>
      </c>
      <c r="H20" s="40">
        <f t="shared" si="3"/>
        <v>3081.6475500000001</v>
      </c>
      <c r="I20" s="40">
        <f t="shared" si="4"/>
        <v>493.06360800000004</v>
      </c>
      <c r="J20" s="40">
        <f t="shared" si="5"/>
        <v>3574.7111580000001</v>
      </c>
      <c r="L20" s="59" t="s">
        <v>151</v>
      </c>
      <c r="M20" s="60" t="s">
        <v>152</v>
      </c>
    </row>
    <row r="21" spans="1:13" ht="14.25" hidden="1">
      <c r="A21" s="2" t="s">
        <v>42</v>
      </c>
      <c r="B21" s="1" t="s">
        <v>43</v>
      </c>
      <c r="C21" s="13">
        <v>4897.8500000000004</v>
      </c>
      <c r="E21" s="40">
        <f t="shared" si="0"/>
        <v>4897.8500000000004</v>
      </c>
      <c r="F21" s="40">
        <f t="shared" si="1"/>
        <v>97.957000000000008</v>
      </c>
      <c r="G21" s="40">
        <f t="shared" si="2"/>
        <v>367.33875</v>
      </c>
      <c r="H21" s="40">
        <f t="shared" si="3"/>
        <v>5363.1457500000006</v>
      </c>
      <c r="I21" s="40">
        <f t="shared" si="4"/>
        <v>858.10332000000017</v>
      </c>
      <c r="J21" s="40">
        <f t="shared" si="5"/>
        <v>6221.2490700000008</v>
      </c>
      <c r="L21" s="59" t="s">
        <v>140</v>
      </c>
      <c r="M21" s="60" t="s">
        <v>153</v>
      </c>
    </row>
    <row r="22" spans="1:13" ht="14.25" hidden="1">
      <c r="A22" s="2" t="s">
        <v>44</v>
      </c>
      <c r="B22" s="1" t="s">
        <v>45</v>
      </c>
      <c r="C22" s="13">
        <v>3935.26</v>
      </c>
      <c r="E22" s="40">
        <f t="shared" si="0"/>
        <v>3935.26</v>
      </c>
      <c r="F22" s="40">
        <f t="shared" si="1"/>
        <v>78.705200000000005</v>
      </c>
      <c r="G22" s="40">
        <f t="shared" si="2"/>
        <v>295.14449999999999</v>
      </c>
      <c r="H22" s="40">
        <f t="shared" si="3"/>
        <v>4309.1097</v>
      </c>
      <c r="I22" s="40">
        <f t="shared" si="4"/>
        <v>689.45755199999996</v>
      </c>
      <c r="J22" s="40">
        <f t="shared" si="5"/>
        <v>4998.5672519999998</v>
      </c>
      <c r="L22" s="59" t="s">
        <v>140</v>
      </c>
      <c r="M22" s="60" t="s">
        <v>154</v>
      </c>
    </row>
    <row r="23" spans="1:13" ht="14.25" hidden="1">
      <c r="A23" s="2" t="s">
        <v>46</v>
      </c>
      <c r="B23" s="1" t="s">
        <v>47</v>
      </c>
      <c r="C23" s="13">
        <v>14883.88</v>
      </c>
      <c r="E23" s="40">
        <f t="shared" si="0"/>
        <v>14883.88</v>
      </c>
      <c r="F23" s="40">
        <f t="shared" si="1"/>
        <v>297.67759999999998</v>
      </c>
      <c r="G23" s="40">
        <f t="shared" si="2"/>
        <v>1116.2909999999999</v>
      </c>
      <c r="H23" s="40">
        <f t="shared" si="3"/>
        <v>16297.848599999999</v>
      </c>
      <c r="I23" s="40">
        <f t="shared" si="4"/>
        <v>2607.6557760000001</v>
      </c>
      <c r="J23" s="40">
        <f t="shared" si="5"/>
        <v>18905.504376000001</v>
      </c>
      <c r="L23" s="59" t="s">
        <v>143</v>
      </c>
      <c r="M23" s="60" t="s">
        <v>155</v>
      </c>
    </row>
    <row r="24" spans="1:13" ht="14.25">
      <c r="A24" s="2" t="s">
        <v>48</v>
      </c>
      <c r="B24" s="1" t="s">
        <v>49</v>
      </c>
      <c r="C24" s="13">
        <v>2788.92</v>
      </c>
      <c r="E24" s="40">
        <f t="shared" si="0"/>
        <v>2788.92</v>
      </c>
      <c r="F24" s="40">
        <f t="shared" si="1"/>
        <v>55.778400000000005</v>
      </c>
      <c r="G24" s="40">
        <f t="shared" si="2"/>
        <v>209.16900000000001</v>
      </c>
      <c r="H24" s="40">
        <f t="shared" si="3"/>
        <v>3053.8674000000001</v>
      </c>
      <c r="I24" s="40">
        <f t="shared" si="4"/>
        <v>488.61878400000001</v>
      </c>
      <c r="J24" s="40">
        <f t="shared" si="5"/>
        <v>3542.4861840000003</v>
      </c>
      <c r="L24" s="59" t="s">
        <v>151</v>
      </c>
      <c r="M24" s="60" t="s">
        <v>156</v>
      </c>
    </row>
    <row r="25" spans="1:13" ht="14.25" hidden="1">
      <c r="A25" s="2" t="s">
        <v>50</v>
      </c>
      <c r="B25" s="1" t="s">
        <v>51</v>
      </c>
      <c r="C25" s="13">
        <v>8417.9699999999993</v>
      </c>
      <c r="E25" s="40">
        <f t="shared" si="0"/>
        <v>8417.9699999999993</v>
      </c>
      <c r="F25" s="40">
        <f t="shared" si="1"/>
        <v>168.35939999999999</v>
      </c>
      <c r="G25" s="40">
        <f t="shared" si="2"/>
        <v>631.34774999999991</v>
      </c>
      <c r="H25" s="40">
        <f t="shared" si="3"/>
        <v>9217.6771499999995</v>
      </c>
      <c r="I25" s="40">
        <f t="shared" si="4"/>
        <v>1474.828344</v>
      </c>
      <c r="J25" s="40">
        <f t="shared" si="5"/>
        <v>10692.505493999999</v>
      </c>
      <c r="L25" s="59" t="s">
        <v>140</v>
      </c>
      <c r="M25" s="60" t="s">
        <v>157</v>
      </c>
    </row>
    <row r="26" spans="1:13" ht="14.25" hidden="1">
      <c r="A26" s="2" t="s">
        <v>52</v>
      </c>
      <c r="B26" s="1" t="s">
        <v>53</v>
      </c>
      <c r="C26" s="13">
        <v>1733.28</v>
      </c>
      <c r="E26" s="40">
        <f t="shared" si="0"/>
        <v>1733.28</v>
      </c>
      <c r="F26" s="40">
        <f t="shared" si="1"/>
        <v>34.665599999999998</v>
      </c>
      <c r="G26" s="40">
        <f t="shared" si="2"/>
        <v>129.99599999999998</v>
      </c>
      <c r="H26" s="40">
        <f t="shared" si="3"/>
        <v>1897.9416000000001</v>
      </c>
      <c r="I26" s="40">
        <f t="shared" si="4"/>
        <v>303.67065600000001</v>
      </c>
      <c r="J26" s="40">
        <f t="shared" si="5"/>
        <v>2201.6122560000003</v>
      </c>
      <c r="L26" s="59" t="s">
        <v>158</v>
      </c>
      <c r="M26" s="60" t="s">
        <v>159</v>
      </c>
    </row>
    <row r="27" spans="1:13" ht="14.25" hidden="1">
      <c r="A27" s="2" t="s">
        <v>54</v>
      </c>
      <c r="B27" s="1" t="s">
        <v>55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9" t="s">
        <v>140</v>
      </c>
      <c r="M27" s="60" t="s">
        <v>160</v>
      </c>
    </row>
    <row r="28" spans="1:13" ht="14.25" hidden="1">
      <c r="A28" s="2" t="s">
        <v>56</v>
      </c>
      <c r="B28" s="1" t="s">
        <v>57</v>
      </c>
      <c r="C28" s="13">
        <v>11259.61</v>
      </c>
      <c r="E28" s="40">
        <f t="shared" si="0"/>
        <v>11259.61</v>
      </c>
      <c r="F28" s="40">
        <f t="shared" si="1"/>
        <v>225.19220000000001</v>
      </c>
      <c r="G28" s="40">
        <f t="shared" si="2"/>
        <v>844.47075000000007</v>
      </c>
      <c r="H28" s="40">
        <f t="shared" si="3"/>
        <v>12329.27295</v>
      </c>
      <c r="I28" s="40">
        <f t="shared" si="4"/>
        <v>1972.6836720000001</v>
      </c>
      <c r="J28" s="40">
        <f t="shared" si="5"/>
        <v>14301.956622000002</v>
      </c>
      <c r="L28" s="59" t="s">
        <v>140</v>
      </c>
      <c r="M28" s="60" t="s">
        <v>161</v>
      </c>
    </row>
    <row r="29" spans="1:13" ht="14.25" hidden="1">
      <c r="A29" s="2" t="s">
        <v>58</v>
      </c>
      <c r="B29" s="1" t="s">
        <v>59</v>
      </c>
      <c r="C29" s="13">
        <v>8363.61</v>
      </c>
      <c r="E29" s="40">
        <f t="shared" si="0"/>
        <v>8363.61</v>
      </c>
      <c r="F29" s="40">
        <f t="shared" si="1"/>
        <v>167.27220000000003</v>
      </c>
      <c r="G29" s="40">
        <f t="shared" si="2"/>
        <v>627.27075000000002</v>
      </c>
      <c r="H29" s="40">
        <f t="shared" si="3"/>
        <v>9158.1529499999997</v>
      </c>
      <c r="I29" s="40">
        <f t="shared" si="4"/>
        <v>1465.304472</v>
      </c>
      <c r="J29" s="40">
        <f t="shared" si="5"/>
        <v>10623.457421999999</v>
      </c>
      <c r="L29" s="59" t="s">
        <v>140</v>
      </c>
      <c r="M29" s="60" t="s">
        <v>162</v>
      </c>
    </row>
    <row r="30" spans="1:13" ht="14.25" hidden="1">
      <c r="A30" s="2" t="s">
        <v>60</v>
      </c>
      <c r="B30" s="1" t="s">
        <v>61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9" t="s">
        <v>140</v>
      </c>
      <c r="M30" s="60" t="s">
        <v>163</v>
      </c>
    </row>
    <row r="31" spans="1:13" ht="14.25" hidden="1">
      <c r="A31" s="2" t="s">
        <v>62</v>
      </c>
      <c r="B31" s="1" t="s">
        <v>63</v>
      </c>
      <c r="C31" s="13">
        <v>1733.35</v>
      </c>
      <c r="E31" s="40">
        <f t="shared" si="0"/>
        <v>1733.35</v>
      </c>
      <c r="F31" s="40">
        <f t="shared" si="1"/>
        <v>34.667000000000002</v>
      </c>
      <c r="G31" s="40">
        <f t="shared" si="2"/>
        <v>130.00125</v>
      </c>
      <c r="H31" s="40">
        <f t="shared" si="3"/>
        <v>1898.0182499999999</v>
      </c>
      <c r="I31" s="40">
        <f t="shared" si="4"/>
        <v>303.68291999999997</v>
      </c>
      <c r="J31" s="40">
        <f t="shared" si="5"/>
        <v>2201.7011699999998</v>
      </c>
      <c r="L31" s="59" t="s">
        <v>158</v>
      </c>
      <c r="M31" s="60" t="s">
        <v>164</v>
      </c>
    </row>
    <row r="32" spans="1:13" ht="14.25" hidden="1">
      <c r="A32" s="2" t="s">
        <v>64</v>
      </c>
      <c r="B32" s="1" t="s">
        <v>65</v>
      </c>
      <c r="C32" s="13">
        <v>1516.69</v>
      </c>
      <c r="E32" s="40">
        <f t="shared" si="0"/>
        <v>1516.69</v>
      </c>
      <c r="F32" s="40">
        <f t="shared" si="1"/>
        <v>30.3338</v>
      </c>
      <c r="G32" s="40">
        <f t="shared" si="2"/>
        <v>113.75175</v>
      </c>
      <c r="H32" s="40">
        <f t="shared" si="3"/>
        <v>1660.7755500000001</v>
      </c>
      <c r="I32" s="40">
        <f t="shared" si="4"/>
        <v>265.72408799999999</v>
      </c>
      <c r="J32" s="40">
        <f t="shared" si="5"/>
        <v>1926.499638</v>
      </c>
      <c r="L32" s="59" t="s">
        <v>158</v>
      </c>
      <c r="M32" s="60" t="s">
        <v>165</v>
      </c>
    </row>
    <row r="33" spans="1:13" ht="14.25" hidden="1">
      <c r="A33" s="2" t="s">
        <v>66</v>
      </c>
      <c r="B33" s="1" t="s">
        <v>67</v>
      </c>
      <c r="C33" s="13">
        <v>7020.96</v>
      </c>
      <c r="E33" s="40">
        <f t="shared" si="0"/>
        <v>7020.96</v>
      </c>
      <c r="F33" s="40">
        <f t="shared" si="1"/>
        <v>140.41920000000002</v>
      </c>
      <c r="G33" s="40">
        <f t="shared" si="2"/>
        <v>526.572</v>
      </c>
      <c r="H33" s="40">
        <f t="shared" si="3"/>
        <v>7687.9512000000004</v>
      </c>
      <c r="I33" s="40">
        <f t="shared" si="4"/>
        <v>1230.0721920000001</v>
      </c>
      <c r="J33" s="40">
        <f t="shared" si="5"/>
        <v>8918.023392000001</v>
      </c>
      <c r="L33" s="59" t="s">
        <v>140</v>
      </c>
      <c r="M33" s="60" t="s">
        <v>166</v>
      </c>
    </row>
    <row r="34" spans="1:13" ht="14.25" hidden="1">
      <c r="A34" s="2" t="s">
        <v>68</v>
      </c>
      <c r="B34" s="1" t="s">
        <v>69</v>
      </c>
      <c r="C34" s="13">
        <v>1026.76</v>
      </c>
      <c r="E34" s="40">
        <f t="shared" si="0"/>
        <v>1026.76</v>
      </c>
      <c r="F34" s="40">
        <f t="shared" si="1"/>
        <v>20.5352</v>
      </c>
      <c r="G34" s="40">
        <f t="shared" si="2"/>
        <v>77.006999999999991</v>
      </c>
      <c r="H34" s="40">
        <f t="shared" si="3"/>
        <v>1124.3022000000001</v>
      </c>
      <c r="I34" s="40">
        <f t="shared" si="4"/>
        <v>179.88835200000003</v>
      </c>
      <c r="J34" s="40">
        <f t="shared" si="5"/>
        <v>1304.190552</v>
      </c>
      <c r="L34" s="59" t="s">
        <v>140</v>
      </c>
      <c r="M34" s="60" t="s">
        <v>167</v>
      </c>
    </row>
    <row r="35" spans="1:13" ht="14.25" hidden="1">
      <c r="A35" s="2" t="s">
        <v>70</v>
      </c>
      <c r="B35" s="1" t="s">
        <v>71</v>
      </c>
      <c r="C35" s="13">
        <v>1026.76</v>
      </c>
      <c r="E35" s="40">
        <f t="shared" si="0"/>
        <v>1026.76</v>
      </c>
      <c r="F35" s="40">
        <f t="shared" si="1"/>
        <v>20.5352</v>
      </c>
      <c r="G35" s="40">
        <f t="shared" si="2"/>
        <v>77.006999999999991</v>
      </c>
      <c r="H35" s="40">
        <f t="shared" si="3"/>
        <v>1124.3022000000001</v>
      </c>
      <c r="I35" s="40">
        <f t="shared" si="4"/>
        <v>179.88835200000003</v>
      </c>
      <c r="J35" s="40">
        <f t="shared" si="5"/>
        <v>1304.190552</v>
      </c>
      <c r="L35" s="59" t="s">
        <v>140</v>
      </c>
      <c r="M35" s="60" t="s">
        <v>168</v>
      </c>
    </row>
    <row r="36" spans="1:13" ht="14.25">
      <c r="A36" s="2" t="s">
        <v>72</v>
      </c>
      <c r="B36" s="1" t="s">
        <v>73</v>
      </c>
      <c r="C36" s="13">
        <v>2784.25</v>
      </c>
      <c r="E36" s="40">
        <f t="shared" si="0"/>
        <v>2784.25</v>
      </c>
      <c r="F36" s="40">
        <f t="shared" si="1"/>
        <v>55.685000000000002</v>
      </c>
      <c r="G36" s="40">
        <f t="shared" si="2"/>
        <v>208.81874999999999</v>
      </c>
      <c r="H36" s="40">
        <f t="shared" si="3"/>
        <v>3048.7537499999999</v>
      </c>
      <c r="I36" s="40">
        <f t="shared" si="4"/>
        <v>487.80059999999997</v>
      </c>
      <c r="J36" s="40">
        <f t="shared" si="5"/>
        <v>3536.5543499999999</v>
      </c>
      <c r="L36" s="59" t="s">
        <v>151</v>
      </c>
      <c r="M36" s="60" t="s">
        <v>169</v>
      </c>
    </row>
    <row r="37" spans="1:13" ht="14.25" hidden="1">
      <c r="A37" s="2" t="s">
        <v>74</v>
      </c>
      <c r="B37" s="1" t="s">
        <v>75</v>
      </c>
      <c r="C37" s="13">
        <v>1166.69</v>
      </c>
      <c r="E37" s="40">
        <f t="shared" si="0"/>
        <v>1166.69</v>
      </c>
      <c r="F37" s="40">
        <f t="shared" si="1"/>
        <v>23.3338</v>
      </c>
      <c r="G37" s="40">
        <f t="shared" si="2"/>
        <v>87.501750000000001</v>
      </c>
      <c r="H37" s="40">
        <f t="shared" si="3"/>
        <v>1277.5255500000001</v>
      </c>
      <c r="I37" s="40">
        <f t="shared" si="4"/>
        <v>204.404088</v>
      </c>
      <c r="J37" s="40">
        <f t="shared" si="5"/>
        <v>1481.9296380000001</v>
      </c>
      <c r="L37" s="59" t="s">
        <v>140</v>
      </c>
      <c r="M37" s="60" t="s">
        <v>170</v>
      </c>
    </row>
    <row r="38" spans="1:13" ht="14.25" hidden="1">
      <c r="A38" s="2" t="s">
        <v>76</v>
      </c>
      <c r="B38" s="1" t="s">
        <v>77</v>
      </c>
      <c r="C38" s="13">
        <v>1026.76</v>
      </c>
      <c r="E38" s="40">
        <f t="shared" si="0"/>
        <v>1026.76</v>
      </c>
      <c r="F38" s="40">
        <f t="shared" si="1"/>
        <v>20.5352</v>
      </c>
      <c r="G38" s="40">
        <f t="shared" si="2"/>
        <v>77.006999999999991</v>
      </c>
      <c r="H38" s="40">
        <f t="shared" si="3"/>
        <v>1124.3022000000001</v>
      </c>
      <c r="I38" s="40">
        <f t="shared" si="4"/>
        <v>179.88835200000003</v>
      </c>
      <c r="J38" s="40">
        <f t="shared" si="5"/>
        <v>1304.190552</v>
      </c>
      <c r="L38" s="59" t="s">
        <v>140</v>
      </c>
      <c r="M38" s="60" t="s">
        <v>171</v>
      </c>
    </row>
    <row r="39" spans="1:13" ht="14.25">
      <c r="A39" s="2" t="s">
        <v>78</v>
      </c>
      <c r="B39" s="1" t="s">
        <v>79</v>
      </c>
      <c r="C39" s="13">
        <v>2314.4</v>
      </c>
      <c r="E39" s="40">
        <f t="shared" si="0"/>
        <v>2314.4</v>
      </c>
      <c r="F39" s="40">
        <f t="shared" si="1"/>
        <v>46.288000000000004</v>
      </c>
      <c r="G39" s="40">
        <f t="shared" si="2"/>
        <v>173.58</v>
      </c>
      <c r="H39" s="40">
        <f t="shared" si="3"/>
        <v>2534.268</v>
      </c>
      <c r="I39" s="40">
        <f t="shared" si="4"/>
        <v>405.48288000000002</v>
      </c>
      <c r="J39" s="40">
        <f t="shared" si="5"/>
        <v>2939.7508800000001</v>
      </c>
      <c r="L39" s="59" t="s">
        <v>151</v>
      </c>
      <c r="M39" s="60" t="s">
        <v>172</v>
      </c>
    </row>
    <row r="40" spans="1:13" ht="14.25" hidden="1">
      <c r="A40" s="2" t="s">
        <v>80</v>
      </c>
      <c r="B40" s="1" t="s">
        <v>81</v>
      </c>
      <c r="C40" s="13">
        <v>1516.62</v>
      </c>
      <c r="E40" s="40">
        <f t="shared" si="0"/>
        <v>1516.62</v>
      </c>
      <c r="F40" s="40">
        <f t="shared" si="1"/>
        <v>30.3324</v>
      </c>
      <c r="G40" s="40">
        <f t="shared" si="2"/>
        <v>113.74649999999998</v>
      </c>
      <c r="H40" s="40">
        <f t="shared" si="3"/>
        <v>1660.6988999999999</v>
      </c>
      <c r="I40" s="40">
        <f t="shared" si="4"/>
        <v>265.71182399999998</v>
      </c>
      <c r="J40" s="40">
        <f t="shared" si="5"/>
        <v>1926.4107239999998</v>
      </c>
      <c r="L40" s="59" t="s">
        <v>158</v>
      </c>
      <c r="M40" s="60" t="s">
        <v>173</v>
      </c>
    </row>
    <row r="41" spans="1:13" ht="14.25" hidden="1">
      <c r="A41" s="2" t="s">
        <v>82</v>
      </c>
      <c r="B41" s="1" t="s">
        <v>83</v>
      </c>
      <c r="C41" s="13">
        <v>6851.82</v>
      </c>
      <c r="E41" s="40">
        <f t="shared" si="0"/>
        <v>6851.82</v>
      </c>
      <c r="F41" s="40">
        <f t="shared" si="1"/>
        <v>137.03639999999999</v>
      </c>
      <c r="G41" s="40">
        <f t="shared" si="2"/>
        <v>513.88649999999996</v>
      </c>
      <c r="H41" s="40">
        <f t="shared" si="3"/>
        <v>7502.7428999999993</v>
      </c>
      <c r="I41" s="40">
        <f t="shared" si="4"/>
        <v>1200.438864</v>
      </c>
      <c r="J41" s="40">
        <f t="shared" si="5"/>
        <v>8703.181763999999</v>
      </c>
      <c r="L41" s="60" t="s">
        <v>140</v>
      </c>
      <c r="M41" s="60" t="s">
        <v>174</v>
      </c>
    </row>
    <row r="42" spans="1:13" ht="14.25" hidden="1">
      <c r="A42" s="2" t="s">
        <v>84</v>
      </c>
      <c r="B42" s="1" t="s">
        <v>85</v>
      </c>
      <c r="C42" s="13">
        <v>7278.62</v>
      </c>
      <c r="E42" s="40">
        <f t="shared" si="0"/>
        <v>7278.62</v>
      </c>
      <c r="F42" s="40">
        <f t="shared" si="1"/>
        <v>145.57239999999999</v>
      </c>
      <c r="G42" s="40">
        <f t="shared" si="2"/>
        <v>545.89649999999995</v>
      </c>
      <c r="H42" s="40">
        <f t="shared" si="3"/>
        <v>7970.0888999999997</v>
      </c>
      <c r="I42" s="40">
        <f t="shared" si="4"/>
        <v>1275.2142240000001</v>
      </c>
      <c r="J42" s="40">
        <f t="shared" si="5"/>
        <v>9245.303124</v>
      </c>
      <c r="L42" s="59" t="s">
        <v>140</v>
      </c>
      <c r="M42" s="60" t="s">
        <v>175</v>
      </c>
    </row>
    <row r="43" spans="1:13" ht="14.25" hidden="1">
      <c r="A43" s="2" t="s">
        <v>86</v>
      </c>
      <c r="B43" s="1" t="s">
        <v>87</v>
      </c>
      <c r="C43" s="13">
        <v>2026.76</v>
      </c>
      <c r="E43" s="40">
        <f t="shared" si="0"/>
        <v>2026.76</v>
      </c>
      <c r="F43" s="40">
        <f t="shared" si="1"/>
        <v>40.535200000000003</v>
      </c>
      <c r="G43" s="40">
        <f t="shared" si="2"/>
        <v>152.00700000000001</v>
      </c>
      <c r="H43" s="40">
        <f t="shared" si="3"/>
        <v>2219.3022000000001</v>
      </c>
      <c r="I43" s="40">
        <f t="shared" si="4"/>
        <v>355.08835200000004</v>
      </c>
      <c r="J43" s="40">
        <f t="shared" si="5"/>
        <v>2574.3905520000003</v>
      </c>
      <c r="L43" s="59" t="s">
        <v>143</v>
      </c>
      <c r="M43" s="60" t="s">
        <v>176</v>
      </c>
    </row>
    <row r="44" spans="1:13" ht="14.25" hidden="1">
      <c r="A44" s="2" t="s">
        <v>88</v>
      </c>
      <c r="B44" s="1" t="s">
        <v>89</v>
      </c>
      <c r="C44" s="13">
        <v>2223.88</v>
      </c>
      <c r="E44" s="40">
        <f t="shared" si="0"/>
        <v>2223.88</v>
      </c>
      <c r="F44" s="40">
        <f t="shared" si="1"/>
        <v>44.477600000000002</v>
      </c>
      <c r="G44" s="40">
        <f t="shared" si="2"/>
        <v>166.791</v>
      </c>
      <c r="H44" s="40">
        <f t="shared" si="3"/>
        <v>2435.1486000000004</v>
      </c>
      <c r="I44" s="40">
        <f t="shared" si="4"/>
        <v>389.62377600000008</v>
      </c>
      <c r="J44" s="40">
        <f t="shared" si="5"/>
        <v>2824.7723760000003</v>
      </c>
      <c r="L44" s="59" t="s">
        <v>140</v>
      </c>
      <c r="M44" s="60" t="s">
        <v>177</v>
      </c>
    </row>
    <row r="45" spans="1:13" ht="14.25" hidden="1">
      <c r="A45" s="2" t="s">
        <v>90</v>
      </c>
      <c r="B45" s="1" t="s">
        <v>91</v>
      </c>
      <c r="C45" s="13">
        <v>1733.28</v>
      </c>
      <c r="E45" s="40">
        <f t="shared" si="0"/>
        <v>1733.28</v>
      </c>
      <c r="F45" s="40">
        <f t="shared" si="1"/>
        <v>34.665599999999998</v>
      </c>
      <c r="G45" s="40">
        <f t="shared" si="2"/>
        <v>129.99599999999998</v>
      </c>
      <c r="H45" s="40">
        <f t="shared" si="3"/>
        <v>1897.9416000000001</v>
      </c>
      <c r="I45" s="40">
        <f t="shared" si="4"/>
        <v>303.67065600000001</v>
      </c>
      <c r="J45" s="40">
        <f t="shared" si="5"/>
        <v>2201.6122560000003</v>
      </c>
      <c r="L45" s="59" t="s">
        <v>158</v>
      </c>
      <c r="M45" s="60" t="s">
        <v>178</v>
      </c>
    </row>
    <row r="46" spans="1:13" ht="14.25" hidden="1">
      <c r="A46" s="2" t="s">
        <v>92</v>
      </c>
      <c r="B46" s="1" t="s">
        <v>93</v>
      </c>
      <c r="C46" s="13">
        <v>4452.6099999999997</v>
      </c>
      <c r="E46" s="40">
        <f t="shared" si="0"/>
        <v>4452.6099999999997</v>
      </c>
      <c r="F46" s="40">
        <f t="shared" si="1"/>
        <v>89.052199999999999</v>
      </c>
      <c r="G46" s="40">
        <f t="shared" si="2"/>
        <v>333.94574999999998</v>
      </c>
      <c r="H46" s="40">
        <f t="shared" si="3"/>
        <v>4875.6079499999996</v>
      </c>
      <c r="I46" s="40">
        <f t="shared" si="4"/>
        <v>780.09727199999998</v>
      </c>
      <c r="J46" s="40">
        <f t="shared" si="5"/>
        <v>5655.7052219999996</v>
      </c>
      <c r="L46" s="59" t="s">
        <v>140</v>
      </c>
      <c r="M46" s="60" t="s">
        <v>179</v>
      </c>
    </row>
    <row r="47" spans="1:13" ht="14.25" hidden="1">
      <c r="A47" s="2" t="s">
        <v>94</v>
      </c>
      <c r="B47" s="1" t="s">
        <v>95</v>
      </c>
      <c r="C47" s="13">
        <v>5750.89</v>
      </c>
      <c r="E47" s="40">
        <f t="shared" si="0"/>
        <v>5750.89</v>
      </c>
      <c r="F47" s="40">
        <f t="shared" si="1"/>
        <v>115.01780000000001</v>
      </c>
      <c r="G47" s="40">
        <f t="shared" si="2"/>
        <v>431.31675000000001</v>
      </c>
      <c r="H47" s="40">
        <f t="shared" si="3"/>
        <v>6297.2245499999999</v>
      </c>
      <c r="I47" s="40">
        <f t="shared" si="4"/>
        <v>1007.555928</v>
      </c>
      <c r="J47" s="40">
        <f t="shared" si="5"/>
        <v>7304.7804779999997</v>
      </c>
      <c r="L47" s="60" t="s">
        <v>140</v>
      </c>
      <c r="M47" s="60" t="s">
        <v>180</v>
      </c>
    </row>
    <row r="48" spans="1:13" ht="14.25" hidden="1">
      <c r="A48" s="2" t="s">
        <v>96</v>
      </c>
      <c r="B48" s="1" t="s">
        <v>97</v>
      </c>
      <c r="C48" s="13">
        <v>3552.62</v>
      </c>
      <c r="E48" s="40">
        <f t="shared" si="0"/>
        <v>3552.62</v>
      </c>
      <c r="F48" s="40">
        <f t="shared" si="1"/>
        <v>71.052400000000006</v>
      </c>
      <c r="G48" s="40">
        <f t="shared" si="2"/>
        <v>266.44649999999996</v>
      </c>
      <c r="H48" s="40">
        <f t="shared" si="3"/>
        <v>3890.1188999999999</v>
      </c>
      <c r="I48" s="40">
        <f t="shared" si="4"/>
        <v>622.41902400000004</v>
      </c>
      <c r="J48" s="40">
        <f t="shared" si="5"/>
        <v>4512.5379240000002</v>
      </c>
      <c r="L48" s="60" t="s">
        <v>143</v>
      </c>
      <c r="M48" s="60" t="s">
        <v>181</v>
      </c>
    </row>
    <row r="49" spans="1:13" ht="14.25" hidden="1">
      <c r="A49" s="2" t="s">
        <v>98</v>
      </c>
      <c r="B49" s="1" t="s">
        <v>99</v>
      </c>
      <c r="C49" s="13">
        <v>10343.280000000001</v>
      </c>
      <c r="E49" s="40">
        <f t="shared" si="0"/>
        <v>10343.280000000001</v>
      </c>
      <c r="F49" s="40">
        <f t="shared" si="1"/>
        <v>206.86560000000003</v>
      </c>
      <c r="G49" s="40">
        <f t="shared" si="2"/>
        <v>775.74599999999998</v>
      </c>
      <c r="H49" s="40">
        <f t="shared" si="3"/>
        <v>11325.891599999999</v>
      </c>
      <c r="I49" s="40">
        <f t="shared" si="4"/>
        <v>1812.142656</v>
      </c>
      <c r="J49" s="40">
        <f t="shared" si="5"/>
        <v>13138.034255999999</v>
      </c>
      <c r="L49" s="60" t="s">
        <v>140</v>
      </c>
      <c r="M49" s="60" t="s">
        <v>182</v>
      </c>
    </row>
    <row r="50" spans="1:13" ht="14.25" hidden="1">
      <c r="A50" s="2" t="s">
        <v>100</v>
      </c>
      <c r="B50" s="1" t="s">
        <v>101</v>
      </c>
      <c r="C50" s="13">
        <v>1516.69</v>
      </c>
      <c r="E50" s="40">
        <f t="shared" si="0"/>
        <v>1516.69</v>
      </c>
      <c r="F50" s="40">
        <f t="shared" si="1"/>
        <v>30.3338</v>
      </c>
      <c r="G50" s="40">
        <f t="shared" si="2"/>
        <v>113.75175</v>
      </c>
      <c r="H50" s="40">
        <f t="shared" si="3"/>
        <v>1660.7755500000001</v>
      </c>
      <c r="I50" s="40">
        <f t="shared" si="4"/>
        <v>265.72408799999999</v>
      </c>
      <c r="J50" s="40">
        <f t="shared" si="5"/>
        <v>1926.499638</v>
      </c>
      <c r="L50" s="60" t="s">
        <v>158</v>
      </c>
      <c r="M50" s="60" t="s">
        <v>183</v>
      </c>
    </row>
    <row r="51" spans="1:13" ht="14.25" hidden="1">
      <c r="A51" s="2" t="s">
        <v>102</v>
      </c>
      <c r="B51" s="1" t="s">
        <v>103</v>
      </c>
      <c r="C51" s="13">
        <v>1733.35</v>
      </c>
      <c r="E51" s="40">
        <f t="shared" si="0"/>
        <v>1733.35</v>
      </c>
      <c r="F51" s="40">
        <f t="shared" si="1"/>
        <v>34.667000000000002</v>
      </c>
      <c r="G51" s="40">
        <f t="shared" si="2"/>
        <v>130.00125</v>
      </c>
      <c r="H51" s="40">
        <f t="shared" si="3"/>
        <v>1898.0182499999999</v>
      </c>
      <c r="I51" s="40">
        <f t="shared" si="4"/>
        <v>303.68291999999997</v>
      </c>
      <c r="J51" s="40">
        <f t="shared" si="5"/>
        <v>2201.7011699999998</v>
      </c>
      <c r="L51" s="60" t="s">
        <v>158</v>
      </c>
      <c r="M51" s="60" t="s">
        <v>184</v>
      </c>
    </row>
    <row r="52" spans="1:13" ht="14.25" hidden="1">
      <c r="A52" s="2" t="s">
        <v>104</v>
      </c>
      <c r="B52" s="1" t="s">
        <v>105</v>
      </c>
      <c r="C52" s="13">
        <v>1026.69</v>
      </c>
      <c r="E52" s="40">
        <f t="shared" si="0"/>
        <v>1026.69</v>
      </c>
      <c r="F52" s="40">
        <f t="shared" si="1"/>
        <v>20.533800000000003</v>
      </c>
      <c r="G52" s="40">
        <f t="shared" si="2"/>
        <v>77.001750000000001</v>
      </c>
      <c r="H52" s="40">
        <f t="shared" si="3"/>
        <v>1124.2255499999999</v>
      </c>
      <c r="I52" s="40">
        <f t="shared" si="4"/>
        <v>179.87608799999998</v>
      </c>
      <c r="J52" s="40">
        <f t="shared" si="5"/>
        <v>1304.1016379999999</v>
      </c>
      <c r="L52" s="60" t="s">
        <v>140</v>
      </c>
      <c r="M52" s="60" t="s">
        <v>185</v>
      </c>
    </row>
    <row r="54" spans="1:13" s="7" customFormat="1">
      <c r="A54" s="15"/>
      <c r="C54" s="7" t="s">
        <v>106</v>
      </c>
      <c r="E54" s="38" t="s">
        <v>106</v>
      </c>
      <c r="F54" s="38" t="s">
        <v>106</v>
      </c>
      <c r="G54" s="38" t="s">
        <v>106</v>
      </c>
      <c r="H54" s="38" t="s">
        <v>106</v>
      </c>
      <c r="I54" s="38" t="s">
        <v>106</v>
      </c>
      <c r="J54" s="38" t="s">
        <v>106</v>
      </c>
    </row>
    <row r="55" spans="1:13" ht="13.5" thickBot="1">
      <c r="A55" s="18" t="s">
        <v>107</v>
      </c>
      <c r="B55" s="1" t="s">
        <v>108</v>
      </c>
      <c r="C55" s="17">
        <v>179077.93</v>
      </c>
      <c r="E55" s="41">
        <f>SUM(E11:E52)</f>
        <v>179077.93</v>
      </c>
      <c r="F55" s="41">
        <f t="shared" ref="F55:J55" si="6">SUM(F11:F52)</f>
        <v>3581.5585999999985</v>
      </c>
      <c r="G55" s="41">
        <f t="shared" si="6"/>
        <v>13430.844749999995</v>
      </c>
      <c r="H55" s="41">
        <f t="shared" si="6"/>
        <v>196090.33335000006</v>
      </c>
      <c r="I55" s="41">
        <f t="shared" si="6"/>
        <v>31374.453335999995</v>
      </c>
      <c r="J55" s="41">
        <f t="shared" si="6"/>
        <v>227464.78668599995</v>
      </c>
    </row>
    <row r="56" spans="1:13" ht="12" thickTop="1"/>
    <row r="57" spans="1:13">
      <c r="C57" s="1" t="s">
        <v>108</v>
      </c>
    </row>
    <row r="58" spans="1:13">
      <c r="A58" s="2" t="s">
        <v>108</v>
      </c>
      <c r="B58" s="1" t="s">
        <v>108</v>
      </c>
      <c r="C58" s="16"/>
    </row>
  </sheetData>
  <autoFilter ref="A10:M52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pane xSplit="2" ySplit="10" topLeftCell="F38" activePane="bottomRight" state="frozen"/>
      <selection pane="topRight" activeCell="C1" sqref="C1"/>
      <selection pane="bottomLeft" activeCell="A13" sqref="A13"/>
      <selection pane="bottomRight" activeCell="N55" sqref="N55"/>
    </sheetView>
  </sheetViews>
  <sheetFormatPr baseColWidth="10" defaultRowHeight="11.25"/>
  <cols>
    <col min="1" max="1" width="8.5703125" style="2" customWidth="1"/>
    <col min="2" max="2" width="27.140625" style="1" customWidth="1"/>
    <col min="3" max="3" width="10.5703125" style="1" customWidth="1"/>
    <col min="4" max="4" width="9.7109375" style="1" customWidth="1"/>
    <col min="5" max="5" width="12.28515625" style="1" customWidth="1"/>
    <col min="6" max="6" width="13.7109375" style="1" customWidth="1"/>
    <col min="7" max="7" width="13.5703125" style="1" bestFit="1" customWidth="1"/>
    <col min="8" max="9" width="13" style="1" bestFit="1" customWidth="1"/>
    <col min="10" max="10" width="11" style="1" customWidth="1"/>
    <col min="11" max="11" width="10.28515625" style="1" customWidth="1"/>
    <col min="12" max="12" width="8.85546875" style="1" customWidth="1"/>
    <col min="13" max="13" width="13" style="1" bestFit="1" customWidth="1"/>
    <col min="14" max="14" width="11.28515625" style="1" customWidth="1"/>
    <col min="15" max="16384" width="11.42578125" style="1"/>
  </cols>
  <sheetData>
    <row r="1" spans="1:14" ht="18" customHeight="1">
      <c r="A1" s="3" t="s">
        <v>0</v>
      </c>
      <c r="B1" s="45" t="s">
        <v>108</v>
      </c>
      <c r="C1" s="46"/>
      <c r="D1" s="46"/>
    </row>
    <row r="2" spans="1:14" ht="24.95" customHeight="1">
      <c r="A2" s="4" t="s">
        <v>1</v>
      </c>
      <c r="B2" s="20" t="s">
        <v>2</v>
      </c>
      <c r="C2" s="21"/>
      <c r="D2" s="21"/>
    </row>
    <row r="3" spans="1:14" ht="15.75">
      <c r="B3" s="47" t="s">
        <v>3</v>
      </c>
      <c r="C3" s="46"/>
      <c r="D3" s="46"/>
      <c r="E3" s="7"/>
    </row>
    <row r="4" spans="1:14" ht="15">
      <c r="B4" s="22" t="s">
        <v>4</v>
      </c>
      <c r="C4" s="23"/>
      <c r="D4" s="23"/>
      <c r="E4" s="7"/>
    </row>
    <row r="5" spans="1:14">
      <c r="B5" s="6" t="s">
        <v>5</v>
      </c>
    </row>
    <row r="6" spans="1:14">
      <c r="B6" s="6" t="s">
        <v>6</v>
      </c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>
      <c r="A9" s="12" t="s">
        <v>21</v>
      </c>
    </row>
    <row r="11" spans="1:14">
      <c r="A11" s="2" t="s">
        <v>22</v>
      </c>
      <c r="B11" s="1" t="s">
        <v>23</v>
      </c>
      <c r="C11" s="13">
        <v>586.72</v>
      </c>
      <c r="D11" s="13">
        <v>146.68</v>
      </c>
      <c r="E11" s="13">
        <v>0</v>
      </c>
      <c r="F11" s="13">
        <v>0</v>
      </c>
      <c r="G11" s="13">
        <v>733.4</v>
      </c>
      <c r="H11" s="13">
        <v>0</v>
      </c>
      <c r="I11" s="14">
        <v>-51.81</v>
      </c>
      <c r="J11" s="13">
        <v>0</v>
      </c>
      <c r="K11" s="13">
        <v>18.2</v>
      </c>
      <c r="L11" s="13">
        <v>0.01</v>
      </c>
      <c r="M11" s="13">
        <v>-33.6</v>
      </c>
      <c r="N11" s="13">
        <v>767</v>
      </c>
    </row>
    <row r="12" spans="1:14">
      <c r="A12" s="2" t="s">
        <v>24</v>
      </c>
      <c r="B12" s="1" t="s">
        <v>25</v>
      </c>
      <c r="C12" s="13">
        <v>880.08</v>
      </c>
      <c r="D12" s="13">
        <v>146.68</v>
      </c>
      <c r="E12" s="13">
        <v>0</v>
      </c>
      <c r="F12" s="13">
        <v>0</v>
      </c>
      <c r="G12" s="13">
        <v>1026.76</v>
      </c>
      <c r="H12" s="13">
        <v>0</v>
      </c>
      <c r="I12" s="14">
        <v>-18.41</v>
      </c>
      <c r="J12" s="13">
        <v>0</v>
      </c>
      <c r="K12" s="13">
        <v>90.31</v>
      </c>
      <c r="L12" s="13">
        <v>0.06</v>
      </c>
      <c r="M12" s="13">
        <v>71.959999999999994</v>
      </c>
      <c r="N12" s="13">
        <v>954.8</v>
      </c>
    </row>
    <row r="13" spans="1:14">
      <c r="A13" s="2" t="s">
        <v>26</v>
      </c>
      <c r="B13" s="1" t="s">
        <v>27</v>
      </c>
      <c r="C13" s="13">
        <v>1600.02</v>
      </c>
      <c r="D13" s="13">
        <v>266.67</v>
      </c>
      <c r="E13" s="13">
        <v>0</v>
      </c>
      <c r="F13" s="13">
        <v>0</v>
      </c>
      <c r="G13" s="13">
        <v>1866.69</v>
      </c>
      <c r="H13" s="13">
        <v>0</v>
      </c>
      <c r="I13" s="13">
        <v>0</v>
      </c>
      <c r="J13" s="13">
        <v>162.88</v>
      </c>
      <c r="K13" s="13">
        <v>360.26</v>
      </c>
      <c r="L13" s="14">
        <v>-0.05</v>
      </c>
      <c r="M13" s="13">
        <v>523.09</v>
      </c>
      <c r="N13" s="13">
        <v>1343.6</v>
      </c>
    </row>
    <row r="14" spans="1:14">
      <c r="A14" s="2" t="s">
        <v>28</v>
      </c>
      <c r="B14" s="1" t="s">
        <v>29</v>
      </c>
      <c r="C14" s="13">
        <v>880.08</v>
      </c>
      <c r="D14" s="13">
        <v>146.68</v>
      </c>
      <c r="E14" s="13">
        <v>6782.45</v>
      </c>
      <c r="F14" s="13">
        <v>0</v>
      </c>
      <c r="G14" s="13">
        <v>7809.21</v>
      </c>
      <c r="H14" s="13">
        <v>0</v>
      </c>
      <c r="I14" s="13">
        <v>0</v>
      </c>
      <c r="J14" s="13">
        <v>1495.6</v>
      </c>
      <c r="K14" s="13">
        <v>98.27</v>
      </c>
      <c r="L14" s="14">
        <v>-0.06</v>
      </c>
      <c r="M14" s="13">
        <v>1593.81</v>
      </c>
      <c r="N14" s="13">
        <v>6215.4</v>
      </c>
    </row>
    <row r="15" spans="1:14">
      <c r="A15" s="2" t="s">
        <v>30</v>
      </c>
      <c r="B15" s="1" t="s">
        <v>31</v>
      </c>
      <c r="C15" s="13">
        <v>880.08</v>
      </c>
      <c r="D15" s="13">
        <v>146.68</v>
      </c>
      <c r="E15" s="13">
        <v>21205.39</v>
      </c>
      <c r="F15" s="13">
        <v>0</v>
      </c>
      <c r="G15" s="13">
        <v>22232.15</v>
      </c>
      <c r="H15" s="13">
        <v>439.2</v>
      </c>
      <c r="I15" s="13">
        <v>0</v>
      </c>
      <c r="J15" s="13">
        <v>6040.17</v>
      </c>
      <c r="K15" s="13">
        <v>259.49</v>
      </c>
      <c r="L15" s="14">
        <v>-0.11</v>
      </c>
      <c r="M15" s="13">
        <v>6738.75</v>
      </c>
      <c r="N15" s="13">
        <v>15493.4</v>
      </c>
    </row>
    <row r="16" spans="1:14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0</v>
      </c>
      <c r="G16" s="13">
        <v>1026.76</v>
      </c>
      <c r="H16" s="13">
        <v>0</v>
      </c>
      <c r="I16" s="14">
        <v>-18.41</v>
      </c>
      <c r="J16" s="13">
        <v>0</v>
      </c>
      <c r="K16" s="13">
        <v>37.71</v>
      </c>
      <c r="L16" s="14">
        <v>-0.14000000000000001</v>
      </c>
      <c r="M16" s="13">
        <v>19.16</v>
      </c>
      <c r="N16" s="13">
        <v>1007.6</v>
      </c>
    </row>
    <row r="17" spans="1:14">
      <c r="A17" s="2" t="s">
        <v>34</v>
      </c>
      <c r="B17" s="1" t="s">
        <v>35</v>
      </c>
      <c r="C17" s="13">
        <v>880.08</v>
      </c>
      <c r="D17" s="13">
        <v>146.68</v>
      </c>
      <c r="E17" s="13">
        <v>0</v>
      </c>
      <c r="F17" s="13">
        <v>0</v>
      </c>
      <c r="G17" s="13">
        <v>1026.76</v>
      </c>
      <c r="H17" s="13">
        <v>0</v>
      </c>
      <c r="I17" s="14">
        <v>-18.41</v>
      </c>
      <c r="J17" s="13">
        <v>0</v>
      </c>
      <c r="K17" s="13">
        <v>160.72999999999999</v>
      </c>
      <c r="L17" s="13">
        <v>0.04</v>
      </c>
      <c r="M17" s="13">
        <v>142.36000000000001</v>
      </c>
      <c r="N17" s="13">
        <v>884.4</v>
      </c>
    </row>
    <row r="18" spans="1:14">
      <c r="A18" s="2" t="s">
        <v>36</v>
      </c>
      <c r="B18" s="1" t="s">
        <v>37</v>
      </c>
      <c r="C18" s="13">
        <v>4000.08</v>
      </c>
      <c r="D18" s="13">
        <v>666.68</v>
      </c>
      <c r="E18" s="13">
        <v>1478.18</v>
      </c>
      <c r="F18" s="13">
        <v>0</v>
      </c>
      <c r="G18" s="13">
        <v>6144.94</v>
      </c>
      <c r="H18" s="13">
        <v>0</v>
      </c>
      <c r="I18" s="13">
        <v>0</v>
      </c>
      <c r="J18" s="13">
        <v>1086.5999999999999</v>
      </c>
      <c r="K18" s="13">
        <v>360.26</v>
      </c>
      <c r="L18" s="13">
        <v>0.08</v>
      </c>
      <c r="M18" s="13">
        <v>1446.94</v>
      </c>
      <c r="N18" s="13">
        <v>4698</v>
      </c>
    </row>
    <row r="19" spans="1:14">
      <c r="A19" s="2" t="s">
        <v>38</v>
      </c>
      <c r="B19" s="1" t="s">
        <v>39</v>
      </c>
      <c r="C19" s="13">
        <v>880.08</v>
      </c>
      <c r="D19" s="13">
        <v>146.68</v>
      </c>
      <c r="E19" s="13">
        <v>5412.58</v>
      </c>
      <c r="F19" s="13">
        <v>0</v>
      </c>
      <c r="G19" s="13">
        <v>6439.34</v>
      </c>
      <c r="H19" s="13">
        <v>0</v>
      </c>
      <c r="I19" s="13">
        <v>0</v>
      </c>
      <c r="J19" s="13">
        <v>1155.8399999999999</v>
      </c>
      <c r="K19" s="13">
        <v>169.01</v>
      </c>
      <c r="L19" s="14">
        <v>-0.11</v>
      </c>
      <c r="M19" s="13">
        <v>1324.74</v>
      </c>
      <c r="N19" s="13">
        <v>5114.6000000000004</v>
      </c>
    </row>
    <row r="20" spans="1:14">
      <c r="A20" s="2" t="s">
        <v>40</v>
      </c>
      <c r="B20" s="1" t="s">
        <v>41</v>
      </c>
      <c r="C20" s="13">
        <v>1000.08</v>
      </c>
      <c r="D20" s="13">
        <v>166.68</v>
      </c>
      <c r="E20" s="13">
        <v>1647.53</v>
      </c>
      <c r="F20" s="13">
        <v>0</v>
      </c>
      <c r="G20" s="13">
        <v>2814.29</v>
      </c>
      <c r="H20" s="13">
        <v>499.84</v>
      </c>
      <c r="I20" s="13">
        <v>0</v>
      </c>
      <c r="J20" s="13">
        <v>345.74</v>
      </c>
      <c r="K20" s="13">
        <v>131.87</v>
      </c>
      <c r="L20" s="13">
        <v>0.04</v>
      </c>
      <c r="M20" s="13">
        <v>977.49</v>
      </c>
      <c r="N20" s="13">
        <v>1836.8</v>
      </c>
    </row>
    <row r="21" spans="1:14">
      <c r="A21" s="2" t="s">
        <v>42</v>
      </c>
      <c r="B21" s="1" t="s">
        <v>43</v>
      </c>
      <c r="C21" s="13">
        <v>880.08</v>
      </c>
      <c r="D21" s="13">
        <v>146.68</v>
      </c>
      <c r="E21" s="13">
        <v>3871.09</v>
      </c>
      <c r="F21" s="13">
        <v>0</v>
      </c>
      <c r="G21" s="13">
        <v>4897.8500000000004</v>
      </c>
      <c r="H21" s="13">
        <v>0</v>
      </c>
      <c r="I21" s="13">
        <v>0</v>
      </c>
      <c r="J21" s="13">
        <v>793.28</v>
      </c>
      <c r="K21" s="13">
        <v>44.47</v>
      </c>
      <c r="L21" s="14">
        <v>-0.1</v>
      </c>
      <c r="M21" s="13">
        <v>837.65</v>
      </c>
      <c r="N21" s="13">
        <v>4060.2</v>
      </c>
    </row>
    <row r="22" spans="1:14">
      <c r="A22" s="2" t="s">
        <v>44</v>
      </c>
      <c r="B22" s="1" t="s">
        <v>45</v>
      </c>
      <c r="C22" s="13">
        <v>880.08</v>
      </c>
      <c r="D22" s="13">
        <v>146.68</v>
      </c>
      <c r="E22" s="13">
        <v>2908.5</v>
      </c>
      <c r="F22" s="13">
        <v>0</v>
      </c>
      <c r="G22" s="13">
        <v>3935.26</v>
      </c>
      <c r="H22" s="13">
        <v>0</v>
      </c>
      <c r="I22" s="13">
        <v>0</v>
      </c>
      <c r="J22" s="13">
        <v>585.17999999999995</v>
      </c>
      <c r="K22" s="13">
        <v>52.54</v>
      </c>
      <c r="L22" s="13">
        <v>0.14000000000000001</v>
      </c>
      <c r="M22" s="13">
        <v>637.86</v>
      </c>
      <c r="N22" s="13">
        <v>3297.4</v>
      </c>
    </row>
    <row r="23" spans="1:14">
      <c r="A23" s="2" t="s">
        <v>46</v>
      </c>
      <c r="B23" s="1" t="s">
        <v>47</v>
      </c>
      <c r="C23" s="13">
        <v>880.08</v>
      </c>
      <c r="D23" s="13">
        <v>146.68</v>
      </c>
      <c r="E23" s="13">
        <v>13857.12</v>
      </c>
      <c r="F23" s="13">
        <v>0</v>
      </c>
      <c r="G23" s="13">
        <v>14883.88</v>
      </c>
      <c r="H23" s="13">
        <v>0</v>
      </c>
      <c r="I23" s="13">
        <v>0</v>
      </c>
      <c r="J23" s="13">
        <v>3627.85</v>
      </c>
      <c r="K23" s="13">
        <v>35.9</v>
      </c>
      <c r="L23" s="14">
        <v>-7.0000000000000007E-2</v>
      </c>
      <c r="M23" s="13">
        <v>3663.68</v>
      </c>
      <c r="N23" s="13">
        <v>11220.2</v>
      </c>
    </row>
    <row r="24" spans="1:14">
      <c r="A24" s="2" t="s">
        <v>48</v>
      </c>
      <c r="B24" s="1" t="s">
        <v>49</v>
      </c>
      <c r="C24" s="13">
        <v>880.02</v>
      </c>
      <c r="D24" s="13">
        <v>146.66999999999999</v>
      </c>
      <c r="E24" s="13">
        <v>1762.23</v>
      </c>
      <c r="F24" s="13">
        <v>0</v>
      </c>
      <c r="G24" s="13">
        <v>2788.92</v>
      </c>
      <c r="H24" s="13">
        <v>0</v>
      </c>
      <c r="I24" s="13">
        <v>0</v>
      </c>
      <c r="J24" s="13">
        <v>340.32</v>
      </c>
      <c r="K24" s="13">
        <v>59.79</v>
      </c>
      <c r="L24" s="13">
        <v>0.01</v>
      </c>
      <c r="M24" s="13">
        <v>400.12</v>
      </c>
      <c r="N24" s="13">
        <v>2388.8000000000002</v>
      </c>
    </row>
    <row r="25" spans="1:14">
      <c r="A25" s="2" t="s">
        <v>50</v>
      </c>
      <c r="B25" s="1" t="s">
        <v>51</v>
      </c>
      <c r="C25" s="13">
        <v>6000</v>
      </c>
      <c r="D25" s="13">
        <v>1000</v>
      </c>
      <c r="E25" s="13">
        <v>1417.97</v>
      </c>
      <c r="F25" s="13">
        <v>0</v>
      </c>
      <c r="G25" s="13">
        <v>8417.9699999999993</v>
      </c>
      <c r="H25" s="13">
        <v>146.4</v>
      </c>
      <c r="I25" s="13">
        <v>0</v>
      </c>
      <c r="J25" s="13">
        <v>1678.23</v>
      </c>
      <c r="K25" s="13">
        <v>360.26</v>
      </c>
      <c r="L25" s="14">
        <v>-0.12</v>
      </c>
      <c r="M25" s="13">
        <v>2184.77</v>
      </c>
      <c r="N25" s="13">
        <v>6233.2</v>
      </c>
    </row>
    <row r="26" spans="1:14">
      <c r="A26" s="2" t="s">
        <v>52</v>
      </c>
      <c r="B26" s="1" t="s">
        <v>53</v>
      </c>
      <c r="C26" s="13">
        <v>1299.96</v>
      </c>
      <c r="D26" s="13">
        <v>216.66</v>
      </c>
      <c r="E26" s="13">
        <v>0</v>
      </c>
      <c r="F26" s="13">
        <v>216.66</v>
      </c>
      <c r="G26" s="13">
        <v>1733.28</v>
      </c>
      <c r="H26" s="13">
        <v>287.60000000000002</v>
      </c>
      <c r="I26" s="13">
        <v>0</v>
      </c>
      <c r="J26" s="13">
        <v>141.54</v>
      </c>
      <c r="K26" s="13">
        <v>39.659999999999997</v>
      </c>
      <c r="L26" s="13">
        <v>0.08</v>
      </c>
      <c r="M26" s="13">
        <v>468.88</v>
      </c>
      <c r="N26" s="13">
        <v>1264.4000000000001</v>
      </c>
    </row>
    <row r="27" spans="1:14">
      <c r="A27" s="2" t="s">
        <v>54</v>
      </c>
      <c r="B27" s="1" t="s">
        <v>55</v>
      </c>
      <c r="C27" s="13">
        <v>880.08</v>
      </c>
      <c r="D27" s="13">
        <v>146.68</v>
      </c>
      <c r="E27" s="13">
        <v>0</v>
      </c>
      <c r="F27" s="13">
        <v>0</v>
      </c>
      <c r="G27" s="13">
        <v>1026.76</v>
      </c>
      <c r="H27" s="13">
        <v>0</v>
      </c>
      <c r="I27" s="14">
        <v>-18.41</v>
      </c>
      <c r="J27" s="13">
        <v>0</v>
      </c>
      <c r="K27" s="13">
        <v>28.43</v>
      </c>
      <c r="L27" s="14">
        <v>-0.06</v>
      </c>
      <c r="M27" s="13">
        <v>9.9600000000000009</v>
      </c>
      <c r="N27" s="13">
        <v>1016.8</v>
      </c>
    </row>
    <row r="28" spans="1:14">
      <c r="A28" s="2" t="s">
        <v>56</v>
      </c>
      <c r="B28" s="1" t="s">
        <v>57</v>
      </c>
      <c r="C28" s="13">
        <v>880.08</v>
      </c>
      <c r="D28" s="13">
        <v>146.68</v>
      </c>
      <c r="E28" s="13">
        <v>10232.85</v>
      </c>
      <c r="F28" s="13">
        <v>0</v>
      </c>
      <c r="G28" s="13">
        <v>11259.61</v>
      </c>
      <c r="H28" s="13">
        <v>0</v>
      </c>
      <c r="I28" s="13">
        <v>0</v>
      </c>
      <c r="J28" s="13">
        <v>2530.7199999999998</v>
      </c>
      <c r="K28" s="13">
        <v>190.05</v>
      </c>
      <c r="L28" s="14">
        <v>-0.16</v>
      </c>
      <c r="M28" s="13">
        <v>2720.61</v>
      </c>
      <c r="N28" s="13">
        <v>8539</v>
      </c>
    </row>
    <row r="29" spans="1:14">
      <c r="A29" s="2" t="s">
        <v>58</v>
      </c>
      <c r="B29" s="1" t="s">
        <v>59</v>
      </c>
      <c r="C29" s="13">
        <v>880.08</v>
      </c>
      <c r="D29" s="13">
        <v>146.68</v>
      </c>
      <c r="E29" s="13">
        <v>7336.85</v>
      </c>
      <c r="F29" s="13">
        <v>0</v>
      </c>
      <c r="G29" s="13">
        <v>8363.61</v>
      </c>
      <c r="H29" s="13">
        <v>0</v>
      </c>
      <c r="I29" s="13">
        <v>0</v>
      </c>
      <c r="J29" s="13">
        <v>1661.92</v>
      </c>
      <c r="K29" s="13">
        <v>138.38999999999999</v>
      </c>
      <c r="L29" s="13">
        <v>0.1</v>
      </c>
      <c r="M29" s="13">
        <v>1800.41</v>
      </c>
      <c r="N29" s="13">
        <v>6563.2</v>
      </c>
    </row>
    <row r="30" spans="1:14">
      <c r="A30" s="2" t="s">
        <v>60</v>
      </c>
      <c r="B30" s="1" t="s">
        <v>61</v>
      </c>
      <c r="C30" s="13">
        <v>880.08</v>
      </c>
      <c r="D30" s="13">
        <v>146.68</v>
      </c>
      <c r="E30" s="13">
        <v>0</v>
      </c>
      <c r="F30" s="13">
        <v>0</v>
      </c>
      <c r="G30" s="13">
        <v>1026.76</v>
      </c>
      <c r="H30" s="13">
        <v>371.29</v>
      </c>
      <c r="I30" s="14">
        <v>-18.41</v>
      </c>
      <c r="J30" s="13">
        <v>0</v>
      </c>
      <c r="K30" s="13">
        <v>39.42</v>
      </c>
      <c r="L30" s="14">
        <v>-0.14000000000000001</v>
      </c>
      <c r="M30" s="13">
        <v>392.16</v>
      </c>
      <c r="N30" s="13">
        <v>634.6</v>
      </c>
    </row>
    <row r="31" spans="1:14">
      <c r="A31" s="2" t="s">
        <v>62</v>
      </c>
      <c r="B31" s="1" t="s">
        <v>63</v>
      </c>
      <c r="C31" s="13">
        <v>1300.02</v>
      </c>
      <c r="D31" s="13">
        <v>216.67</v>
      </c>
      <c r="E31" s="13">
        <v>0</v>
      </c>
      <c r="F31" s="13">
        <v>216.66</v>
      </c>
      <c r="G31" s="13">
        <v>1733.35</v>
      </c>
      <c r="H31" s="13">
        <v>313.83</v>
      </c>
      <c r="I31" s="13">
        <v>0</v>
      </c>
      <c r="J31" s="13">
        <v>141.55000000000001</v>
      </c>
      <c r="K31" s="13">
        <v>55.69</v>
      </c>
      <c r="L31" s="13">
        <v>0.08</v>
      </c>
      <c r="M31" s="13">
        <v>511.15</v>
      </c>
      <c r="N31" s="13">
        <v>1222.2</v>
      </c>
    </row>
    <row r="32" spans="1:14">
      <c r="A32" s="2" t="s">
        <v>64</v>
      </c>
      <c r="B32" s="1" t="s">
        <v>65</v>
      </c>
      <c r="C32" s="13">
        <v>1300.02</v>
      </c>
      <c r="D32" s="13">
        <v>216.67</v>
      </c>
      <c r="E32" s="13">
        <v>0</v>
      </c>
      <c r="F32" s="13">
        <v>0</v>
      </c>
      <c r="G32" s="13">
        <v>1516.69</v>
      </c>
      <c r="H32" s="13">
        <v>0</v>
      </c>
      <c r="I32" s="13">
        <v>0</v>
      </c>
      <c r="J32" s="13">
        <v>58.08</v>
      </c>
      <c r="K32" s="13">
        <v>38.99</v>
      </c>
      <c r="L32" s="13">
        <v>0.02</v>
      </c>
      <c r="M32" s="13">
        <v>97.09</v>
      </c>
      <c r="N32" s="13">
        <v>1419.6</v>
      </c>
    </row>
    <row r="33" spans="1:14">
      <c r="A33" s="2" t="s">
        <v>66</v>
      </c>
      <c r="B33" s="1" t="s">
        <v>67</v>
      </c>
      <c r="C33" s="13">
        <v>4000.08</v>
      </c>
      <c r="D33" s="13">
        <v>666.68</v>
      </c>
      <c r="E33" s="13">
        <v>2354.1999999999998</v>
      </c>
      <c r="F33" s="13">
        <v>0</v>
      </c>
      <c r="G33" s="13">
        <v>7020.96</v>
      </c>
      <c r="H33" s="13">
        <v>359.16</v>
      </c>
      <c r="I33" s="13">
        <v>0</v>
      </c>
      <c r="J33" s="13">
        <v>1292.6400000000001</v>
      </c>
      <c r="K33" s="13">
        <v>360.26</v>
      </c>
      <c r="L33" s="13">
        <v>0.1</v>
      </c>
      <c r="M33" s="13">
        <v>2012.16</v>
      </c>
      <c r="N33" s="13">
        <v>5008.8</v>
      </c>
    </row>
    <row r="34" spans="1:14">
      <c r="A34" s="2" t="s">
        <v>68</v>
      </c>
      <c r="B34" s="1" t="s">
        <v>69</v>
      </c>
      <c r="C34" s="13">
        <v>880.08</v>
      </c>
      <c r="D34" s="13">
        <v>146.68</v>
      </c>
      <c r="E34" s="13">
        <v>0</v>
      </c>
      <c r="F34" s="13">
        <v>0</v>
      </c>
      <c r="G34" s="13">
        <v>1026.76</v>
      </c>
      <c r="H34" s="13">
        <v>0</v>
      </c>
      <c r="I34" s="14">
        <v>-18.41</v>
      </c>
      <c r="J34" s="13">
        <v>0</v>
      </c>
      <c r="K34" s="13">
        <v>134.22999999999999</v>
      </c>
      <c r="L34" s="14">
        <v>-0.06</v>
      </c>
      <c r="M34" s="13">
        <v>115.76</v>
      </c>
      <c r="N34" s="13">
        <v>911</v>
      </c>
    </row>
    <row r="35" spans="1:14">
      <c r="A35" s="2" t="s">
        <v>70</v>
      </c>
      <c r="B35" s="1" t="s">
        <v>71</v>
      </c>
      <c r="C35" s="13">
        <v>880.08</v>
      </c>
      <c r="D35" s="13">
        <v>146.68</v>
      </c>
      <c r="E35" s="13">
        <v>0</v>
      </c>
      <c r="F35" s="13">
        <v>0</v>
      </c>
      <c r="G35" s="13">
        <v>1026.76</v>
      </c>
      <c r="H35" s="13">
        <v>0</v>
      </c>
      <c r="I35" s="14">
        <v>-18.41</v>
      </c>
      <c r="J35" s="13">
        <v>0</v>
      </c>
      <c r="K35" s="13">
        <v>83.58</v>
      </c>
      <c r="L35" s="14">
        <v>-0.01</v>
      </c>
      <c r="M35" s="13">
        <v>65.16</v>
      </c>
      <c r="N35" s="13">
        <v>961.6</v>
      </c>
    </row>
    <row r="36" spans="1:14">
      <c r="A36" s="2" t="s">
        <v>72</v>
      </c>
      <c r="B36" s="1" t="s">
        <v>73</v>
      </c>
      <c r="C36" s="13">
        <v>1000.08</v>
      </c>
      <c r="D36" s="13">
        <v>166.68</v>
      </c>
      <c r="E36" s="13">
        <v>1617.49</v>
      </c>
      <c r="F36" s="13">
        <v>0</v>
      </c>
      <c r="G36" s="13">
        <v>2784.25</v>
      </c>
      <c r="H36" s="13">
        <v>0</v>
      </c>
      <c r="I36" s="13">
        <v>0</v>
      </c>
      <c r="J36" s="13">
        <v>339.33</v>
      </c>
      <c r="K36" s="13">
        <v>159.32</v>
      </c>
      <c r="L36" s="13">
        <v>0</v>
      </c>
      <c r="M36" s="13">
        <v>498.65</v>
      </c>
      <c r="N36" s="13">
        <v>2285.6</v>
      </c>
    </row>
    <row r="37" spans="1:14">
      <c r="A37" s="2" t="s">
        <v>74</v>
      </c>
      <c r="B37" s="1" t="s">
        <v>75</v>
      </c>
      <c r="C37" s="13">
        <v>1000.02</v>
      </c>
      <c r="D37" s="13">
        <v>166.67</v>
      </c>
      <c r="E37" s="13">
        <v>0</v>
      </c>
      <c r="F37" s="13">
        <v>0</v>
      </c>
      <c r="G37" s="13">
        <v>1166.69</v>
      </c>
      <c r="H37" s="13">
        <v>0</v>
      </c>
      <c r="I37" s="13">
        <v>0</v>
      </c>
      <c r="J37" s="13">
        <v>3.58</v>
      </c>
      <c r="K37" s="13">
        <v>28.96</v>
      </c>
      <c r="L37" s="14">
        <v>-0.05</v>
      </c>
      <c r="M37" s="13">
        <v>32.49</v>
      </c>
      <c r="N37" s="13">
        <v>1134.2</v>
      </c>
    </row>
    <row r="38" spans="1:14">
      <c r="A38" s="2" t="s">
        <v>76</v>
      </c>
      <c r="B38" s="1" t="s">
        <v>77</v>
      </c>
      <c r="C38" s="13">
        <v>880.08</v>
      </c>
      <c r="D38" s="13">
        <v>146.68</v>
      </c>
      <c r="E38" s="13">
        <v>0</v>
      </c>
      <c r="F38" s="13">
        <v>0</v>
      </c>
      <c r="G38" s="13">
        <v>1026.76</v>
      </c>
      <c r="H38" s="13">
        <v>0</v>
      </c>
      <c r="I38" s="14">
        <v>-18.41</v>
      </c>
      <c r="J38" s="13">
        <v>0</v>
      </c>
      <c r="K38" s="13">
        <v>137.97999999999999</v>
      </c>
      <c r="L38" s="13">
        <v>0.19</v>
      </c>
      <c r="M38" s="13">
        <v>119.76</v>
      </c>
      <c r="N38" s="13">
        <v>907</v>
      </c>
    </row>
    <row r="39" spans="1:14">
      <c r="A39" s="2" t="s">
        <v>78</v>
      </c>
      <c r="B39" s="1" t="s">
        <v>79</v>
      </c>
      <c r="C39" s="13">
        <v>1000.08</v>
      </c>
      <c r="D39" s="13">
        <v>166.68</v>
      </c>
      <c r="E39" s="13">
        <v>1147.6400000000001</v>
      </c>
      <c r="F39" s="13">
        <v>0</v>
      </c>
      <c r="G39" s="13">
        <v>2314.4</v>
      </c>
      <c r="H39" s="13">
        <v>0</v>
      </c>
      <c r="I39" s="13">
        <v>0</v>
      </c>
      <c r="J39" s="13">
        <v>240.93</v>
      </c>
      <c r="K39" s="13">
        <v>46.15</v>
      </c>
      <c r="L39" s="14">
        <v>-0.08</v>
      </c>
      <c r="M39" s="13">
        <v>287</v>
      </c>
      <c r="N39" s="13">
        <v>2027.4</v>
      </c>
    </row>
    <row r="40" spans="1:14">
      <c r="A40" s="2" t="s">
        <v>80</v>
      </c>
      <c r="B40" s="1" t="s">
        <v>81</v>
      </c>
      <c r="C40" s="13">
        <v>1299.96</v>
      </c>
      <c r="D40" s="13">
        <v>216.66</v>
      </c>
      <c r="E40" s="13">
        <v>0</v>
      </c>
      <c r="F40" s="13">
        <v>0</v>
      </c>
      <c r="G40" s="13">
        <v>1516.62</v>
      </c>
      <c r="H40" s="13">
        <v>0</v>
      </c>
      <c r="I40" s="13">
        <v>0</v>
      </c>
      <c r="J40" s="13">
        <v>58.08</v>
      </c>
      <c r="K40" s="13">
        <v>38.99</v>
      </c>
      <c r="L40" s="14">
        <v>-0.05</v>
      </c>
      <c r="M40" s="13">
        <v>97.02</v>
      </c>
      <c r="N40" s="13">
        <v>1419.6</v>
      </c>
    </row>
    <row r="41" spans="1:14">
      <c r="A41" s="2" t="s">
        <v>82</v>
      </c>
      <c r="B41" s="1" t="s">
        <v>83</v>
      </c>
      <c r="C41" s="13">
        <v>880.08</v>
      </c>
      <c r="D41" s="13">
        <v>146.68</v>
      </c>
      <c r="E41" s="13">
        <v>5825.06</v>
      </c>
      <c r="F41" s="13">
        <v>0</v>
      </c>
      <c r="G41" s="13">
        <v>6851.82</v>
      </c>
      <c r="H41" s="13">
        <v>286.05</v>
      </c>
      <c r="I41" s="13">
        <v>0</v>
      </c>
      <c r="J41" s="13">
        <v>1252.8499999999999</v>
      </c>
      <c r="K41" s="13">
        <v>115.92</v>
      </c>
      <c r="L41" s="13">
        <v>0</v>
      </c>
      <c r="M41" s="13">
        <v>1654.82</v>
      </c>
      <c r="N41" s="13">
        <v>5197</v>
      </c>
    </row>
    <row r="42" spans="1:14">
      <c r="A42" s="2" t="s">
        <v>84</v>
      </c>
      <c r="B42" s="1" t="s">
        <v>85</v>
      </c>
      <c r="C42" s="13">
        <v>880.08</v>
      </c>
      <c r="D42" s="13">
        <v>146.68</v>
      </c>
      <c r="E42" s="13">
        <v>6251.86</v>
      </c>
      <c r="F42" s="13">
        <v>0</v>
      </c>
      <c r="G42" s="13">
        <v>7278.62</v>
      </c>
      <c r="H42" s="13">
        <v>0</v>
      </c>
      <c r="I42" s="13">
        <v>0</v>
      </c>
      <c r="J42" s="13">
        <v>1353.24</v>
      </c>
      <c r="K42" s="13">
        <v>83.52</v>
      </c>
      <c r="L42" s="13">
        <v>0.06</v>
      </c>
      <c r="M42" s="13">
        <v>1436.82</v>
      </c>
      <c r="N42" s="13">
        <v>5841.8</v>
      </c>
    </row>
    <row r="43" spans="1:14">
      <c r="A43" s="2" t="s">
        <v>86</v>
      </c>
      <c r="B43" s="1" t="s">
        <v>87</v>
      </c>
      <c r="C43" s="13">
        <v>880.08</v>
      </c>
      <c r="D43" s="13">
        <v>146.68</v>
      </c>
      <c r="E43" s="13">
        <v>1000</v>
      </c>
      <c r="F43" s="13">
        <v>0</v>
      </c>
      <c r="G43" s="13">
        <v>2026.76</v>
      </c>
      <c r="H43" s="13">
        <v>0</v>
      </c>
      <c r="I43" s="13">
        <v>0</v>
      </c>
      <c r="J43" s="13">
        <v>189.38</v>
      </c>
      <c r="K43" s="13">
        <v>154.02000000000001</v>
      </c>
      <c r="L43" s="14">
        <v>-0.04</v>
      </c>
      <c r="M43" s="13">
        <v>343.36</v>
      </c>
      <c r="N43" s="13">
        <v>1683.4</v>
      </c>
    </row>
    <row r="44" spans="1:14">
      <c r="A44" s="2" t="s">
        <v>88</v>
      </c>
      <c r="B44" s="1" t="s">
        <v>89</v>
      </c>
      <c r="C44" s="13">
        <v>1285.68</v>
      </c>
      <c r="D44" s="13">
        <v>214.28</v>
      </c>
      <c r="E44" s="13">
        <v>723.92</v>
      </c>
      <c r="F44" s="13">
        <v>0</v>
      </c>
      <c r="G44" s="13">
        <v>2223.88</v>
      </c>
      <c r="H44" s="13">
        <v>0</v>
      </c>
      <c r="I44" s="13">
        <v>0</v>
      </c>
      <c r="J44" s="13">
        <v>224.71</v>
      </c>
      <c r="K44" s="13">
        <v>145.74</v>
      </c>
      <c r="L44" s="13">
        <v>0.03</v>
      </c>
      <c r="M44" s="13">
        <v>370.48</v>
      </c>
      <c r="N44" s="13">
        <v>1853.4</v>
      </c>
    </row>
    <row r="45" spans="1:14">
      <c r="A45" s="2" t="s">
        <v>90</v>
      </c>
      <c r="B45" s="1" t="s">
        <v>91</v>
      </c>
      <c r="C45" s="13">
        <v>1299.96</v>
      </c>
      <c r="D45" s="13">
        <v>216.66</v>
      </c>
      <c r="E45" s="13">
        <v>0</v>
      </c>
      <c r="F45" s="13">
        <v>216.66</v>
      </c>
      <c r="G45" s="13">
        <v>1733.28</v>
      </c>
      <c r="H45" s="13">
        <v>700</v>
      </c>
      <c r="I45" s="13">
        <v>0</v>
      </c>
      <c r="J45" s="13">
        <v>141.54</v>
      </c>
      <c r="K45" s="13">
        <v>38.99</v>
      </c>
      <c r="L45" s="14">
        <v>-0.05</v>
      </c>
      <c r="M45" s="13">
        <v>880.48</v>
      </c>
      <c r="N45" s="13">
        <v>852.8</v>
      </c>
    </row>
    <row r="46" spans="1:14">
      <c r="A46" s="2" t="s">
        <v>92</v>
      </c>
      <c r="B46" s="1" t="s">
        <v>93</v>
      </c>
      <c r="C46" s="13">
        <v>880.08</v>
      </c>
      <c r="D46" s="13">
        <v>146.68</v>
      </c>
      <c r="E46" s="13">
        <v>3425.85</v>
      </c>
      <c r="F46" s="13">
        <v>0</v>
      </c>
      <c r="G46" s="13">
        <v>4452.6099999999997</v>
      </c>
      <c r="H46" s="13">
        <v>0</v>
      </c>
      <c r="I46" s="13">
        <v>0</v>
      </c>
      <c r="J46" s="13">
        <v>695.69</v>
      </c>
      <c r="K46" s="13">
        <v>43.39</v>
      </c>
      <c r="L46" s="13">
        <v>0.13</v>
      </c>
      <c r="M46" s="13">
        <v>739.21</v>
      </c>
      <c r="N46" s="13">
        <v>3713.4</v>
      </c>
    </row>
    <row r="47" spans="1:14">
      <c r="A47" s="2" t="s">
        <v>94</v>
      </c>
      <c r="B47" s="1" t="s">
        <v>95</v>
      </c>
      <c r="C47" s="13">
        <v>880.08</v>
      </c>
      <c r="D47" s="13">
        <v>146.68</v>
      </c>
      <c r="E47" s="13">
        <v>4724.13</v>
      </c>
      <c r="F47" s="13">
        <v>0</v>
      </c>
      <c r="G47" s="13">
        <v>5750.89</v>
      </c>
      <c r="H47" s="13">
        <v>0</v>
      </c>
      <c r="I47" s="13">
        <v>0</v>
      </c>
      <c r="J47" s="13">
        <v>993.92</v>
      </c>
      <c r="K47" s="13">
        <v>91.27</v>
      </c>
      <c r="L47" s="13">
        <v>0.1</v>
      </c>
      <c r="M47" s="13">
        <v>1085.29</v>
      </c>
      <c r="N47" s="13">
        <v>4665.6000000000004</v>
      </c>
    </row>
    <row r="48" spans="1:14">
      <c r="A48" s="2" t="s">
        <v>96</v>
      </c>
      <c r="B48" s="1" t="s">
        <v>97</v>
      </c>
      <c r="C48" s="13">
        <v>880.08</v>
      </c>
      <c r="D48" s="13">
        <v>146.68</v>
      </c>
      <c r="E48" s="13">
        <v>2525.86</v>
      </c>
      <c r="F48" s="13">
        <v>0</v>
      </c>
      <c r="G48" s="13">
        <v>3552.62</v>
      </c>
      <c r="H48" s="13">
        <v>632.04</v>
      </c>
      <c r="I48" s="13">
        <v>0</v>
      </c>
      <c r="J48" s="13">
        <v>503.45</v>
      </c>
      <c r="K48" s="13">
        <v>60.04</v>
      </c>
      <c r="L48" s="13">
        <v>0.09</v>
      </c>
      <c r="M48" s="13">
        <v>1195.6199999999999</v>
      </c>
      <c r="N48" s="13">
        <v>2357</v>
      </c>
    </row>
    <row r="49" spans="1:14">
      <c r="A49" s="2" t="s">
        <v>98</v>
      </c>
      <c r="B49" s="1" t="s">
        <v>99</v>
      </c>
      <c r="C49" s="13">
        <v>880.08</v>
      </c>
      <c r="D49" s="13">
        <v>146.68</v>
      </c>
      <c r="E49" s="13">
        <v>9316.52</v>
      </c>
      <c r="F49" s="13">
        <v>0</v>
      </c>
      <c r="G49" s="13">
        <v>10343.280000000001</v>
      </c>
      <c r="H49" s="13">
        <v>0</v>
      </c>
      <c r="I49" s="13">
        <v>0</v>
      </c>
      <c r="J49" s="13">
        <v>2255.8200000000002</v>
      </c>
      <c r="K49" s="13">
        <v>96.79</v>
      </c>
      <c r="L49" s="13">
        <v>7.0000000000000007E-2</v>
      </c>
      <c r="M49" s="13">
        <v>2352.6799999999998</v>
      </c>
      <c r="N49" s="13">
        <v>7990.6</v>
      </c>
    </row>
    <row r="50" spans="1:14">
      <c r="A50" s="2" t="s">
        <v>100</v>
      </c>
      <c r="B50" s="1" t="s">
        <v>101</v>
      </c>
      <c r="C50" s="13">
        <v>1300.02</v>
      </c>
      <c r="D50" s="13">
        <v>216.67</v>
      </c>
      <c r="E50" s="13">
        <v>0</v>
      </c>
      <c r="F50" s="13">
        <v>0</v>
      </c>
      <c r="G50" s="13">
        <v>1516.69</v>
      </c>
      <c r="H50" s="13">
        <v>393.97</v>
      </c>
      <c r="I50" s="13">
        <v>0</v>
      </c>
      <c r="J50" s="13">
        <v>58.08</v>
      </c>
      <c r="K50" s="13">
        <v>37.64</v>
      </c>
      <c r="L50" s="13">
        <v>0</v>
      </c>
      <c r="M50" s="13">
        <v>489.69</v>
      </c>
      <c r="N50" s="13">
        <v>1027</v>
      </c>
    </row>
    <row r="51" spans="1:14">
      <c r="A51" s="2" t="s">
        <v>102</v>
      </c>
      <c r="B51" s="1" t="s">
        <v>103</v>
      </c>
      <c r="C51" s="13">
        <v>1300.02</v>
      </c>
      <c r="D51" s="13">
        <v>216.67</v>
      </c>
      <c r="E51" s="13">
        <v>0</v>
      </c>
      <c r="F51" s="13">
        <v>216.66</v>
      </c>
      <c r="G51" s="13">
        <v>1733.35</v>
      </c>
      <c r="H51" s="13">
        <v>368.35</v>
      </c>
      <c r="I51" s="13">
        <v>0</v>
      </c>
      <c r="J51" s="13">
        <v>141.55000000000001</v>
      </c>
      <c r="K51" s="13">
        <v>37.64</v>
      </c>
      <c r="L51" s="13">
        <v>0.01</v>
      </c>
      <c r="M51" s="13">
        <v>547.54999999999995</v>
      </c>
      <c r="N51" s="13">
        <v>1185.8</v>
      </c>
    </row>
    <row r="52" spans="1:14">
      <c r="A52" s="2" t="s">
        <v>104</v>
      </c>
      <c r="B52" s="1" t="s">
        <v>105</v>
      </c>
      <c r="C52" s="13">
        <v>880.02</v>
      </c>
      <c r="D52" s="13">
        <v>146.66999999999999</v>
      </c>
      <c r="E52" s="13">
        <v>0</v>
      </c>
      <c r="F52" s="13">
        <v>0</v>
      </c>
      <c r="G52" s="13">
        <v>1026.69</v>
      </c>
      <c r="H52" s="13">
        <v>0</v>
      </c>
      <c r="I52" s="14">
        <v>-18.41</v>
      </c>
      <c r="J52" s="13">
        <v>0</v>
      </c>
      <c r="K52" s="13">
        <v>25.48</v>
      </c>
      <c r="L52" s="14">
        <v>-0.18</v>
      </c>
      <c r="M52" s="13">
        <v>6.89</v>
      </c>
      <c r="N52" s="13">
        <v>1019.8</v>
      </c>
    </row>
    <row r="54" spans="1:14" s="7" customFormat="1">
      <c r="A54" s="15"/>
      <c r="C54" s="7" t="s">
        <v>106</v>
      </c>
      <c r="D54" s="7" t="s">
        <v>106</v>
      </c>
      <c r="E54" s="7" t="s">
        <v>106</v>
      </c>
      <c r="F54" s="7" t="s">
        <v>106</v>
      </c>
      <c r="G54" s="7" t="s">
        <v>106</v>
      </c>
      <c r="H54" s="7" t="s">
        <v>106</v>
      </c>
      <c r="I54" s="7" t="s">
        <v>106</v>
      </c>
      <c r="J54" s="7" t="s">
        <v>106</v>
      </c>
      <c r="K54" s="7" t="s">
        <v>106</v>
      </c>
      <c r="L54" s="7" t="s">
        <v>106</v>
      </c>
      <c r="M54" s="7" t="s">
        <v>106</v>
      </c>
      <c r="N54" s="7" t="s">
        <v>106</v>
      </c>
    </row>
    <row r="55" spans="1:14">
      <c r="A55" s="18" t="s">
        <v>107</v>
      </c>
      <c r="B55" s="1" t="s">
        <v>108</v>
      </c>
      <c r="C55" s="17">
        <v>52574.68</v>
      </c>
      <c r="D55" s="17">
        <v>8811.34</v>
      </c>
      <c r="E55" s="17">
        <v>116825.27</v>
      </c>
      <c r="F55" s="17">
        <v>866.64</v>
      </c>
      <c r="G55" s="17">
        <v>179077.93</v>
      </c>
      <c r="H55" s="17">
        <v>4797.7299999999996</v>
      </c>
      <c r="I55" s="19">
        <v>-217.5</v>
      </c>
      <c r="J55" s="17">
        <v>31590.29</v>
      </c>
      <c r="K55" s="17">
        <v>4689.6099999999997</v>
      </c>
      <c r="L55" s="19">
        <v>-0.2</v>
      </c>
      <c r="M55" s="17">
        <v>40859.93</v>
      </c>
      <c r="N55" s="17">
        <v>138218</v>
      </c>
    </row>
    <row r="57" spans="1:14">
      <c r="C57" s="1" t="s">
        <v>108</v>
      </c>
      <c r="D57" s="1" t="s">
        <v>108</v>
      </c>
      <c r="E57" s="1" t="s">
        <v>108</v>
      </c>
      <c r="F57" s="1" t="s">
        <v>108</v>
      </c>
      <c r="G57" s="1" t="s">
        <v>108</v>
      </c>
      <c r="H57" s="1" t="s">
        <v>108</v>
      </c>
      <c r="I57" s="1" t="s">
        <v>108</v>
      </c>
      <c r="J57" s="1" t="s">
        <v>108</v>
      </c>
      <c r="K57" s="1" t="s">
        <v>108</v>
      </c>
      <c r="L57" s="1" t="s">
        <v>108</v>
      </c>
      <c r="M57" s="1" t="s">
        <v>108</v>
      </c>
      <c r="N57" s="1" t="s">
        <v>108</v>
      </c>
    </row>
    <row r="58" spans="1:14">
      <c r="A58" s="2" t="s">
        <v>108</v>
      </c>
      <c r="B58" s="1" t="s">
        <v>108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</sheetData>
  <mergeCells count="2">
    <mergeCell ref="B1:D1"/>
    <mergeCell ref="B3:D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topLeftCell="A28" workbookViewId="0">
      <selection activeCell="E16" sqref="E16"/>
    </sheetView>
  </sheetViews>
  <sheetFormatPr baseColWidth="10" defaultRowHeight="15"/>
  <cols>
    <col min="2" max="2" width="14" customWidth="1"/>
    <col min="3" max="3" width="18.5703125" customWidth="1"/>
    <col min="4" max="4" width="12.5703125" bestFit="1" customWidth="1"/>
    <col min="5" max="5" width="35.28515625" bestFit="1" customWidth="1"/>
  </cols>
  <sheetData>
    <row r="1" spans="1:10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>
      <c r="A3" s="25" t="s">
        <v>2</v>
      </c>
      <c r="B3" s="25"/>
      <c r="C3" s="28"/>
      <c r="D3" s="25"/>
      <c r="E3" s="25"/>
      <c r="F3" s="25"/>
      <c r="G3" s="25"/>
      <c r="H3" s="25"/>
      <c r="I3" s="25"/>
      <c r="J3" s="25"/>
    </row>
    <row r="4" spans="1:10">
      <c r="A4" s="25" t="s">
        <v>109</v>
      </c>
      <c r="B4" s="25"/>
      <c r="C4" s="25"/>
      <c r="D4" s="25"/>
      <c r="E4" s="25"/>
      <c r="F4" s="25"/>
      <c r="G4" s="25"/>
      <c r="H4" s="25"/>
      <c r="I4" s="25"/>
      <c r="J4" s="25"/>
    </row>
    <row r="6" spans="1:10">
      <c r="A6" s="29"/>
      <c r="B6" s="29"/>
      <c r="C6" s="29"/>
      <c r="D6" s="29"/>
      <c r="E6" s="29"/>
      <c r="F6" s="29"/>
      <c r="G6" s="29"/>
      <c r="H6" s="29"/>
      <c r="I6" s="25"/>
      <c r="J6" s="25"/>
    </row>
    <row r="7" spans="1:10">
      <c r="A7" s="30"/>
      <c r="B7" s="30"/>
      <c r="C7" s="30"/>
      <c r="D7" s="30"/>
      <c r="E7" s="30"/>
      <c r="F7" s="30"/>
      <c r="G7" s="30"/>
      <c r="H7" s="30"/>
      <c r="I7" s="25"/>
      <c r="J7" s="25"/>
    </row>
    <row r="8" spans="1:10">
      <c r="A8" s="32" t="s">
        <v>110</v>
      </c>
      <c r="B8" s="32" t="s">
        <v>111</v>
      </c>
      <c r="C8" s="32" t="s">
        <v>112</v>
      </c>
      <c r="D8" s="33" t="s">
        <v>113</v>
      </c>
      <c r="E8" s="32" t="s">
        <v>114</v>
      </c>
      <c r="F8" s="31"/>
      <c r="G8" s="31"/>
      <c r="H8" s="31"/>
      <c r="I8" s="31"/>
      <c r="J8" s="31"/>
    </row>
    <row r="9" spans="1:10">
      <c r="A9" s="25" t="s">
        <v>52</v>
      </c>
      <c r="B9" s="25"/>
      <c r="C9" s="25" t="s">
        <v>115</v>
      </c>
      <c r="D9" s="25">
        <v>1264.4000000000001</v>
      </c>
      <c r="E9" s="25" t="s">
        <v>53</v>
      </c>
      <c r="F9" s="25"/>
      <c r="G9" s="25"/>
      <c r="H9" s="25"/>
      <c r="I9" s="25"/>
      <c r="J9" s="25"/>
    </row>
    <row r="10" spans="1:10">
      <c r="A10" s="25"/>
      <c r="B10" s="25" t="s">
        <v>116</v>
      </c>
      <c r="C10" s="25"/>
      <c r="D10" s="34">
        <v>1264.4000000000001</v>
      </c>
      <c r="E10" s="25" t="s">
        <v>117</v>
      </c>
      <c r="F10" s="25"/>
      <c r="G10" s="25"/>
      <c r="H10" s="25"/>
      <c r="I10" s="25"/>
      <c r="J10" s="25"/>
    </row>
    <row r="12" spans="1:10">
      <c r="A12" s="25" t="s">
        <v>26</v>
      </c>
      <c r="B12" s="25">
        <v>56708882790</v>
      </c>
      <c r="C12" s="25" t="s">
        <v>118</v>
      </c>
      <c r="D12" s="25">
        <v>1343.6000000000001</v>
      </c>
      <c r="E12" s="25" t="s">
        <v>27</v>
      </c>
      <c r="F12" s="25"/>
      <c r="G12" s="25"/>
      <c r="H12" s="25"/>
      <c r="I12" s="25"/>
      <c r="J12" s="25"/>
    </row>
    <row r="13" spans="1:10">
      <c r="A13" s="25" t="s">
        <v>38</v>
      </c>
      <c r="B13" s="25">
        <v>56708847789</v>
      </c>
      <c r="C13" s="25" t="s">
        <v>118</v>
      </c>
      <c r="D13" s="25">
        <v>5114.6000000000004</v>
      </c>
      <c r="E13" s="25" t="s">
        <v>39</v>
      </c>
      <c r="F13" s="25"/>
      <c r="G13" s="25"/>
      <c r="H13" s="25"/>
      <c r="I13" s="25"/>
      <c r="J13" s="25"/>
    </row>
    <row r="14" spans="1:10">
      <c r="A14" s="25" t="s">
        <v>40</v>
      </c>
      <c r="B14" s="25">
        <v>56708883259</v>
      </c>
      <c r="C14" s="25" t="s">
        <v>118</v>
      </c>
      <c r="D14" s="25">
        <v>1836.8000000000002</v>
      </c>
      <c r="E14" s="25" t="s">
        <v>41</v>
      </c>
      <c r="F14" s="25"/>
      <c r="G14" s="25"/>
      <c r="H14" s="25"/>
      <c r="I14" s="25"/>
      <c r="J14" s="25"/>
    </row>
    <row r="15" spans="1:10">
      <c r="A15" s="25" t="s">
        <v>84</v>
      </c>
      <c r="B15" s="25">
        <v>56708848767</v>
      </c>
      <c r="C15" s="25" t="s">
        <v>118</v>
      </c>
      <c r="D15" s="25">
        <v>5841.8</v>
      </c>
      <c r="E15" s="25" t="s">
        <v>85</v>
      </c>
      <c r="F15" s="25"/>
      <c r="G15" s="25"/>
      <c r="H15" s="25"/>
      <c r="I15" s="25"/>
      <c r="J15" s="25"/>
    </row>
    <row r="16" spans="1:10">
      <c r="A16" s="25" t="s">
        <v>96</v>
      </c>
      <c r="B16" s="25">
        <v>56708848798</v>
      </c>
      <c r="C16" s="25" t="s">
        <v>118</v>
      </c>
      <c r="D16" s="25">
        <v>2357</v>
      </c>
      <c r="E16" s="25" t="s">
        <v>97</v>
      </c>
      <c r="F16" s="25"/>
      <c r="G16" s="25"/>
      <c r="H16" s="25"/>
      <c r="I16" s="25"/>
      <c r="J16" s="25"/>
    </row>
    <row r="17" spans="1:5">
      <c r="A17" s="25" t="s">
        <v>68</v>
      </c>
      <c r="B17" s="25">
        <v>56708883518</v>
      </c>
      <c r="C17" s="25" t="s">
        <v>118</v>
      </c>
      <c r="D17" s="25">
        <v>911</v>
      </c>
      <c r="E17" s="25" t="s">
        <v>69</v>
      </c>
    </row>
    <row r="18" spans="1:5">
      <c r="A18" s="25" t="s">
        <v>56</v>
      </c>
      <c r="B18" s="25">
        <v>56708883319</v>
      </c>
      <c r="C18" s="25" t="s">
        <v>118</v>
      </c>
      <c r="D18" s="25">
        <v>8539</v>
      </c>
      <c r="E18" s="25" t="s">
        <v>57</v>
      </c>
    </row>
    <row r="19" spans="1:5">
      <c r="A19" s="25" t="s">
        <v>58</v>
      </c>
      <c r="B19" s="25">
        <v>56708883370</v>
      </c>
      <c r="C19" s="25" t="s">
        <v>118</v>
      </c>
      <c r="D19" s="25">
        <v>6563.2000000000007</v>
      </c>
      <c r="E19" s="25" t="s">
        <v>59</v>
      </c>
    </row>
    <row r="20" spans="1:5">
      <c r="A20" s="25" t="s">
        <v>86</v>
      </c>
      <c r="B20" s="25">
        <v>56708848770</v>
      </c>
      <c r="C20" s="25" t="s">
        <v>118</v>
      </c>
      <c r="D20" s="25">
        <v>1683.4</v>
      </c>
      <c r="E20" s="25" t="s">
        <v>87</v>
      </c>
    </row>
    <row r="21" spans="1:5">
      <c r="A21" s="25" t="s">
        <v>34</v>
      </c>
      <c r="B21" s="25">
        <v>56708883137</v>
      </c>
      <c r="C21" s="25" t="s">
        <v>118</v>
      </c>
      <c r="D21" s="25">
        <v>884.40000000000009</v>
      </c>
      <c r="E21" s="25" t="s">
        <v>35</v>
      </c>
    </row>
    <row r="22" spans="1:5">
      <c r="A22" s="25" t="s">
        <v>30</v>
      </c>
      <c r="B22" s="25">
        <v>56708847394</v>
      </c>
      <c r="C22" s="25" t="s">
        <v>118</v>
      </c>
      <c r="D22" s="25">
        <v>15493.400000000001</v>
      </c>
      <c r="E22" s="25" t="s">
        <v>31</v>
      </c>
    </row>
    <row r="23" spans="1:5">
      <c r="A23" s="25" t="s">
        <v>104</v>
      </c>
      <c r="B23" s="25">
        <v>56708883842</v>
      </c>
      <c r="C23" s="25" t="s">
        <v>118</v>
      </c>
      <c r="D23" s="25">
        <v>1019.8000000000001</v>
      </c>
      <c r="E23" s="25" t="s">
        <v>105</v>
      </c>
    </row>
    <row r="24" spans="1:5">
      <c r="A24" s="25" t="s">
        <v>28</v>
      </c>
      <c r="B24" s="25">
        <v>56708847315</v>
      </c>
      <c r="C24" s="25" t="s">
        <v>118</v>
      </c>
      <c r="D24" s="25">
        <v>6215.4000000000005</v>
      </c>
      <c r="E24" s="25" t="s">
        <v>29</v>
      </c>
    </row>
    <row r="25" spans="1:5">
      <c r="A25" s="25">
        <v>5</v>
      </c>
      <c r="B25" s="25">
        <v>56708883185</v>
      </c>
      <c r="C25" s="25" t="s">
        <v>118</v>
      </c>
      <c r="D25" s="25">
        <v>4698</v>
      </c>
      <c r="E25" s="25" t="s">
        <v>37</v>
      </c>
    </row>
    <row r="26" spans="1:5">
      <c r="A26" s="25" t="s">
        <v>72</v>
      </c>
      <c r="B26" s="25">
        <v>56708848386</v>
      </c>
      <c r="C26" s="25" t="s">
        <v>118</v>
      </c>
      <c r="D26" s="25">
        <v>2285.6</v>
      </c>
      <c r="E26" s="25" t="s">
        <v>73</v>
      </c>
    </row>
    <row r="27" spans="1:5">
      <c r="A27" s="25" t="s">
        <v>66</v>
      </c>
      <c r="B27" s="25">
        <v>56708883430</v>
      </c>
      <c r="C27" s="25" t="s">
        <v>118</v>
      </c>
      <c r="D27" s="25">
        <v>5008.8</v>
      </c>
      <c r="E27" s="25" t="s">
        <v>67</v>
      </c>
    </row>
    <row r="28" spans="1:5">
      <c r="A28" s="25" t="s">
        <v>88</v>
      </c>
      <c r="B28" s="25">
        <v>56708848784</v>
      </c>
      <c r="C28" s="25" t="s">
        <v>118</v>
      </c>
      <c r="D28" s="25">
        <v>1853.4</v>
      </c>
      <c r="E28" s="25" t="s">
        <v>89</v>
      </c>
    </row>
    <row r="29" spans="1:5">
      <c r="A29" s="25" t="s">
        <v>98</v>
      </c>
      <c r="B29" s="25">
        <v>56710784406</v>
      </c>
      <c r="C29" s="25" t="s">
        <v>118</v>
      </c>
      <c r="D29" s="25">
        <v>7990.6</v>
      </c>
      <c r="E29" s="25" t="s">
        <v>99</v>
      </c>
    </row>
    <row r="30" spans="1:5">
      <c r="A30" s="25" t="s">
        <v>50</v>
      </c>
      <c r="B30" s="25">
        <v>56708880312</v>
      </c>
      <c r="C30" s="25" t="s">
        <v>118</v>
      </c>
      <c r="D30" s="25">
        <v>6233.2000000000007</v>
      </c>
      <c r="E30" s="25" t="s">
        <v>51</v>
      </c>
    </row>
    <row r="31" spans="1:5">
      <c r="A31" s="25" t="s">
        <v>92</v>
      </c>
      <c r="B31" s="25">
        <v>60589924269</v>
      </c>
      <c r="C31" s="25" t="s">
        <v>118</v>
      </c>
      <c r="D31" s="25">
        <v>3713.4</v>
      </c>
      <c r="E31" s="25" t="s">
        <v>93</v>
      </c>
    </row>
    <row r="32" spans="1:5">
      <c r="A32" s="25" t="s">
        <v>94</v>
      </c>
      <c r="B32" s="25">
        <v>60589924670</v>
      </c>
      <c r="C32" s="25" t="s">
        <v>118</v>
      </c>
      <c r="D32" s="25">
        <v>4665.6000000000004</v>
      </c>
      <c r="E32" s="25" t="s">
        <v>95</v>
      </c>
    </row>
    <row r="33" spans="1:5">
      <c r="A33" s="25" t="s">
        <v>42</v>
      </c>
      <c r="B33" s="25">
        <v>60589937915</v>
      </c>
      <c r="C33" s="25" t="s">
        <v>118</v>
      </c>
      <c r="D33" s="25">
        <v>4060.2000000000003</v>
      </c>
      <c r="E33" s="25" t="s">
        <v>43</v>
      </c>
    </row>
    <row r="34" spans="1:5">
      <c r="A34" s="25" t="s">
        <v>82</v>
      </c>
      <c r="B34" s="25">
        <v>60589940438</v>
      </c>
      <c r="C34" s="25" t="s">
        <v>118</v>
      </c>
      <c r="D34" s="25">
        <v>5197</v>
      </c>
      <c r="E34" s="25" t="s">
        <v>83</v>
      </c>
    </row>
    <row r="35" spans="1:5">
      <c r="A35" s="25" t="s">
        <v>76</v>
      </c>
      <c r="B35" s="25">
        <v>60589917957</v>
      </c>
      <c r="C35" s="25" t="s">
        <v>118</v>
      </c>
      <c r="D35" s="25">
        <v>907</v>
      </c>
      <c r="E35" s="25" t="s">
        <v>77</v>
      </c>
    </row>
    <row r="36" spans="1:5">
      <c r="A36" s="25" t="s">
        <v>24</v>
      </c>
      <c r="B36" s="25">
        <v>60590210961</v>
      </c>
      <c r="C36" s="25" t="s">
        <v>118</v>
      </c>
      <c r="D36" s="25">
        <v>954.80000000000007</v>
      </c>
      <c r="E36" s="25" t="s">
        <v>25</v>
      </c>
    </row>
    <row r="37" spans="1:5">
      <c r="A37" s="25" t="s">
        <v>60</v>
      </c>
      <c r="B37" s="25">
        <v>60591931298</v>
      </c>
      <c r="C37" s="25" t="s">
        <v>118</v>
      </c>
      <c r="D37" s="25">
        <v>634.6</v>
      </c>
      <c r="E37" s="25" t="s">
        <v>61</v>
      </c>
    </row>
    <row r="38" spans="1:5">
      <c r="A38" s="25" t="s">
        <v>44</v>
      </c>
      <c r="B38" s="25">
        <v>60592509166</v>
      </c>
      <c r="C38" s="25" t="s">
        <v>118</v>
      </c>
      <c r="D38" s="25">
        <v>3297.4</v>
      </c>
      <c r="E38" s="25" t="s">
        <v>45</v>
      </c>
    </row>
    <row r="39" spans="1:5">
      <c r="A39" s="25" t="s">
        <v>54</v>
      </c>
      <c r="B39" s="25">
        <v>60592512670</v>
      </c>
      <c r="C39" s="25" t="s">
        <v>118</v>
      </c>
      <c r="D39" s="25">
        <v>1016.8000000000001</v>
      </c>
      <c r="E39" s="25" t="s">
        <v>55</v>
      </c>
    </row>
    <row r="40" spans="1:5">
      <c r="A40" s="25" t="s">
        <v>32</v>
      </c>
      <c r="B40" s="25">
        <v>60577733234</v>
      </c>
      <c r="C40" s="25" t="s">
        <v>118</v>
      </c>
      <c r="D40" s="25">
        <v>1007.6</v>
      </c>
      <c r="E40" s="25" t="s">
        <v>33</v>
      </c>
    </row>
    <row r="41" spans="1:5">
      <c r="A41" s="25" t="s">
        <v>70</v>
      </c>
      <c r="B41" s="25">
        <v>60592513554</v>
      </c>
      <c r="C41" s="25" t="s">
        <v>118</v>
      </c>
      <c r="D41" s="25">
        <v>961.6</v>
      </c>
      <c r="E41" s="25" t="s">
        <v>71</v>
      </c>
    </row>
    <row r="42" spans="1:5">
      <c r="A42" s="25" t="s">
        <v>46</v>
      </c>
      <c r="B42" s="25">
        <v>56709675303</v>
      </c>
      <c r="C42" s="25" t="s">
        <v>118</v>
      </c>
      <c r="D42" s="25">
        <v>11220.2</v>
      </c>
      <c r="E42" s="25" t="s">
        <v>47</v>
      </c>
    </row>
    <row r="43" spans="1:5">
      <c r="A43" s="25" t="s">
        <v>78</v>
      </c>
      <c r="B43" s="25">
        <v>56708843802</v>
      </c>
      <c r="C43" s="25" t="s">
        <v>118</v>
      </c>
      <c r="D43" s="25">
        <v>2027.4</v>
      </c>
      <c r="E43" s="25" t="s">
        <v>79</v>
      </c>
    </row>
    <row r="44" spans="1:5">
      <c r="A44" s="25" t="s">
        <v>64</v>
      </c>
      <c r="B44" s="25">
        <v>60590162296</v>
      </c>
      <c r="C44" s="25" t="s">
        <v>118</v>
      </c>
      <c r="D44" s="25">
        <v>1419.6000000000001</v>
      </c>
      <c r="E44" s="25" t="s">
        <v>65</v>
      </c>
    </row>
    <row r="45" spans="1:5">
      <c r="A45" s="25" t="s">
        <v>80</v>
      </c>
      <c r="B45" s="25">
        <v>56671290902</v>
      </c>
      <c r="C45" s="25" t="s">
        <v>118</v>
      </c>
      <c r="D45" s="25">
        <v>1419.6000000000001</v>
      </c>
      <c r="E45" s="25" t="s">
        <v>81</v>
      </c>
    </row>
    <row r="46" spans="1:5">
      <c r="A46" s="25" t="s">
        <v>90</v>
      </c>
      <c r="B46" s="25">
        <v>60590103231</v>
      </c>
      <c r="C46" s="25" t="s">
        <v>118</v>
      </c>
      <c r="D46" s="25">
        <v>852.80000000000007</v>
      </c>
      <c r="E46" s="25" t="s">
        <v>91</v>
      </c>
    </row>
    <row r="47" spans="1:5">
      <c r="A47" s="25" t="s">
        <v>62</v>
      </c>
      <c r="B47" s="25">
        <v>56693143064</v>
      </c>
      <c r="C47" s="25" t="s">
        <v>118</v>
      </c>
      <c r="D47" s="25">
        <v>1222.2</v>
      </c>
      <c r="E47" s="25" t="s">
        <v>63</v>
      </c>
    </row>
    <row r="48" spans="1:5">
      <c r="A48" s="25" t="s">
        <v>102</v>
      </c>
      <c r="B48" s="25">
        <v>60594965751</v>
      </c>
      <c r="C48" s="25" t="s">
        <v>118</v>
      </c>
      <c r="D48" s="25">
        <v>1185.8</v>
      </c>
      <c r="E48" s="25" t="s">
        <v>103</v>
      </c>
    </row>
    <row r="49" spans="1:5">
      <c r="A49" s="25" t="s">
        <v>100</v>
      </c>
      <c r="B49" s="25">
        <v>60575746457</v>
      </c>
      <c r="C49" s="25" t="s">
        <v>118</v>
      </c>
      <c r="D49" s="25">
        <v>1027</v>
      </c>
      <c r="E49" s="25" t="s">
        <v>101</v>
      </c>
    </row>
    <row r="50" spans="1:5">
      <c r="A50" s="25" t="s">
        <v>48</v>
      </c>
      <c r="B50" s="25">
        <v>60593762613</v>
      </c>
      <c r="C50" s="25" t="s">
        <v>118</v>
      </c>
      <c r="D50" s="25">
        <v>2388.8000000000002</v>
      </c>
      <c r="E50" s="25" t="s">
        <v>49</v>
      </c>
    </row>
    <row r="51" spans="1:5">
      <c r="A51" s="25" t="s">
        <v>74</v>
      </c>
      <c r="B51" s="25">
        <v>60594621675</v>
      </c>
      <c r="C51" s="25" t="s">
        <v>118</v>
      </c>
      <c r="D51" s="25">
        <v>1134.2</v>
      </c>
      <c r="E51" s="25" t="s">
        <v>75</v>
      </c>
    </row>
    <row r="52" spans="1:5">
      <c r="A52" s="25" t="s">
        <v>22</v>
      </c>
      <c r="B52" s="25">
        <v>60596167901</v>
      </c>
      <c r="C52" s="25" t="s">
        <v>118</v>
      </c>
      <c r="D52" s="25">
        <v>767</v>
      </c>
      <c r="E52" s="25" t="s">
        <v>23</v>
      </c>
    </row>
    <row r="53" spans="1:5">
      <c r="A53" s="25"/>
      <c r="B53" s="25" t="s">
        <v>119</v>
      </c>
      <c r="C53" s="25"/>
      <c r="D53" s="34">
        <v>136953.60000000001</v>
      </c>
      <c r="E53" s="25" t="s">
        <v>120</v>
      </c>
    </row>
    <row r="55" spans="1:5">
      <c r="A55" s="25"/>
      <c r="B55" s="35" t="s">
        <v>116</v>
      </c>
      <c r="C55" s="35"/>
      <c r="D55" s="36">
        <v>1264.4000000000001</v>
      </c>
      <c r="E55" s="35" t="s">
        <v>117</v>
      </c>
    </row>
    <row r="56" spans="1:5">
      <c r="A56" s="25"/>
      <c r="B56" s="35" t="s">
        <v>119</v>
      </c>
      <c r="C56" s="35"/>
      <c r="D56" s="36">
        <v>136953.60000000001</v>
      </c>
      <c r="E56" s="35" t="s">
        <v>120</v>
      </c>
    </row>
    <row r="57" spans="1:5">
      <c r="A57" s="25"/>
      <c r="B57" s="35"/>
      <c r="C57" s="35"/>
      <c r="D57" s="36">
        <v>138218</v>
      </c>
      <c r="E57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/>
  </sheetViews>
  <sheetFormatPr baseColWidth="10" defaultRowHeight="15"/>
  <cols>
    <col min="1" max="1" width="24.5703125" style="25" bestFit="1" customWidth="1"/>
    <col min="2" max="2" width="11.5703125" style="25" bestFit="1" customWidth="1"/>
    <col min="3" max="16384" width="11.42578125" style="25"/>
  </cols>
  <sheetData>
    <row r="1" spans="1:6">
      <c r="A1" s="48" t="s">
        <v>127</v>
      </c>
      <c r="B1" s="48"/>
      <c r="C1" s="49"/>
      <c r="D1" s="50"/>
      <c r="E1" s="50"/>
      <c r="F1" s="51"/>
    </row>
    <row r="2" spans="1:6">
      <c r="A2" s="48" t="s">
        <v>138</v>
      </c>
      <c r="B2" s="48"/>
      <c r="C2" s="49"/>
      <c r="D2" s="50"/>
      <c r="E2" s="50"/>
      <c r="F2" s="51"/>
    </row>
    <row r="3" spans="1:6">
      <c r="A3" s="48" t="s">
        <v>128</v>
      </c>
      <c r="B3" s="52" t="s">
        <v>139</v>
      </c>
      <c r="C3" s="49"/>
      <c r="D3" s="50"/>
      <c r="E3" s="50"/>
      <c r="F3" s="51"/>
    </row>
    <row r="4" spans="1:6">
      <c r="A4" s="49"/>
      <c r="B4" s="49"/>
      <c r="C4" s="49"/>
      <c r="D4" s="50"/>
      <c r="E4" s="50"/>
      <c r="F4" s="51"/>
    </row>
    <row r="5" spans="1:6">
      <c r="A5" s="49" t="s">
        <v>129</v>
      </c>
      <c r="B5" s="49" t="s">
        <v>130</v>
      </c>
      <c r="C5" s="49"/>
      <c r="D5" s="50"/>
      <c r="E5" s="50"/>
      <c r="F5" s="51"/>
    </row>
    <row r="6" spans="1:6">
      <c r="A6" s="50" t="s">
        <v>131</v>
      </c>
      <c r="B6" s="53">
        <v>145097.73000000001</v>
      </c>
      <c r="C6" s="50"/>
      <c r="D6" s="50"/>
      <c r="E6" s="50"/>
      <c r="F6" s="51"/>
    </row>
    <row r="7" spans="1:6">
      <c r="A7" s="50" t="s">
        <v>132</v>
      </c>
      <c r="B7" s="53">
        <v>26699.9</v>
      </c>
      <c r="C7" s="50"/>
      <c r="D7" s="50"/>
      <c r="E7" s="50"/>
      <c r="F7" s="51"/>
    </row>
    <row r="8" spans="1:6">
      <c r="A8" s="50" t="s">
        <v>133</v>
      </c>
      <c r="B8" s="53">
        <v>0</v>
      </c>
      <c r="C8" s="50"/>
      <c r="D8" s="50"/>
      <c r="E8" s="50"/>
      <c r="F8" s="51"/>
    </row>
    <row r="9" spans="1:6">
      <c r="A9" s="50" t="s">
        <v>134</v>
      </c>
      <c r="B9" s="53">
        <v>12574.17</v>
      </c>
      <c r="C9" s="50"/>
      <c r="D9" s="50"/>
      <c r="E9" s="50"/>
      <c r="F9" s="51"/>
    </row>
    <row r="10" spans="1:6">
      <c r="A10" s="50" t="s">
        <v>135</v>
      </c>
      <c r="B10" s="53">
        <v>0</v>
      </c>
      <c r="C10" s="50"/>
      <c r="D10" s="50"/>
      <c r="E10" s="50"/>
      <c r="F10" s="51"/>
    </row>
    <row r="11" spans="1:6">
      <c r="A11" s="50" t="s">
        <v>136</v>
      </c>
      <c r="B11" s="53">
        <v>11718.54</v>
      </c>
      <c r="C11" s="50"/>
      <c r="D11" s="50"/>
      <c r="E11" s="50"/>
      <c r="F11" s="51"/>
    </row>
    <row r="12" spans="1:6" ht="15.75" thickBot="1">
      <c r="A12" s="50" t="s">
        <v>137</v>
      </c>
      <c r="B12" s="54">
        <v>0</v>
      </c>
      <c r="C12" s="50"/>
      <c r="D12" s="50"/>
      <c r="E12" s="50"/>
      <c r="F12" s="51"/>
    </row>
    <row r="13" spans="1:6">
      <c r="A13" s="50"/>
      <c r="B13" s="55">
        <f>SUM(B6:B12)</f>
        <v>196090.34000000003</v>
      </c>
      <c r="C13" s="50"/>
      <c r="D13" s="50"/>
      <c r="E13" s="50"/>
      <c r="F13" s="51"/>
    </row>
    <row r="14" spans="1:6" ht="15.75" thickBot="1">
      <c r="A14" s="50"/>
      <c r="B14" s="56">
        <f>B13*0.16</f>
        <v>31374.454400000006</v>
      </c>
      <c r="C14" s="50"/>
      <c r="D14" s="50"/>
      <c r="E14" s="50"/>
      <c r="F14" s="51"/>
    </row>
    <row r="15" spans="1:6" ht="15.75" thickTop="1">
      <c r="A15" s="50"/>
      <c r="B15" s="57">
        <f>+B13+B14</f>
        <v>227464.79440000004</v>
      </c>
      <c r="C15" s="50"/>
      <c r="D15" s="50"/>
      <c r="E15" s="50"/>
      <c r="F15" s="51"/>
    </row>
    <row r="16" spans="1:6">
      <c r="A16" s="50"/>
      <c r="B16" s="53">
        <v>227464.79</v>
      </c>
      <c r="C16" s="50"/>
      <c r="D16" s="50"/>
      <c r="E16" s="50"/>
      <c r="F16" s="51"/>
    </row>
    <row r="17" spans="1:6">
      <c r="A17" s="50"/>
      <c r="B17" s="53">
        <f>B15-B16</f>
        <v>4.400000034365803E-3</v>
      </c>
      <c r="C17" s="50"/>
      <c r="D17" s="50"/>
      <c r="E17" s="50"/>
      <c r="F17" s="51"/>
    </row>
    <row r="18" spans="1:6">
      <c r="A18" s="50"/>
      <c r="B18" s="53"/>
      <c r="C18" s="50"/>
      <c r="D18" s="50"/>
      <c r="E18" s="50"/>
      <c r="F18" s="51"/>
    </row>
    <row r="19" spans="1:6">
      <c r="A19" s="50"/>
      <c r="B19" s="50"/>
      <c r="C19" s="50"/>
      <c r="D19" s="50"/>
      <c r="E19" s="50"/>
      <c r="F19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2017-10-19T16:07:02Z</dcterms:created>
  <dcterms:modified xsi:type="dcterms:W3CDTF">2017-10-24T16:09:11Z</dcterms:modified>
</cp:coreProperties>
</file>