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GENIERIA" sheetId="1" r:id="rId2"/>
    <sheet name="BANCOS" sheetId="2" r:id="rId3"/>
    <sheet name="POLIZA" sheetId="4" r:id="rId4"/>
  </sheets>
  <definedNames>
    <definedName name="_xlnm._FilterDatabase" localSheetId="0" hidden="1">FACTURACION!$A$10:$M$51</definedName>
  </definedNames>
  <calcPr calcId="124519"/>
</workbook>
</file>

<file path=xl/calcChain.xml><?xml version="1.0" encoding="utf-8"?>
<calcChain xmlns="http://schemas.openxmlformats.org/spreadsheetml/2006/main">
  <c r="B13" i="4"/>
  <c r="B14" s="1"/>
  <c r="E12" i="3"/>
  <c r="G12" s="1"/>
  <c r="E13"/>
  <c r="G13" s="1"/>
  <c r="E14"/>
  <c r="G14" s="1"/>
  <c r="E15"/>
  <c r="F15" s="1"/>
  <c r="E16"/>
  <c r="G16" s="1"/>
  <c r="E17"/>
  <c r="F17" s="1"/>
  <c r="E18"/>
  <c r="G18" s="1"/>
  <c r="E19"/>
  <c r="F19" s="1"/>
  <c r="E20"/>
  <c r="G20" s="1"/>
  <c r="E21"/>
  <c r="E22"/>
  <c r="G22" s="1"/>
  <c r="E23"/>
  <c r="F23" s="1"/>
  <c r="E24"/>
  <c r="G24" s="1"/>
  <c r="E25"/>
  <c r="E26"/>
  <c r="G26"/>
  <c r="E27"/>
  <c r="E28"/>
  <c r="F28" s="1"/>
  <c r="E29"/>
  <c r="E30"/>
  <c r="G30" s="1"/>
  <c r="E31"/>
  <c r="E32"/>
  <c r="F32" s="1"/>
  <c r="E33"/>
  <c r="E34"/>
  <c r="F34" s="1"/>
  <c r="E35"/>
  <c r="E36"/>
  <c r="F36" s="1"/>
  <c r="E37"/>
  <c r="E38"/>
  <c r="G38" s="1"/>
  <c r="E39"/>
  <c r="E40"/>
  <c r="F40" s="1"/>
  <c r="E41"/>
  <c r="E42"/>
  <c r="F42" s="1"/>
  <c r="G42"/>
  <c r="E43"/>
  <c r="E44"/>
  <c r="F44" s="1"/>
  <c r="E45"/>
  <c r="E46"/>
  <c r="G46" s="1"/>
  <c r="E47"/>
  <c r="E48"/>
  <c r="F48" s="1"/>
  <c r="E49"/>
  <c r="E50"/>
  <c r="F50" s="1"/>
  <c r="E51"/>
  <c r="E11"/>
  <c r="G11" s="1"/>
  <c r="F11" l="1"/>
  <c r="H11" s="1"/>
  <c r="I11" s="1"/>
  <c r="G34"/>
  <c r="H34" s="1"/>
  <c r="G50"/>
  <c r="G44"/>
  <c r="G36"/>
  <c r="G28"/>
  <c r="E54"/>
  <c r="G48"/>
  <c r="H48" s="1"/>
  <c r="G40"/>
  <c r="H40" s="1"/>
  <c r="G32"/>
  <c r="J11"/>
  <c r="F46"/>
  <c r="H46" s="1"/>
  <c r="F38"/>
  <c r="H38" s="1"/>
  <c r="F30"/>
  <c r="H30" s="1"/>
  <c r="F26"/>
  <c r="H26" s="1"/>
  <c r="F24"/>
  <c r="H24" s="1"/>
  <c r="F22"/>
  <c r="H22" s="1"/>
  <c r="I22" s="1"/>
  <c r="J22" s="1"/>
  <c r="F20"/>
  <c r="H20" s="1"/>
  <c r="F18"/>
  <c r="H18" s="1"/>
  <c r="I18" s="1"/>
  <c r="J18" s="1"/>
  <c r="F16"/>
  <c r="H16" s="1"/>
  <c r="F14"/>
  <c r="H14" s="1"/>
  <c r="I14" s="1"/>
  <c r="J14" s="1"/>
  <c r="F12"/>
  <c r="B15" i="4"/>
  <c r="B17" s="1"/>
  <c r="F47" i="3"/>
  <c r="G47"/>
  <c r="F39"/>
  <c r="G39"/>
  <c r="F51"/>
  <c r="G51"/>
  <c r="H50"/>
  <c r="F43"/>
  <c r="G43"/>
  <c r="F35"/>
  <c r="G35"/>
  <c r="F27"/>
  <c r="G27"/>
  <c r="F45"/>
  <c r="G45"/>
  <c r="H44"/>
  <c r="F37"/>
  <c r="G37"/>
  <c r="H36"/>
  <c r="F29"/>
  <c r="G29"/>
  <c r="H28"/>
  <c r="F25"/>
  <c r="G25"/>
  <c r="F31"/>
  <c r="G31"/>
  <c r="F49"/>
  <c r="G49"/>
  <c r="G41"/>
  <c r="F41"/>
  <c r="F33"/>
  <c r="G33"/>
  <c r="H32"/>
  <c r="H42"/>
  <c r="G23"/>
  <c r="H23" s="1"/>
  <c r="G21"/>
  <c r="G19"/>
  <c r="H19" s="1"/>
  <c r="G17"/>
  <c r="H17" s="1"/>
  <c r="G15"/>
  <c r="H15" s="1"/>
  <c r="F21"/>
  <c r="H21" s="1"/>
  <c r="F13"/>
  <c r="H13" s="1"/>
  <c r="H37" l="1"/>
  <c r="H35"/>
  <c r="I35" s="1"/>
  <c r="J35" s="1"/>
  <c r="H51"/>
  <c r="H47"/>
  <c r="I47" s="1"/>
  <c r="J47" s="1"/>
  <c r="H41"/>
  <c r="H25"/>
  <c r="H43"/>
  <c r="H39"/>
  <c r="I39" s="1"/>
  <c r="J39" s="1"/>
  <c r="F54"/>
  <c r="I46"/>
  <c r="J46" s="1"/>
  <c r="I20"/>
  <c r="J20" s="1"/>
  <c r="I30"/>
  <c r="J30" s="1"/>
  <c r="I26"/>
  <c r="J26" s="1"/>
  <c r="I16"/>
  <c r="J16" s="1"/>
  <c r="I24"/>
  <c r="J24" s="1"/>
  <c r="I38"/>
  <c r="J38" s="1"/>
  <c r="H31"/>
  <c r="I31" s="1"/>
  <c r="J31" s="1"/>
  <c r="H29"/>
  <c r="I29" s="1"/>
  <c r="J29" s="1"/>
  <c r="H27"/>
  <c r="I27" s="1"/>
  <c r="J27" s="1"/>
  <c r="G54"/>
  <c r="H49"/>
  <c r="H12"/>
  <c r="I21"/>
  <c r="J21" s="1"/>
  <c r="I25"/>
  <c r="J25" s="1"/>
  <c r="I43"/>
  <c r="J43" s="1"/>
  <c r="I15"/>
  <c r="J15" s="1"/>
  <c r="I23"/>
  <c r="J23" s="1"/>
  <c r="I40"/>
  <c r="J40" s="1"/>
  <c r="I51"/>
  <c r="J51" s="1"/>
  <c r="I41"/>
  <c r="J41" s="1"/>
  <c r="I48"/>
  <c r="J48" s="1"/>
  <c r="I19"/>
  <c r="J19" s="1"/>
  <c r="I44"/>
  <c r="J44" s="1"/>
  <c r="I34"/>
  <c r="J34" s="1"/>
  <c r="I13"/>
  <c r="J13" s="1"/>
  <c r="I42"/>
  <c r="J42" s="1"/>
  <c r="I28"/>
  <c r="J28" s="1"/>
  <c r="I50"/>
  <c r="J50" s="1"/>
  <c r="I17"/>
  <c r="J17" s="1"/>
  <c r="H33"/>
  <c r="I36"/>
  <c r="J36" s="1"/>
  <c r="I32"/>
  <c r="J32" s="1"/>
  <c r="I37"/>
  <c r="J37" s="1"/>
  <c r="H45"/>
  <c r="I49" l="1"/>
  <c r="J49" s="1"/>
  <c r="H54"/>
  <c r="I12"/>
  <c r="I33"/>
  <c r="J33" s="1"/>
  <c r="I45"/>
  <c r="J45" s="1"/>
  <c r="J12" l="1"/>
  <c r="J54" s="1"/>
  <c r="I54"/>
</calcChain>
</file>

<file path=xl/sharedStrings.xml><?xml version="1.0" encoding="utf-8"?>
<sst xmlns="http://schemas.openxmlformats.org/spreadsheetml/2006/main" count="477" uniqueCount="182">
  <si>
    <t>CONTPAQ i</t>
  </si>
  <si>
    <t xml:space="preserve">      NÓMINAS</t>
  </si>
  <si>
    <t>05 INGENIERIA FISCAL LABORAL SC</t>
  </si>
  <si>
    <t>Lista de Raya (forma tabular)</t>
  </si>
  <si>
    <t>Periodo 40 al 40 Semanal del 27/09/2017 al 03/10/2017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</si>
  <si>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</si>
  <si>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</si>
  <si>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</si>
  <si>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</si>
  <si>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</si>
  <si>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</si>
  <si>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</si>
  <si>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</si>
  <si>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</si>
  <si>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</si>
  <si>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</si>
  <si>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</si>
  <si>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</si>
  <si>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</si>
  <si>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</si>
  <si>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</si>
  <si>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</si>
  <si>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</si>
  <si>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</si>
  <si>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</si>
  <si>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</si>
  <si>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</si>
  <si>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</si>
  <si>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</si>
  <si>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</si>
  <si>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</si>
  <si>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</si>
  <si>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</si>
  <si>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</si>
  <si>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</si>
  <si>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</si>
  <si>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</si>
  <si>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</si>
  <si>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</si>
  <si>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</si>
  <si>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</si>
  <si>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FMA03</t>
  </si>
  <si>
    <t>Ferreira Mondragon Aurelio Agustin</t>
  </si>
  <si>
    <t>FAR14</t>
  </si>
  <si>
    <t>Figueroa Aguirre Reyna Beatriz</t>
  </si>
  <si>
    <t>FMG01</t>
  </si>
  <si>
    <t>Flores Miranda Luis Gilberto</t>
  </si>
  <si>
    <t>GRO06</t>
  </si>
  <si>
    <t>Gallegos Rios Octavio Alberto</t>
  </si>
  <si>
    <t>GTM02</t>
  </si>
  <si>
    <t>Garita Torres Marcos</t>
  </si>
  <si>
    <t>GAJ03</t>
  </si>
  <si>
    <t>Gomez Aguilar Juan Antonio</t>
  </si>
  <si>
    <t>0GT22</t>
  </si>
  <si>
    <t>Gomez Torres Rosaura</t>
  </si>
  <si>
    <t>0GG14</t>
  </si>
  <si>
    <t>Gonzalez Garcia Luis Roberto</t>
  </si>
  <si>
    <t>GRC07</t>
  </si>
  <si>
    <t>Gonzalez Rico Cesar Humberto</t>
  </si>
  <si>
    <t>GAJ23</t>
  </si>
  <si>
    <t>Guaje Alvarado Juan Jose</t>
  </si>
  <si>
    <t>GCJ03</t>
  </si>
  <si>
    <t>Gutierrez Carvarin Jacob</t>
  </si>
  <si>
    <t>GOM24</t>
  </si>
  <si>
    <t>Gutierrez Olvera Marihuri</t>
  </si>
  <si>
    <t>0HQ20</t>
  </si>
  <si>
    <t>Hernandez Quintero Maria De La Luz</t>
  </si>
  <si>
    <t>LLM03</t>
  </si>
  <si>
    <t>Lara Lizardi Maria Gabriela</t>
  </si>
  <si>
    <t>0LC00</t>
  </si>
  <si>
    <t>Leon Cabello Luis Alberto</t>
  </si>
  <si>
    <t>LGM09</t>
  </si>
  <si>
    <t>Lomeli Garza Mariajose</t>
  </si>
  <si>
    <t>MMP28</t>
  </si>
  <si>
    <t>Magueyal Martinez Pedro</t>
  </si>
  <si>
    <t>MVN23</t>
  </si>
  <si>
    <t>Mejia Villegas Nallely Beatriz</t>
  </si>
  <si>
    <t>OHS02</t>
  </si>
  <si>
    <t>Ocampo Hernandez Salvador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</si>
  <si>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</si>
  <si>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</si>
  <si>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</si>
  <si>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</si>
  <si>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</si>
  <si>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</si>
  <si>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</si>
  <si>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</si>
  <si>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RGR02</t>
  </si>
  <si>
    <t>Romero Gonzalez Roberto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</si>
  <si>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</si>
  <si>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</si>
  <si>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</si>
  <si>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</si>
  <si>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</si>
  <si>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</si>
  <si>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</si>
  <si>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</si>
  <si>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>VRH11</t>
  </si>
  <si>
    <t>Villagomez Ruiz Humberto</t>
  </si>
  <si>
    <t>YPJ04</t>
  </si>
  <si>
    <t>Yañez Pantoja Jose Guadalupe</t>
  </si>
  <si>
    <t>0ZM30</t>
  </si>
  <si>
    <t>Zarate Martinez Ricardo</t>
  </si>
  <si>
    <t xml:space="preserve">  =============</t>
  </si>
  <si>
    <t>Total Gral.</t>
  </si>
  <si>
    <t xml:space="preserve"> </t>
  </si>
  <si>
    <t>Periodo 40 del 2017-09-27 al 2017-10-03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</si>
  <si>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</si>
  <si>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</si>
  <si>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</si>
  <si>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</si>
  <si>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</si>
  <si>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</si>
  <si>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</si>
  <si>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</si>
  <si>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</si>
  <si>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</si>
  <si>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40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</si>
  <si>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</si>
  <si>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</si>
  <si>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</si>
  <si>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</si>
  <si>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</si>
  <si>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</si>
  <si>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</si>
  <si>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</si>
  <si>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</si>
  <si>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</si>
  <si>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</si>
  <si>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</si>
  <si>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</si>
  <si>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</si>
  <si>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</si>
  <si>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</si>
  <si>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</si>
  <si>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40</t>
  </si>
  <si>
    <t>27/09/2017 al 03/10/2017</t>
  </si>
  <si>
    <t>VENTAS</t>
  </si>
  <si>
    <t>ALBA GALLART DIEGO KISAI</t>
  </si>
  <si>
    <t>SEMINUEVOS</t>
  </si>
  <si>
    <t>ALFARO QUEZADA PABLO FRANCISCO</t>
  </si>
  <si>
    <t>ANDRADE RODRIGUEZ MIGUEL ANGEL</t>
  </si>
  <si>
    <t>ARELLANO ALVAREZ JAVIER</t>
  </si>
  <si>
    <t>ARRIOLA GALLEGOS JOSE GUADALUPE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</si>
  <si>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</si>
  <si>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</si>
  <si>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</si>
  <si>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</si>
  <si>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</si>
  <si>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</si>
  <si>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FERREIRA MONDRAGON AURELIO AGUSTIN</t>
  </si>
  <si>
    <t>FIGUEROA AGUIRRE REYNA BEATRIZ</t>
  </si>
  <si>
    <t>FLORES MIRANDA LUIS GILBERTO</t>
  </si>
  <si>
    <t>GALLEGOS RIOS OCTAVIO ALBERTO</t>
  </si>
  <si>
    <t>ADMINISTRACION</t>
  </si>
  <si>
    <t>GARITA TORRES MARCOS</t>
  </si>
  <si>
    <t>GOMEZ AGUILAR JUAN ANTONIO</t>
  </si>
  <si>
    <t>GOMEZ TORRES ROSAURA</t>
  </si>
  <si>
    <t>GONZALEZ GARCIA LUIS ROBERTO</t>
  </si>
  <si>
    <t>GONZALEZ RICO CESAR HUMBERTO</t>
  </si>
  <si>
    <t>GUAJE ALVARADO JUAN JOSE</t>
  </si>
  <si>
    <t>GUTIERREZ CARVARIN JACOB</t>
  </si>
  <si>
    <t>GUTIERREZ OLVERA MARIHURI</t>
  </si>
  <si>
    <t>HERNANDEZ QUINTERO MARIA DE LA LUZ</t>
  </si>
  <si>
    <t>LARA LIZARDI MARIA GABRIELA</t>
  </si>
  <si>
    <t>LEON CABELLO LUIS ALBERTO</t>
  </si>
  <si>
    <t>LOMELI GARZA MARIAJOSE</t>
  </si>
  <si>
    <t>MAGUEYAL MARTINEZ PEDRO</t>
  </si>
  <si>
    <t>MEJIA VILLEGAS NALLELY BEATRIZ</t>
  </si>
  <si>
    <t>OCAMPO HERNANDEZ SALVADOR</t>
  </si>
  <si>
    <t>RAMBLAS ZUÑIGA LIZ SANDRA</t>
  </si>
  <si>
    <t>RAMIREZ LATOUR VICTOR MANUEL MARTIN</t>
  </si>
  <si>
    <t>RAMIREZ MONDRAGON RICARDO HERIBERTO</t>
  </si>
  <si>
    <t>RODRIGUEZ MEDINA CESAR</t>
  </si>
  <si>
    <t>ROMERO GONZALEZ ROBERTO</t>
  </si>
  <si>
    <t>SALMORAN SALGADO GUILLERMO MANUEL</t>
  </si>
  <si>
    <t>SANCHEZ PALAFOX DANIEL</t>
  </si>
  <si>
    <t>TIERRAFRIA ESCARAMUZA ISRAEL</t>
  </si>
  <si>
    <t>VEGA DURAN OSCAR IVAN</t>
  </si>
  <si>
    <t>VILLAGOMEZ RUIZ HUMBERTO</t>
  </si>
  <si>
    <t>YAÑEZ PANTOJA JOSE GUADALUPE</t>
  </si>
  <si>
    <t>ZARATE MARTINEZ RICARDO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</si>
</sst>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  <xf numFmtId="0" fontId="26" fillId="4" borderId="12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57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19" sqref="H19:H38"/>
    </sheetView>
  </sheetViews>
  <sheetFormatPr baseColWidth="10" defaultRowHeight="11.25"/>
  <cols>
    <col min="1" max="1" width="8.85546875" style="2" customWidth="1"/>
    <col min="2" max="2" width="28" style="1" customWidth="1"/>
    <col min="3" max="3" width="13.5703125" style="1" bestFit="1" customWidth="1"/>
    <col min="4" max="4" width="11.42578125" style="1"/>
    <col min="5" max="5" width="13.710937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105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118</v>
      </c>
      <c r="F7" s="43"/>
      <c r="G7" s="43"/>
      <c r="H7" s="43"/>
      <c r="I7" s="43"/>
      <c r="J7" s="44"/>
    </row>
    <row r="8" spans="1:13" s="5" customFormat="1" ht="23.25" thickBot="1">
      <c r="A8" s="8" t="s">
        <v>7</v>
      </c>
      <c r="B8" s="9" t="s">
        <v>8</v>
      </c>
      <c r="C8" s="10" t="s">
        <v>12</v>
      </c>
      <c r="E8" s="39" t="s">
        <v>12</v>
      </c>
      <c r="F8" s="39" t="s">
        <v>119</v>
      </c>
      <c r="G8" s="39" t="s">
        <v>120</v>
      </c>
      <c r="H8" s="39" t="s">
        <v>121</v>
      </c>
      <c r="I8" s="39" t="s">
        <v>122</v>
      </c>
      <c r="J8" s="39" t="s">
        <v>123</v>
      </c>
    </row>
    <row r="9" spans="1:13" ht="12" thickTop="1">
      <c r="A9" s="12" t="s">
        <v>20</v>
      </c>
    </row>
    <row r="11" spans="1:13" ht="14.25" hidden="1">
      <c r="A11" s="2" t="s">
        <v>21</v>
      </c>
      <c r="B11" s="1" t="s">
        <v>22</v>
      </c>
      <c r="C11" s="13">
        <v>4865.68</v>
      </c>
      <c r="E11" s="40">
        <f>+C11</f>
        <v>4865.68</v>
      </c>
      <c r="F11" s="40">
        <f>+E11*2%</f>
        <v>97.313600000000008</v>
      </c>
      <c r="G11" s="40">
        <f>+E11*7.5%</f>
        <v>364.92599999999999</v>
      </c>
      <c r="H11" s="40">
        <f>SUM(E11:G11)</f>
        <v>5327.9196000000011</v>
      </c>
      <c r="I11" s="40">
        <f>+H11*16%</f>
        <v>852.46713600000021</v>
      </c>
      <c r="J11" s="40">
        <f>+H11+I11</f>
        <v>6180.3867360000013</v>
      </c>
      <c r="L11" s="57" t="s">
        <v>137</v>
      </c>
      <c r="M11" s="58" t="s">
        <v>138</v>
      </c>
    </row>
    <row r="12" spans="1:13" ht="14.25" hidden="1">
      <c r="A12" s="2" t="s">
        <v>23</v>
      </c>
      <c r="B12" s="1" t="s">
        <v>24</v>
      </c>
      <c r="C12" s="13">
        <v>1866.69</v>
      </c>
      <c r="E12" s="40">
        <f t="shared" ref="E12:E51" si="0">+C12</f>
        <v>1866.69</v>
      </c>
      <c r="F12" s="40">
        <f t="shared" ref="F12:F51" si="1">+E12*2%</f>
        <v>37.333800000000004</v>
      </c>
      <c r="G12" s="40">
        <f t="shared" ref="G12:G51" si="2">+E12*7.5%</f>
        <v>140.00174999999999</v>
      </c>
      <c r="H12" s="40">
        <f t="shared" ref="H12:H51" si="3">SUM(E12:G12)</f>
        <v>2044.0255500000001</v>
      </c>
      <c r="I12" s="40">
        <f t="shared" ref="I12:I51" si="4">+H12*16%</f>
        <v>327.04408800000004</v>
      </c>
      <c r="J12" s="40">
        <f t="shared" ref="J12:J51" si="5">+H12+I12</f>
        <v>2371.0696379999999</v>
      </c>
      <c r="L12" s="57" t="s">
        <v>139</v>
      </c>
      <c r="M12" s="58" t="s">
        <v>140</v>
      </c>
    </row>
    <row r="13" spans="1:13" ht="14.25" hidden="1">
      <c r="A13" s="2" t="s">
        <v>25</v>
      </c>
      <c r="B13" s="1" t="s">
        <v>26</v>
      </c>
      <c r="C13" s="13">
        <v>4011.25</v>
      </c>
      <c r="E13" s="40">
        <f t="shared" si="0"/>
        <v>4011.25</v>
      </c>
      <c r="F13" s="40">
        <f t="shared" si="1"/>
        <v>80.225000000000009</v>
      </c>
      <c r="G13" s="40">
        <f t="shared" si="2"/>
        <v>300.84375</v>
      </c>
      <c r="H13" s="40">
        <f t="shared" si="3"/>
        <v>4392.3187500000004</v>
      </c>
      <c r="I13" s="40">
        <f t="shared" si="4"/>
        <v>702.77100000000007</v>
      </c>
      <c r="J13" s="40">
        <f t="shared" si="5"/>
        <v>5095.0897500000001</v>
      </c>
      <c r="L13" s="57" t="s">
        <v>137</v>
      </c>
      <c r="M13" s="58" t="s">
        <v>141</v>
      </c>
    </row>
    <row r="14" spans="1:13" ht="14.25" hidden="1">
      <c r="A14" s="2" t="s">
        <v>27</v>
      </c>
      <c r="B14" s="1" t="s">
        <v>28</v>
      </c>
      <c r="C14" s="13">
        <v>6094.67</v>
      </c>
      <c r="E14" s="40">
        <f t="shared" si="0"/>
        <v>6094.67</v>
      </c>
      <c r="F14" s="40">
        <f t="shared" si="1"/>
        <v>121.8934</v>
      </c>
      <c r="G14" s="40">
        <f t="shared" si="2"/>
        <v>457.10025000000002</v>
      </c>
      <c r="H14" s="40">
        <f t="shared" si="3"/>
        <v>6673.6636500000004</v>
      </c>
      <c r="I14" s="40">
        <f t="shared" si="4"/>
        <v>1067.786184</v>
      </c>
      <c r="J14" s="40">
        <f t="shared" si="5"/>
        <v>7741.4498340000009</v>
      </c>
      <c r="L14" s="57" t="s">
        <v>137</v>
      </c>
      <c r="M14" s="58" t="s">
        <v>142</v>
      </c>
    </row>
    <row r="15" spans="1:13" ht="14.25" hidden="1">
      <c r="A15" s="2" t="s">
        <v>29</v>
      </c>
      <c r="B15" s="1" t="s">
        <v>30</v>
      </c>
      <c r="C15" s="13">
        <v>1026.76</v>
      </c>
      <c r="E15" s="40">
        <f t="shared" si="0"/>
        <v>1026.76</v>
      </c>
      <c r="F15" s="40">
        <f t="shared" si="1"/>
        <v>20.5352</v>
      </c>
      <c r="G15" s="40">
        <f t="shared" si="2"/>
        <v>77.006999999999991</v>
      </c>
      <c r="H15" s="40">
        <f t="shared" si="3"/>
        <v>1124.3022000000001</v>
      </c>
      <c r="I15" s="40">
        <f t="shared" si="4"/>
        <v>179.88835200000003</v>
      </c>
      <c r="J15" s="40">
        <f t="shared" si="5"/>
        <v>1304.190552</v>
      </c>
      <c r="L15" s="57" t="s">
        <v>139</v>
      </c>
      <c r="M15" s="58" t="s">
        <v>143</v>
      </c>
    </row>
    <row r="16" spans="1:13" ht="14.25" hidden="1">
      <c r="A16" s="2" t="s">
        <v>31</v>
      </c>
      <c r="B16" s="1" t="s">
        <v>32</v>
      </c>
      <c r="C16" s="13">
        <v>1026.76</v>
      </c>
      <c r="E16" s="40">
        <f t="shared" si="0"/>
        <v>1026.76</v>
      </c>
      <c r="F16" s="40">
        <f t="shared" si="1"/>
        <v>20.5352</v>
      </c>
      <c r="G16" s="40">
        <f t="shared" si="2"/>
        <v>77.006999999999991</v>
      </c>
      <c r="H16" s="40">
        <f t="shared" si="3"/>
        <v>1124.3022000000001</v>
      </c>
      <c r="I16" s="40">
        <f t="shared" si="4"/>
        <v>179.88835200000003</v>
      </c>
      <c r="J16" s="40">
        <f t="shared" si="5"/>
        <v>1304.190552</v>
      </c>
      <c r="L16" s="57" t="s">
        <v>139</v>
      </c>
      <c r="M16" s="58" t="s">
        <v>144</v>
      </c>
    </row>
    <row r="17" spans="1:13" ht="14.25" hidden="1">
      <c r="A17" s="2" t="s">
        <v>33</v>
      </c>
      <c r="B17" s="1" t="s">
        <v>34</v>
      </c>
      <c r="C17" s="13">
        <v>6861.03</v>
      </c>
      <c r="E17" s="40">
        <f t="shared" si="0"/>
        <v>6861.03</v>
      </c>
      <c r="F17" s="40">
        <f t="shared" si="1"/>
        <v>137.22059999999999</v>
      </c>
      <c r="G17" s="40">
        <f t="shared" si="2"/>
        <v>514.57724999999994</v>
      </c>
      <c r="H17" s="40">
        <f t="shared" si="3"/>
        <v>7512.8278499999997</v>
      </c>
      <c r="I17" s="40">
        <f t="shared" si="4"/>
        <v>1202.0524559999999</v>
      </c>
      <c r="J17" s="40">
        <f t="shared" si="5"/>
        <v>8714.8803059999991</v>
      </c>
      <c r="L17" s="57" t="s">
        <v>137</v>
      </c>
      <c r="M17" s="58" t="s">
        <v>145</v>
      </c>
    </row>
    <row r="18" spans="1:13" ht="14.25" hidden="1">
      <c r="A18" s="2" t="s">
        <v>35</v>
      </c>
      <c r="B18" s="1" t="s">
        <v>36</v>
      </c>
      <c r="C18" s="13">
        <v>3719.96</v>
      </c>
      <c r="E18" s="40">
        <f t="shared" si="0"/>
        <v>3719.96</v>
      </c>
      <c r="F18" s="40">
        <f t="shared" si="1"/>
        <v>74.399200000000008</v>
      </c>
      <c r="G18" s="40">
        <f t="shared" si="2"/>
        <v>278.99700000000001</v>
      </c>
      <c r="H18" s="40">
        <f t="shared" si="3"/>
        <v>4073.3561999999997</v>
      </c>
      <c r="I18" s="40">
        <f t="shared" si="4"/>
        <v>651.73699199999999</v>
      </c>
      <c r="J18" s="40">
        <f t="shared" si="5"/>
        <v>4725.0931919999994</v>
      </c>
      <c r="L18" s="57" t="s">
        <v>137</v>
      </c>
      <c r="M18" s="58" t="s">
        <v>146</v>
      </c>
    </row>
    <row r="19" spans="1:13" ht="14.25">
      <c r="A19" s="2" t="s">
        <v>37</v>
      </c>
      <c r="B19" s="1" t="s">
        <v>38</v>
      </c>
      <c r="C19" s="13">
        <v>3499.29</v>
      </c>
      <c r="E19" s="40">
        <f t="shared" si="0"/>
        <v>3499.29</v>
      </c>
      <c r="F19" s="40">
        <f t="shared" si="1"/>
        <v>69.985799999999998</v>
      </c>
      <c r="G19" s="40">
        <f t="shared" si="2"/>
        <v>262.44675000000001</v>
      </c>
      <c r="H19" s="40">
        <f t="shared" si="3"/>
        <v>3831.72255</v>
      </c>
      <c r="I19" s="40">
        <f t="shared" si="4"/>
        <v>613.07560799999999</v>
      </c>
      <c r="J19" s="40">
        <f t="shared" si="5"/>
        <v>4444.7981579999996</v>
      </c>
      <c r="L19" s="57" t="s">
        <v>147</v>
      </c>
      <c r="M19" s="58" t="s">
        <v>148</v>
      </c>
    </row>
    <row r="20" spans="1:13" ht="14.25" hidden="1">
      <c r="A20" s="2" t="s">
        <v>39</v>
      </c>
      <c r="B20" s="1" t="s">
        <v>40</v>
      </c>
      <c r="C20" s="13">
        <v>4560.09</v>
      </c>
      <c r="E20" s="40">
        <f t="shared" si="0"/>
        <v>4560.09</v>
      </c>
      <c r="F20" s="40">
        <f t="shared" si="1"/>
        <v>91.201800000000006</v>
      </c>
      <c r="G20" s="40">
        <f t="shared" si="2"/>
        <v>342.00675000000001</v>
      </c>
      <c r="H20" s="40">
        <f t="shared" si="3"/>
        <v>4993.2985499999995</v>
      </c>
      <c r="I20" s="40">
        <f t="shared" si="4"/>
        <v>798.9277679999999</v>
      </c>
      <c r="J20" s="40">
        <f t="shared" si="5"/>
        <v>5792.2263179999991</v>
      </c>
      <c r="L20" s="57" t="s">
        <v>137</v>
      </c>
      <c r="M20" s="58" t="s">
        <v>149</v>
      </c>
    </row>
    <row r="21" spans="1:13" ht="14.25" hidden="1">
      <c r="A21" s="2" t="s">
        <v>41</v>
      </c>
      <c r="B21" s="1" t="s">
        <v>42</v>
      </c>
      <c r="C21" s="13">
        <v>2954.33</v>
      </c>
      <c r="E21" s="40">
        <f t="shared" si="0"/>
        <v>2954.33</v>
      </c>
      <c r="F21" s="40">
        <f t="shared" si="1"/>
        <v>59.086599999999997</v>
      </c>
      <c r="G21" s="40">
        <f t="shared" si="2"/>
        <v>221.57474999999999</v>
      </c>
      <c r="H21" s="40">
        <f t="shared" si="3"/>
        <v>3234.9913500000002</v>
      </c>
      <c r="I21" s="40">
        <f t="shared" si="4"/>
        <v>517.59861599999999</v>
      </c>
      <c r="J21" s="40">
        <f t="shared" si="5"/>
        <v>3752.5899660000005</v>
      </c>
      <c r="L21" s="57" t="s">
        <v>137</v>
      </c>
      <c r="M21" s="58" t="s">
        <v>150</v>
      </c>
    </row>
    <row r="22" spans="1:13" ht="14.25" hidden="1">
      <c r="A22" s="2" t="s">
        <v>43</v>
      </c>
      <c r="B22" s="1" t="s">
        <v>44</v>
      </c>
      <c r="C22" s="13">
        <v>1183.6199999999999</v>
      </c>
      <c r="E22" s="40">
        <f t="shared" si="0"/>
        <v>1183.6199999999999</v>
      </c>
      <c r="F22" s="40">
        <f t="shared" si="1"/>
        <v>23.6724</v>
      </c>
      <c r="G22" s="40">
        <f t="shared" si="2"/>
        <v>88.771499999999989</v>
      </c>
      <c r="H22" s="40">
        <f t="shared" si="3"/>
        <v>1296.0638999999999</v>
      </c>
      <c r="I22" s="40">
        <f t="shared" si="4"/>
        <v>207.37022399999998</v>
      </c>
      <c r="J22" s="40">
        <f t="shared" si="5"/>
        <v>1503.4341239999999</v>
      </c>
      <c r="L22" s="57" t="s">
        <v>139</v>
      </c>
      <c r="M22" s="58" t="s">
        <v>151</v>
      </c>
    </row>
    <row r="23" spans="1:13" ht="14.25">
      <c r="A23" s="2" t="s">
        <v>45</v>
      </c>
      <c r="B23" s="1" t="s">
        <v>46</v>
      </c>
      <c r="C23" s="13">
        <v>2801.57</v>
      </c>
      <c r="E23" s="40">
        <f t="shared" si="0"/>
        <v>2801.57</v>
      </c>
      <c r="F23" s="40">
        <f t="shared" si="1"/>
        <v>56.031400000000005</v>
      </c>
      <c r="G23" s="40">
        <f t="shared" si="2"/>
        <v>210.11775</v>
      </c>
      <c r="H23" s="40">
        <f t="shared" si="3"/>
        <v>3067.7191499999999</v>
      </c>
      <c r="I23" s="40">
        <f t="shared" si="4"/>
        <v>490.83506399999999</v>
      </c>
      <c r="J23" s="40">
        <f t="shared" si="5"/>
        <v>3558.5542139999998</v>
      </c>
      <c r="L23" s="57" t="s">
        <v>147</v>
      </c>
      <c r="M23" s="58" t="s">
        <v>152</v>
      </c>
    </row>
    <row r="24" spans="1:13" ht="14.25" hidden="1">
      <c r="A24" s="2" t="s">
        <v>47</v>
      </c>
      <c r="B24" s="1" t="s">
        <v>48</v>
      </c>
      <c r="C24" s="13">
        <v>8282.15</v>
      </c>
      <c r="E24" s="40">
        <f t="shared" si="0"/>
        <v>8282.15</v>
      </c>
      <c r="F24" s="40">
        <f t="shared" si="1"/>
        <v>165.643</v>
      </c>
      <c r="G24" s="40">
        <f t="shared" si="2"/>
        <v>621.16125</v>
      </c>
      <c r="H24" s="40">
        <f t="shared" si="3"/>
        <v>9068.9542499999989</v>
      </c>
      <c r="I24" s="40">
        <f t="shared" si="4"/>
        <v>1451.0326799999998</v>
      </c>
      <c r="J24" s="40">
        <f t="shared" si="5"/>
        <v>10519.986929999999</v>
      </c>
      <c r="L24" s="57" t="s">
        <v>137</v>
      </c>
      <c r="M24" s="58" t="s">
        <v>153</v>
      </c>
    </row>
    <row r="25" spans="1:13" ht="14.25" hidden="1">
      <c r="A25" s="2" t="s">
        <v>49</v>
      </c>
      <c r="B25" s="1" t="s">
        <v>50</v>
      </c>
      <c r="C25" s="13">
        <v>1516.62</v>
      </c>
      <c r="E25" s="40">
        <f t="shared" si="0"/>
        <v>1516.62</v>
      </c>
      <c r="F25" s="40">
        <f t="shared" si="1"/>
        <v>30.3324</v>
      </c>
      <c r="G25" s="40">
        <f t="shared" si="2"/>
        <v>113.74649999999998</v>
      </c>
      <c r="H25" s="40">
        <f t="shared" si="3"/>
        <v>1660.6988999999999</v>
      </c>
      <c r="I25" s="40">
        <f t="shared" si="4"/>
        <v>265.71182399999998</v>
      </c>
      <c r="J25" s="40">
        <f t="shared" si="5"/>
        <v>1926.4107239999998</v>
      </c>
      <c r="L25" s="57" t="s">
        <v>154</v>
      </c>
      <c r="M25" s="58" t="s">
        <v>155</v>
      </c>
    </row>
    <row r="26" spans="1:13" ht="14.25" hidden="1">
      <c r="A26" s="2" t="s">
        <v>51</v>
      </c>
      <c r="B26" s="1" t="s">
        <v>52</v>
      </c>
      <c r="C26" s="13">
        <v>1026.76</v>
      </c>
      <c r="E26" s="40">
        <f t="shared" si="0"/>
        <v>1026.76</v>
      </c>
      <c r="F26" s="40">
        <f t="shared" si="1"/>
        <v>20.5352</v>
      </c>
      <c r="G26" s="40">
        <f t="shared" si="2"/>
        <v>77.006999999999991</v>
      </c>
      <c r="H26" s="40">
        <f t="shared" si="3"/>
        <v>1124.3022000000001</v>
      </c>
      <c r="I26" s="40">
        <f t="shared" si="4"/>
        <v>179.88835200000003</v>
      </c>
      <c r="J26" s="40">
        <f t="shared" si="5"/>
        <v>1304.190552</v>
      </c>
      <c r="L26" s="57" t="s">
        <v>137</v>
      </c>
      <c r="M26" s="58" t="s">
        <v>156</v>
      </c>
    </row>
    <row r="27" spans="1:13" ht="14.25" hidden="1">
      <c r="A27" s="2" t="s">
        <v>53</v>
      </c>
      <c r="B27" s="1" t="s">
        <v>54</v>
      </c>
      <c r="C27" s="13">
        <v>1026.76</v>
      </c>
      <c r="E27" s="40">
        <f t="shared" si="0"/>
        <v>1026.76</v>
      </c>
      <c r="F27" s="40">
        <f t="shared" si="1"/>
        <v>20.5352</v>
      </c>
      <c r="G27" s="40">
        <f t="shared" si="2"/>
        <v>77.006999999999991</v>
      </c>
      <c r="H27" s="40">
        <f t="shared" si="3"/>
        <v>1124.3022000000001</v>
      </c>
      <c r="I27" s="40">
        <f t="shared" si="4"/>
        <v>179.88835200000003</v>
      </c>
      <c r="J27" s="40">
        <f t="shared" si="5"/>
        <v>1304.190552</v>
      </c>
      <c r="L27" s="57" t="s">
        <v>137</v>
      </c>
      <c r="M27" s="58" t="s">
        <v>157</v>
      </c>
    </row>
    <row r="28" spans="1:13" ht="14.25" hidden="1">
      <c r="A28" s="2" t="s">
        <v>55</v>
      </c>
      <c r="B28" s="1" t="s">
        <v>56</v>
      </c>
      <c r="C28" s="13">
        <v>9602.73</v>
      </c>
      <c r="E28" s="40">
        <f t="shared" si="0"/>
        <v>9602.73</v>
      </c>
      <c r="F28" s="40">
        <f t="shared" si="1"/>
        <v>192.05459999999999</v>
      </c>
      <c r="G28" s="40">
        <f t="shared" si="2"/>
        <v>720.20474999999999</v>
      </c>
      <c r="H28" s="40">
        <f t="shared" si="3"/>
        <v>10514.98935</v>
      </c>
      <c r="I28" s="40">
        <f t="shared" si="4"/>
        <v>1682.3982960000001</v>
      </c>
      <c r="J28" s="40">
        <f t="shared" si="5"/>
        <v>12197.387645999999</v>
      </c>
      <c r="L28" s="57" t="s">
        <v>137</v>
      </c>
      <c r="M28" s="58" t="s">
        <v>158</v>
      </c>
    </row>
    <row r="29" spans="1:13" ht="14.25" hidden="1">
      <c r="A29" s="2" t="s">
        <v>57</v>
      </c>
      <c r="B29" s="1" t="s">
        <v>58</v>
      </c>
      <c r="C29" s="13">
        <v>1026.76</v>
      </c>
      <c r="E29" s="40">
        <f t="shared" si="0"/>
        <v>1026.76</v>
      </c>
      <c r="F29" s="40">
        <f t="shared" si="1"/>
        <v>20.5352</v>
      </c>
      <c r="G29" s="40">
        <f t="shared" si="2"/>
        <v>77.006999999999991</v>
      </c>
      <c r="H29" s="40">
        <f t="shared" si="3"/>
        <v>1124.3022000000001</v>
      </c>
      <c r="I29" s="40">
        <f t="shared" si="4"/>
        <v>179.88835200000003</v>
      </c>
      <c r="J29" s="40">
        <f t="shared" si="5"/>
        <v>1304.190552</v>
      </c>
      <c r="L29" s="57" t="s">
        <v>137</v>
      </c>
      <c r="M29" s="58" t="s">
        <v>159</v>
      </c>
    </row>
    <row r="30" spans="1:13" ht="14.25" hidden="1">
      <c r="A30" s="2" t="s">
        <v>59</v>
      </c>
      <c r="B30" s="1" t="s">
        <v>60</v>
      </c>
      <c r="C30" s="13">
        <v>1263.9100000000001</v>
      </c>
      <c r="E30" s="40">
        <f t="shared" si="0"/>
        <v>1263.9100000000001</v>
      </c>
      <c r="F30" s="40">
        <f t="shared" si="1"/>
        <v>25.278200000000002</v>
      </c>
      <c r="G30" s="40">
        <f t="shared" si="2"/>
        <v>94.79325</v>
      </c>
      <c r="H30" s="40">
        <f t="shared" si="3"/>
        <v>1383.98145</v>
      </c>
      <c r="I30" s="40">
        <f t="shared" si="4"/>
        <v>221.43703200000002</v>
      </c>
      <c r="J30" s="40">
        <f t="shared" si="5"/>
        <v>1605.418482</v>
      </c>
      <c r="L30" s="57" t="s">
        <v>154</v>
      </c>
      <c r="M30" s="58" t="s">
        <v>160</v>
      </c>
    </row>
    <row r="31" spans="1:13" ht="14.25" hidden="1">
      <c r="A31" s="2" t="s">
        <v>61</v>
      </c>
      <c r="B31" s="1" t="s">
        <v>62</v>
      </c>
      <c r="C31" s="13">
        <v>1733.35</v>
      </c>
      <c r="E31" s="40">
        <f t="shared" si="0"/>
        <v>1733.35</v>
      </c>
      <c r="F31" s="40">
        <f t="shared" si="1"/>
        <v>34.667000000000002</v>
      </c>
      <c r="G31" s="40">
        <f t="shared" si="2"/>
        <v>130.00125</v>
      </c>
      <c r="H31" s="40">
        <f t="shared" si="3"/>
        <v>1898.0182499999999</v>
      </c>
      <c r="I31" s="40">
        <f t="shared" si="4"/>
        <v>303.68291999999997</v>
      </c>
      <c r="J31" s="40">
        <f t="shared" si="5"/>
        <v>2201.7011699999998</v>
      </c>
      <c r="L31" s="57" t="s">
        <v>154</v>
      </c>
      <c r="M31" s="58" t="s">
        <v>161</v>
      </c>
    </row>
    <row r="32" spans="1:13" ht="14.25" hidden="1">
      <c r="A32" s="2" t="s">
        <v>63</v>
      </c>
      <c r="B32" s="1" t="s">
        <v>64</v>
      </c>
      <c r="C32" s="13">
        <v>8125.19</v>
      </c>
      <c r="E32" s="40">
        <f t="shared" si="0"/>
        <v>8125.19</v>
      </c>
      <c r="F32" s="40">
        <f t="shared" si="1"/>
        <v>162.50379999999998</v>
      </c>
      <c r="G32" s="40">
        <f t="shared" si="2"/>
        <v>609.38924999999995</v>
      </c>
      <c r="H32" s="40">
        <f t="shared" si="3"/>
        <v>8897.0830499999993</v>
      </c>
      <c r="I32" s="40">
        <f t="shared" si="4"/>
        <v>1423.5332879999999</v>
      </c>
      <c r="J32" s="40">
        <f t="shared" si="5"/>
        <v>10320.616338</v>
      </c>
      <c r="L32" s="57" t="s">
        <v>137</v>
      </c>
      <c r="M32" s="58" t="s">
        <v>162</v>
      </c>
    </row>
    <row r="33" spans="1:13" ht="14.25" hidden="1">
      <c r="A33" s="2" t="s">
        <v>65</v>
      </c>
      <c r="B33" s="1" t="s">
        <v>66</v>
      </c>
      <c r="C33" s="13">
        <v>3286.22</v>
      </c>
      <c r="E33" s="40">
        <f t="shared" si="0"/>
        <v>3286.22</v>
      </c>
      <c r="F33" s="40">
        <f t="shared" si="1"/>
        <v>65.724400000000003</v>
      </c>
      <c r="G33" s="40">
        <f t="shared" si="2"/>
        <v>246.46649999999997</v>
      </c>
      <c r="H33" s="40">
        <f t="shared" si="3"/>
        <v>3598.4108999999999</v>
      </c>
      <c r="I33" s="40">
        <f t="shared" si="4"/>
        <v>575.74574399999995</v>
      </c>
      <c r="J33" s="40">
        <f t="shared" si="5"/>
        <v>4174.1566439999997</v>
      </c>
      <c r="L33" s="57" t="s">
        <v>137</v>
      </c>
      <c r="M33" s="58" t="s">
        <v>163</v>
      </c>
    </row>
    <row r="34" spans="1:13" ht="14.25" hidden="1">
      <c r="A34" s="2" t="s">
        <v>67</v>
      </c>
      <c r="B34" s="1" t="s">
        <v>68</v>
      </c>
      <c r="C34" s="13">
        <v>1026.76</v>
      </c>
      <c r="E34" s="40">
        <f t="shared" si="0"/>
        <v>1026.76</v>
      </c>
      <c r="F34" s="40">
        <f t="shared" si="1"/>
        <v>20.5352</v>
      </c>
      <c r="G34" s="40">
        <f t="shared" si="2"/>
        <v>77.006999999999991</v>
      </c>
      <c r="H34" s="40">
        <f t="shared" si="3"/>
        <v>1124.3022000000001</v>
      </c>
      <c r="I34" s="40">
        <f t="shared" si="4"/>
        <v>179.88835200000003</v>
      </c>
      <c r="J34" s="40">
        <f t="shared" si="5"/>
        <v>1304.190552</v>
      </c>
      <c r="L34" s="57" t="s">
        <v>137</v>
      </c>
      <c r="M34" s="58" t="s">
        <v>164</v>
      </c>
    </row>
    <row r="35" spans="1:13" ht="14.25">
      <c r="A35" s="2" t="s">
        <v>69</v>
      </c>
      <c r="B35" s="1" t="s">
        <v>70</v>
      </c>
      <c r="C35" s="13">
        <v>3101.35</v>
      </c>
      <c r="E35" s="40">
        <f t="shared" si="0"/>
        <v>3101.35</v>
      </c>
      <c r="F35" s="40">
        <f t="shared" si="1"/>
        <v>62.027000000000001</v>
      </c>
      <c r="G35" s="40">
        <f t="shared" si="2"/>
        <v>232.60124999999999</v>
      </c>
      <c r="H35" s="40">
        <f t="shared" si="3"/>
        <v>3395.9782500000001</v>
      </c>
      <c r="I35" s="40">
        <f t="shared" si="4"/>
        <v>543.35652000000005</v>
      </c>
      <c r="J35" s="40">
        <f t="shared" si="5"/>
        <v>3939.3347700000004</v>
      </c>
      <c r="L35" s="57" t="s">
        <v>147</v>
      </c>
      <c r="M35" s="58" t="s">
        <v>165</v>
      </c>
    </row>
    <row r="36" spans="1:13" ht="14.25" hidden="1">
      <c r="A36" s="2" t="s">
        <v>71</v>
      </c>
      <c r="B36" s="1" t="s">
        <v>72</v>
      </c>
      <c r="C36" s="13">
        <v>500.01</v>
      </c>
      <c r="E36" s="40">
        <f t="shared" si="0"/>
        <v>500.01</v>
      </c>
      <c r="F36" s="40">
        <f t="shared" si="1"/>
        <v>10.0002</v>
      </c>
      <c r="G36" s="40">
        <f t="shared" si="2"/>
        <v>37.500749999999996</v>
      </c>
      <c r="H36" s="40">
        <f t="shared" si="3"/>
        <v>547.51094999999998</v>
      </c>
      <c r="I36" s="40">
        <f t="shared" si="4"/>
        <v>87.601752000000005</v>
      </c>
      <c r="J36" s="40">
        <f t="shared" si="5"/>
        <v>635.11270200000001</v>
      </c>
      <c r="L36" s="59" t="s">
        <v>137</v>
      </c>
      <c r="M36" s="59" t="s">
        <v>166</v>
      </c>
    </row>
    <row r="37" spans="1:13" ht="14.25" hidden="1">
      <c r="A37" s="2" t="s">
        <v>73</v>
      </c>
      <c r="B37" s="1" t="s">
        <v>74</v>
      </c>
      <c r="C37" s="13">
        <v>1026.76</v>
      </c>
      <c r="E37" s="40">
        <f t="shared" si="0"/>
        <v>1026.76</v>
      </c>
      <c r="F37" s="40">
        <f t="shared" si="1"/>
        <v>20.5352</v>
      </c>
      <c r="G37" s="40">
        <f t="shared" si="2"/>
        <v>77.006999999999991</v>
      </c>
      <c r="H37" s="40">
        <f t="shared" si="3"/>
        <v>1124.3022000000001</v>
      </c>
      <c r="I37" s="40">
        <f t="shared" si="4"/>
        <v>179.88835200000003</v>
      </c>
      <c r="J37" s="40">
        <f t="shared" si="5"/>
        <v>1304.190552</v>
      </c>
      <c r="L37" s="57" t="s">
        <v>137</v>
      </c>
      <c r="M37" s="58" t="s">
        <v>167</v>
      </c>
    </row>
    <row r="38" spans="1:13" ht="14.25">
      <c r="A38" s="2" t="s">
        <v>75</v>
      </c>
      <c r="B38" s="1" t="s">
        <v>76</v>
      </c>
      <c r="C38" s="13">
        <v>2375.56</v>
      </c>
      <c r="E38" s="40">
        <f t="shared" si="0"/>
        <v>2375.56</v>
      </c>
      <c r="F38" s="40">
        <f t="shared" si="1"/>
        <v>47.511200000000002</v>
      </c>
      <c r="G38" s="40">
        <f t="shared" si="2"/>
        <v>178.167</v>
      </c>
      <c r="H38" s="40">
        <f t="shared" si="3"/>
        <v>2601.2381999999998</v>
      </c>
      <c r="I38" s="40">
        <f t="shared" si="4"/>
        <v>416.19811199999998</v>
      </c>
      <c r="J38" s="40">
        <f t="shared" si="5"/>
        <v>3017.4363119999998</v>
      </c>
      <c r="L38" s="57" t="s">
        <v>147</v>
      </c>
      <c r="M38" s="58" t="s">
        <v>168</v>
      </c>
    </row>
    <row r="39" spans="1:13" ht="14.25" hidden="1">
      <c r="A39" s="2" t="s">
        <v>77</v>
      </c>
      <c r="B39" s="1" t="s">
        <v>78</v>
      </c>
      <c r="C39" s="13">
        <v>1733.28</v>
      </c>
      <c r="E39" s="40">
        <f t="shared" si="0"/>
        <v>1733.28</v>
      </c>
      <c r="F39" s="40">
        <f t="shared" si="1"/>
        <v>34.665599999999998</v>
      </c>
      <c r="G39" s="40">
        <f t="shared" si="2"/>
        <v>129.99599999999998</v>
      </c>
      <c r="H39" s="40">
        <f t="shared" si="3"/>
        <v>1897.9416000000001</v>
      </c>
      <c r="I39" s="40">
        <f t="shared" si="4"/>
        <v>303.67065600000001</v>
      </c>
      <c r="J39" s="40">
        <f t="shared" si="5"/>
        <v>2201.6122560000003</v>
      </c>
      <c r="L39" s="57" t="s">
        <v>154</v>
      </c>
      <c r="M39" s="58" t="s">
        <v>169</v>
      </c>
    </row>
    <row r="40" spans="1:13" ht="14.25" hidden="1">
      <c r="A40" s="2" t="s">
        <v>79</v>
      </c>
      <c r="B40" s="1" t="s">
        <v>80</v>
      </c>
      <c r="C40" s="13">
        <v>9413.98</v>
      </c>
      <c r="E40" s="40">
        <f t="shared" si="0"/>
        <v>9413.98</v>
      </c>
      <c r="F40" s="40">
        <f t="shared" si="1"/>
        <v>188.27959999999999</v>
      </c>
      <c r="G40" s="40">
        <f t="shared" si="2"/>
        <v>706.04849999999999</v>
      </c>
      <c r="H40" s="40">
        <f t="shared" si="3"/>
        <v>10308.3081</v>
      </c>
      <c r="I40" s="40">
        <f t="shared" si="4"/>
        <v>1649.3292960000001</v>
      </c>
      <c r="J40" s="40">
        <f t="shared" si="5"/>
        <v>11957.637396</v>
      </c>
      <c r="L40" s="58" t="s">
        <v>137</v>
      </c>
      <c r="M40" s="58" t="s">
        <v>170</v>
      </c>
    </row>
    <row r="41" spans="1:13" ht="14.25" hidden="1">
      <c r="A41" s="2" t="s">
        <v>81</v>
      </c>
      <c r="B41" s="1" t="s">
        <v>82</v>
      </c>
      <c r="C41" s="13">
        <v>1026.76</v>
      </c>
      <c r="E41" s="40">
        <f t="shared" si="0"/>
        <v>1026.76</v>
      </c>
      <c r="F41" s="40">
        <f t="shared" si="1"/>
        <v>20.5352</v>
      </c>
      <c r="G41" s="40">
        <f t="shared" si="2"/>
        <v>77.006999999999991</v>
      </c>
      <c r="H41" s="40">
        <f t="shared" si="3"/>
        <v>1124.3022000000001</v>
      </c>
      <c r="I41" s="40">
        <f t="shared" si="4"/>
        <v>179.88835200000003</v>
      </c>
      <c r="J41" s="40">
        <f t="shared" si="5"/>
        <v>1304.190552</v>
      </c>
      <c r="L41" s="57" t="s">
        <v>137</v>
      </c>
      <c r="M41" s="58" t="s">
        <v>171</v>
      </c>
    </row>
    <row r="42" spans="1:13" ht="14.25" hidden="1">
      <c r="A42" s="2" t="s">
        <v>83</v>
      </c>
      <c r="B42" s="1" t="s">
        <v>84</v>
      </c>
      <c r="C42" s="13">
        <v>36536.83</v>
      </c>
      <c r="E42" s="40">
        <f t="shared" si="0"/>
        <v>36536.83</v>
      </c>
      <c r="F42" s="40">
        <f t="shared" si="1"/>
        <v>730.73660000000007</v>
      </c>
      <c r="G42" s="40">
        <f t="shared" si="2"/>
        <v>2740.2622500000002</v>
      </c>
      <c r="H42" s="40">
        <f t="shared" si="3"/>
        <v>40007.828849999998</v>
      </c>
      <c r="I42" s="40">
        <f t="shared" si="4"/>
        <v>6401.2526159999998</v>
      </c>
      <c r="J42" s="40">
        <f t="shared" si="5"/>
        <v>46409.081465999996</v>
      </c>
      <c r="L42" s="57" t="s">
        <v>139</v>
      </c>
      <c r="M42" s="58" t="s">
        <v>172</v>
      </c>
    </row>
    <row r="43" spans="1:13" ht="14.25" hidden="1">
      <c r="A43" s="2" t="s">
        <v>85</v>
      </c>
      <c r="B43" s="1" t="s">
        <v>86</v>
      </c>
      <c r="C43" s="13">
        <v>1499.96</v>
      </c>
      <c r="E43" s="40">
        <f t="shared" si="0"/>
        <v>1499.96</v>
      </c>
      <c r="F43" s="40">
        <f t="shared" si="1"/>
        <v>29.999200000000002</v>
      </c>
      <c r="G43" s="40">
        <f t="shared" si="2"/>
        <v>112.497</v>
      </c>
      <c r="H43" s="40">
        <f t="shared" si="3"/>
        <v>1642.4562000000001</v>
      </c>
      <c r="I43" s="40">
        <f t="shared" si="4"/>
        <v>262.79299200000003</v>
      </c>
      <c r="J43" s="40">
        <f t="shared" si="5"/>
        <v>1905.2491920000002</v>
      </c>
      <c r="L43" s="57" t="s">
        <v>137</v>
      </c>
      <c r="M43" s="58" t="s">
        <v>173</v>
      </c>
    </row>
    <row r="44" spans="1:13" ht="14.25" hidden="1">
      <c r="A44" s="2" t="s">
        <v>87</v>
      </c>
      <c r="B44" s="1" t="s">
        <v>88</v>
      </c>
      <c r="C44" s="13">
        <v>1516.62</v>
      </c>
      <c r="E44" s="40">
        <f t="shared" si="0"/>
        <v>1516.62</v>
      </c>
      <c r="F44" s="40">
        <f t="shared" si="1"/>
        <v>30.3324</v>
      </c>
      <c r="G44" s="40">
        <f t="shared" si="2"/>
        <v>113.74649999999998</v>
      </c>
      <c r="H44" s="40">
        <f t="shared" si="3"/>
        <v>1660.6988999999999</v>
      </c>
      <c r="I44" s="40">
        <f t="shared" si="4"/>
        <v>265.71182399999998</v>
      </c>
      <c r="J44" s="40">
        <f t="shared" si="5"/>
        <v>1926.4107239999998</v>
      </c>
      <c r="L44" s="57" t="s">
        <v>154</v>
      </c>
      <c r="M44" s="58" t="s">
        <v>174</v>
      </c>
    </row>
    <row r="45" spans="1:13" ht="14.25" hidden="1">
      <c r="A45" s="2" t="s">
        <v>89</v>
      </c>
      <c r="B45" s="1" t="s">
        <v>90</v>
      </c>
      <c r="C45" s="13">
        <v>1026.76</v>
      </c>
      <c r="E45" s="40">
        <f t="shared" si="0"/>
        <v>1026.76</v>
      </c>
      <c r="F45" s="40">
        <f t="shared" si="1"/>
        <v>20.5352</v>
      </c>
      <c r="G45" s="40">
        <f t="shared" si="2"/>
        <v>77.006999999999991</v>
      </c>
      <c r="H45" s="40">
        <f t="shared" si="3"/>
        <v>1124.3022000000001</v>
      </c>
      <c r="I45" s="40">
        <f t="shared" si="4"/>
        <v>179.88835200000003</v>
      </c>
      <c r="J45" s="40">
        <f t="shared" si="5"/>
        <v>1304.190552</v>
      </c>
      <c r="L45" s="57" t="s">
        <v>137</v>
      </c>
      <c r="M45" s="58" t="s">
        <v>175</v>
      </c>
    </row>
    <row r="46" spans="1:13" ht="14.25" hidden="1">
      <c r="A46" s="2" t="s">
        <v>91</v>
      </c>
      <c r="B46" s="1" t="s">
        <v>92</v>
      </c>
      <c r="C46" s="13">
        <v>8899.08</v>
      </c>
      <c r="E46" s="40">
        <f t="shared" si="0"/>
        <v>8899.08</v>
      </c>
      <c r="F46" s="40">
        <f t="shared" si="1"/>
        <v>177.98160000000001</v>
      </c>
      <c r="G46" s="40">
        <f t="shared" si="2"/>
        <v>667.43099999999993</v>
      </c>
      <c r="H46" s="40">
        <f t="shared" si="3"/>
        <v>9744.4925999999996</v>
      </c>
      <c r="I46" s="40">
        <f t="shared" si="4"/>
        <v>1559.1188159999999</v>
      </c>
      <c r="J46" s="40">
        <f t="shared" si="5"/>
        <v>11303.611416</v>
      </c>
      <c r="L46" s="58" t="s">
        <v>137</v>
      </c>
      <c r="M46" s="58" t="s">
        <v>176</v>
      </c>
    </row>
    <row r="47" spans="1:13" ht="14.25" hidden="1">
      <c r="A47" s="2" t="s">
        <v>93</v>
      </c>
      <c r="B47" s="1" t="s">
        <v>94</v>
      </c>
      <c r="C47" s="13">
        <v>1026.76</v>
      </c>
      <c r="E47" s="40">
        <f t="shared" si="0"/>
        <v>1026.76</v>
      </c>
      <c r="F47" s="40">
        <f t="shared" si="1"/>
        <v>20.5352</v>
      </c>
      <c r="G47" s="40">
        <f t="shared" si="2"/>
        <v>77.006999999999991</v>
      </c>
      <c r="H47" s="40">
        <f t="shared" si="3"/>
        <v>1124.3022000000001</v>
      </c>
      <c r="I47" s="40">
        <f t="shared" si="4"/>
        <v>179.88835200000003</v>
      </c>
      <c r="J47" s="40">
        <f t="shared" si="5"/>
        <v>1304.190552</v>
      </c>
      <c r="L47" s="58" t="s">
        <v>139</v>
      </c>
      <c r="M47" s="58" t="s">
        <v>177</v>
      </c>
    </row>
    <row r="48" spans="1:13" ht="14.25" hidden="1">
      <c r="A48" s="2" t="s">
        <v>95</v>
      </c>
      <c r="B48" s="1" t="s">
        <v>96</v>
      </c>
      <c r="C48" s="13">
        <v>1026.76</v>
      </c>
      <c r="E48" s="40">
        <f t="shared" si="0"/>
        <v>1026.76</v>
      </c>
      <c r="F48" s="40">
        <f t="shared" si="1"/>
        <v>20.5352</v>
      </c>
      <c r="G48" s="40">
        <f t="shared" si="2"/>
        <v>77.006999999999991</v>
      </c>
      <c r="H48" s="40">
        <f t="shared" si="3"/>
        <v>1124.3022000000001</v>
      </c>
      <c r="I48" s="40">
        <f t="shared" si="4"/>
        <v>179.88835200000003</v>
      </c>
      <c r="J48" s="40">
        <f t="shared" si="5"/>
        <v>1304.190552</v>
      </c>
      <c r="L48" s="58" t="s">
        <v>137</v>
      </c>
      <c r="M48" s="58" t="s">
        <v>178</v>
      </c>
    </row>
    <row r="49" spans="1:13" ht="14.25" hidden="1">
      <c r="A49" s="2" t="s">
        <v>97</v>
      </c>
      <c r="B49" s="1" t="s">
        <v>98</v>
      </c>
      <c r="C49" s="13">
        <v>1516.69</v>
      </c>
      <c r="E49" s="40">
        <f t="shared" si="0"/>
        <v>1516.69</v>
      </c>
      <c r="F49" s="40">
        <f t="shared" si="1"/>
        <v>30.3338</v>
      </c>
      <c r="G49" s="40">
        <f t="shared" si="2"/>
        <v>113.75175</v>
      </c>
      <c r="H49" s="40">
        <f t="shared" si="3"/>
        <v>1660.7755500000001</v>
      </c>
      <c r="I49" s="40">
        <f t="shared" si="4"/>
        <v>265.72408799999999</v>
      </c>
      <c r="J49" s="40">
        <f t="shared" si="5"/>
        <v>1926.499638</v>
      </c>
      <c r="L49" s="58" t="s">
        <v>154</v>
      </c>
      <c r="M49" s="58" t="s">
        <v>179</v>
      </c>
    </row>
    <row r="50" spans="1:13" ht="14.25" hidden="1">
      <c r="A50" s="2" t="s">
        <v>99</v>
      </c>
      <c r="B50" s="1" t="s">
        <v>100</v>
      </c>
      <c r="C50" s="13">
        <v>1516.69</v>
      </c>
      <c r="E50" s="40">
        <f t="shared" si="0"/>
        <v>1516.69</v>
      </c>
      <c r="F50" s="40">
        <f t="shared" si="1"/>
        <v>30.3338</v>
      </c>
      <c r="G50" s="40">
        <f t="shared" si="2"/>
        <v>113.75175</v>
      </c>
      <c r="H50" s="40">
        <f t="shared" si="3"/>
        <v>1660.7755500000001</v>
      </c>
      <c r="I50" s="40">
        <f t="shared" si="4"/>
        <v>265.72408799999999</v>
      </c>
      <c r="J50" s="40">
        <f t="shared" si="5"/>
        <v>1926.499638</v>
      </c>
      <c r="L50" s="58" t="s">
        <v>154</v>
      </c>
      <c r="M50" s="58" t="s">
        <v>180</v>
      </c>
    </row>
    <row r="51" spans="1:13" ht="14.25" hidden="1">
      <c r="A51" s="2" t="s">
        <v>101</v>
      </c>
      <c r="B51" s="1" t="s">
        <v>102</v>
      </c>
      <c r="C51" s="13">
        <v>1026.69</v>
      </c>
      <c r="E51" s="40">
        <f t="shared" si="0"/>
        <v>1026.69</v>
      </c>
      <c r="F51" s="40">
        <f t="shared" si="1"/>
        <v>20.533800000000003</v>
      </c>
      <c r="G51" s="40">
        <f t="shared" si="2"/>
        <v>77.001750000000001</v>
      </c>
      <c r="H51" s="40">
        <f t="shared" si="3"/>
        <v>1124.2255499999999</v>
      </c>
      <c r="I51" s="40">
        <f t="shared" si="4"/>
        <v>179.87608799999998</v>
      </c>
      <c r="J51" s="40">
        <f t="shared" si="5"/>
        <v>1304.1016379999999</v>
      </c>
      <c r="L51" s="58" t="s">
        <v>137</v>
      </c>
      <c r="M51" s="58" t="s">
        <v>181</v>
      </c>
    </row>
    <row r="53" spans="1:13" s="7" customFormat="1">
      <c r="A53" s="15"/>
      <c r="C53" s="7" t="s">
        <v>103</v>
      </c>
      <c r="E53" s="38" t="s">
        <v>103</v>
      </c>
      <c r="F53" s="38" t="s">
        <v>103</v>
      </c>
      <c r="G53" s="38" t="s">
        <v>103</v>
      </c>
      <c r="H53" s="38" t="s">
        <v>103</v>
      </c>
      <c r="I53" s="38" t="s">
        <v>103</v>
      </c>
      <c r="J53" s="38" t="s">
        <v>103</v>
      </c>
    </row>
    <row r="54" spans="1:13" ht="13.5" thickBot="1">
      <c r="A54" s="18" t="s">
        <v>104</v>
      </c>
      <c r="B54" s="1" t="s">
        <v>105</v>
      </c>
      <c r="C54" s="17">
        <v>157159.45000000001</v>
      </c>
      <c r="E54" s="41">
        <f>SUM(E11:E51)</f>
        <v>157159.45000000001</v>
      </c>
      <c r="F54" s="41">
        <f t="shared" ref="F54:J54" si="6">SUM(F11:F51)</f>
        <v>3143.1889999999994</v>
      </c>
      <c r="G54" s="41">
        <f t="shared" si="6"/>
        <v>11786.958749999994</v>
      </c>
      <c r="H54" s="41">
        <f t="shared" si="6"/>
        <v>172089.59774999999</v>
      </c>
      <c r="I54" s="41">
        <f t="shared" si="6"/>
        <v>27534.335640000005</v>
      </c>
      <c r="J54" s="41">
        <f t="shared" si="6"/>
        <v>199623.93339000002</v>
      </c>
    </row>
    <row r="55" spans="1:13" ht="12" thickTop="1"/>
    <row r="56" spans="1:13">
      <c r="C56" s="1" t="s">
        <v>105</v>
      </c>
    </row>
    <row r="57" spans="1:13">
      <c r="A57" s="2" t="s">
        <v>105</v>
      </c>
      <c r="B57" s="1" t="s">
        <v>105</v>
      </c>
      <c r="C57" s="16"/>
    </row>
  </sheetData>
  <autoFilter ref="A10:M51">
    <filterColumn colId="11">
      <filters>
        <filter val="ADMON SERVICIO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7"/>
  <sheetViews>
    <sheetView workbookViewId="0">
      <pane xSplit="2" ySplit="10" topLeftCell="C29" activePane="bottomRight" state="frozen"/>
      <selection pane="topRight" activeCell="C1" sqref="C1"/>
      <selection pane="bottomLeft" activeCell="A11" sqref="A11"/>
      <selection pane="bottomRight" activeCell="G54" sqref="G54"/>
    </sheetView>
  </sheetViews>
  <sheetFormatPr baseColWidth="10" defaultRowHeight="11.25"/>
  <cols>
    <col min="1" max="1" width="8.85546875" style="2" customWidth="1"/>
    <col min="2" max="2" width="28" style="1" customWidth="1"/>
    <col min="3" max="3" width="10.28515625" style="1" customWidth="1"/>
    <col min="4" max="4" width="10.42578125" style="1" customWidth="1"/>
    <col min="5" max="5" width="12.28515625" style="1" customWidth="1"/>
    <col min="6" max="6" width="13.5703125" style="1" bestFit="1" customWidth="1"/>
    <col min="7" max="8" width="13" style="1" bestFit="1" customWidth="1"/>
    <col min="9" max="9" width="11" style="1" customWidth="1"/>
    <col min="10" max="10" width="10.85546875" style="1" customWidth="1"/>
    <col min="11" max="11" width="9" style="1" customWidth="1"/>
    <col min="12" max="13" width="13" style="1" bestFit="1" customWidth="1"/>
    <col min="14" max="16384" width="11.42578125" style="1"/>
  </cols>
  <sheetData>
    <row r="1" spans="1:13" ht="18" customHeight="1">
      <c r="A1" s="3" t="s">
        <v>0</v>
      </c>
      <c r="B1" s="45" t="s">
        <v>105</v>
      </c>
      <c r="C1" s="46"/>
      <c r="D1" s="46"/>
    </row>
    <row r="2" spans="1:13" ht="24.95" customHeight="1">
      <c r="A2" s="4" t="s">
        <v>1</v>
      </c>
      <c r="B2" s="20" t="s">
        <v>2</v>
      </c>
      <c r="C2" s="21"/>
      <c r="D2" s="21"/>
    </row>
    <row r="3" spans="1:13" ht="15.75">
      <c r="B3" s="22" t="s">
        <v>3</v>
      </c>
      <c r="C3" s="23"/>
      <c r="D3" s="23"/>
      <c r="E3" s="7"/>
    </row>
    <row r="4" spans="1:13" ht="15">
      <c r="B4" s="24" t="s">
        <v>4</v>
      </c>
      <c r="C4" s="23"/>
      <c r="D4" s="23"/>
      <c r="E4" s="7"/>
    </row>
    <row r="5" spans="1:13">
      <c r="B5" s="6" t="s">
        <v>5</v>
      </c>
    </row>
    <row r="6" spans="1:13">
      <c r="B6" s="6" t="s">
        <v>6</v>
      </c>
    </row>
    <row r="8" spans="1:13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10" t="s">
        <v>18</v>
      </c>
      <c r="M8" s="11" t="s">
        <v>19</v>
      </c>
    </row>
    <row r="9" spans="1:13" ht="12" thickTop="1">
      <c r="A9" s="12" t="s">
        <v>20</v>
      </c>
    </row>
    <row r="11" spans="1:13">
      <c r="A11" s="2" t="s">
        <v>21</v>
      </c>
      <c r="B11" s="1" t="s">
        <v>22</v>
      </c>
      <c r="C11" s="13">
        <v>880.08</v>
      </c>
      <c r="D11" s="13">
        <v>146.68</v>
      </c>
      <c r="E11" s="13">
        <v>3838.92</v>
      </c>
      <c r="F11" s="13">
        <v>4865.68</v>
      </c>
      <c r="G11" s="13">
        <v>0</v>
      </c>
      <c r="H11" s="13">
        <v>0</v>
      </c>
      <c r="I11" s="13">
        <v>785.71</v>
      </c>
      <c r="J11" s="13">
        <v>90.31</v>
      </c>
      <c r="K11" s="13">
        <v>0.06</v>
      </c>
      <c r="L11" s="13">
        <v>876.08</v>
      </c>
      <c r="M11" s="13">
        <v>3989.6</v>
      </c>
    </row>
    <row r="12" spans="1:13">
      <c r="A12" s="2" t="s">
        <v>23</v>
      </c>
      <c r="B12" s="1" t="s">
        <v>24</v>
      </c>
      <c r="C12" s="13">
        <v>1600.02</v>
      </c>
      <c r="D12" s="13">
        <v>266.67</v>
      </c>
      <c r="E12" s="13">
        <v>0</v>
      </c>
      <c r="F12" s="13">
        <v>1866.69</v>
      </c>
      <c r="G12" s="13">
        <v>0</v>
      </c>
      <c r="H12" s="13">
        <v>0</v>
      </c>
      <c r="I12" s="13">
        <v>162.88</v>
      </c>
      <c r="J12" s="13">
        <v>360.26</v>
      </c>
      <c r="K12" s="13">
        <v>0.15</v>
      </c>
      <c r="L12" s="13">
        <v>523.29</v>
      </c>
      <c r="M12" s="13">
        <v>1343.4</v>
      </c>
    </row>
    <row r="13" spans="1:13">
      <c r="A13" s="2" t="s">
        <v>25</v>
      </c>
      <c r="B13" s="1" t="s">
        <v>26</v>
      </c>
      <c r="C13" s="13">
        <v>880.08</v>
      </c>
      <c r="D13" s="13">
        <v>146.68</v>
      </c>
      <c r="E13" s="13">
        <v>2984.49</v>
      </c>
      <c r="F13" s="13">
        <v>4011.25</v>
      </c>
      <c r="G13" s="13">
        <v>0</v>
      </c>
      <c r="H13" s="13">
        <v>0</v>
      </c>
      <c r="I13" s="13">
        <v>601.41</v>
      </c>
      <c r="J13" s="13">
        <v>98.27</v>
      </c>
      <c r="K13" s="14">
        <v>-0.03</v>
      </c>
      <c r="L13" s="13">
        <v>699.65</v>
      </c>
      <c r="M13" s="13">
        <v>3311.6</v>
      </c>
    </row>
    <row r="14" spans="1:13">
      <c r="A14" s="2" t="s">
        <v>27</v>
      </c>
      <c r="B14" s="1" t="s">
        <v>28</v>
      </c>
      <c r="C14" s="13">
        <v>880.08</v>
      </c>
      <c r="D14" s="13">
        <v>146.68</v>
      </c>
      <c r="E14" s="13">
        <v>5067.91</v>
      </c>
      <c r="F14" s="13">
        <v>6094.67</v>
      </c>
      <c r="G14" s="13">
        <v>439.2</v>
      </c>
      <c r="H14" s="13">
        <v>0</v>
      </c>
      <c r="I14" s="13">
        <v>1074.77</v>
      </c>
      <c r="J14" s="13">
        <v>259.49</v>
      </c>
      <c r="K14" s="13">
        <v>0.01</v>
      </c>
      <c r="L14" s="13">
        <v>1773.47</v>
      </c>
      <c r="M14" s="13">
        <v>4321.2</v>
      </c>
    </row>
    <row r="15" spans="1:13">
      <c r="A15" s="2" t="s">
        <v>29</v>
      </c>
      <c r="B15" s="1" t="s">
        <v>30</v>
      </c>
      <c r="C15" s="13">
        <v>880.08</v>
      </c>
      <c r="D15" s="13">
        <v>146.68</v>
      </c>
      <c r="E15" s="13">
        <v>0</v>
      </c>
      <c r="F15" s="13">
        <v>1026.76</v>
      </c>
      <c r="G15" s="13">
        <v>0</v>
      </c>
      <c r="H15" s="14">
        <v>-18.41</v>
      </c>
      <c r="I15" s="13">
        <v>0</v>
      </c>
      <c r="J15" s="13">
        <v>37.71</v>
      </c>
      <c r="K15" s="13">
        <v>0.06</v>
      </c>
      <c r="L15" s="13">
        <v>19.36</v>
      </c>
      <c r="M15" s="13">
        <v>1007.4</v>
      </c>
    </row>
    <row r="16" spans="1:13">
      <c r="A16" s="2" t="s">
        <v>31</v>
      </c>
      <c r="B16" s="1" t="s">
        <v>32</v>
      </c>
      <c r="C16" s="13">
        <v>880.08</v>
      </c>
      <c r="D16" s="13">
        <v>146.68</v>
      </c>
      <c r="E16" s="13">
        <v>0</v>
      </c>
      <c r="F16" s="13">
        <v>1026.76</v>
      </c>
      <c r="G16" s="13">
        <v>0</v>
      </c>
      <c r="H16" s="14">
        <v>-18.41</v>
      </c>
      <c r="I16" s="13">
        <v>0</v>
      </c>
      <c r="J16" s="13">
        <v>160.72999999999999</v>
      </c>
      <c r="K16" s="14">
        <v>-0.16</v>
      </c>
      <c r="L16" s="13">
        <v>142.16</v>
      </c>
      <c r="M16" s="13">
        <v>884.6</v>
      </c>
    </row>
    <row r="17" spans="1:13">
      <c r="A17" s="2" t="s">
        <v>33</v>
      </c>
      <c r="B17" s="1" t="s">
        <v>34</v>
      </c>
      <c r="C17" s="13">
        <v>4000.08</v>
      </c>
      <c r="D17" s="13">
        <v>666.68</v>
      </c>
      <c r="E17" s="13">
        <v>2194.27</v>
      </c>
      <c r="F17" s="13">
        <v>6861.03</v>
      </c>
      <c r="G17" s="13">
        <v>0</v>
      </c>
      <c r="H17" s="13">
        <v>0</v>
      </c>
      <c r="I17" s="13">
        <v>1255.02</v>
      </c>
      <c r="J17" s="13">
        <v>360.26</v>
      </c>
      <c r="K17" s="13">
        <v>0.15</v>
      </c>
      <c r="L17" s="13">
        <v>1615.43</v>
      </c>
      <c r="M17" s="13">
        <v>5245.6</v>
      </c>
    </row>
    <row r="18" spans="1:13">
      <c r="A18" s="2" t="s">
        <v>35</v>
      </c>
      <c r="B18" s="1" t="s">
        <v>36</v>
      </c>
      <c r="C18" s="13">
        <v>880.08</v>
      </c>
      <c r="D18" s="13">
        <v>146.68</v>
      </c>
      <c r="E18" s="13">
        <v>2693.2</v>
      </c>
      <c r="F18" s="13">
        <v>3719.96</v>
      </c>
      <c r="G18" s="13">
        <v>0</v>
      </c>
      <c r="H18" s="13">
        <v>0</v>
      </c>
      <c r="I18" s="13">
        <v>539.19000000000005</v>
      </c>
      <c r="J18" s="13">
        <v>169.01</v>
      </c>
      <c r="K18" s="14">
        <v>-0.04</v>
      </c>
      <c r="L18" s="13">
        <v>708.16</v>
      </c>
      <c r="M18" s="13">
        <v>3011.8</v>
      </c>
    </row>
    <row r="19" spans="1:13">
      <c r="A19" s="2" t="s">
        <v>37</v>
      </c>
      <c r="B19" s="1" t="s">
        <v>38</v>
      </c>
      <c r="C19" s="13">
        <v>1000.08</v>
      </c>
      <c r="D19" s="13">
        <v>166.68</v>
      </c>
      <c r="E19" s="13">
        <v>2332.5300000000002</v>
      </c>
      <c r="F19" s="13">
        <v>3499.29</v>
      </c>
      <c r="G19" s="13">
        <v>499.84</v>
      </c>
      <c r="H19" s="13">
        <v>0</v>
      </c>
      <c r="I19" s="13">
        <v>492.06</v>
      </c>
      <c r="J19" s="13">
        <v>131.87</v>
      </c>
      <c r="K19" s="14">
        <v>-0.08</v>
      </c>
      <c r="L19" s="13">
        <v>1123.69</v>
      </c>
      <c r="M19" s="13">
        <v>2375.6</v>
      </c>
    </row>
    <row r="20" spans="1:13">
      <c r="A20" s="2" t="s">
        <v>39</v>
      </c>
      <c r="B20" s="1" t="s">
        <v>40</v>
      </c>
      <c r="C20" s="13">
        <v>880.08</v>
      </c>
      <c r="D20" s="13">
        <v>146.68</v>
      </c>
      <c r="E20" s="13">
        <v>3533.33</v>
      </c>
      <c r="F20" s="13">
        <v>4560.09</v>
      </c>
      <c r="G20" s="13">
        <v>0</v>
      </c>
      <c r="H20" s="13">
        <v>0</v>
      </c>
      <c r="I20" s="13">
        <v>718.65</v>
      </c>
      <c r="J20" s="13">
        <v>44.47</v>
      </c>
      <c r="K20" s="14">
        <v>-0.03</v>
      </c>
      <c r="L20" s="13">
        <v>763.09</v>
      </c>
      <c r="M20" s="13">
        <v>3797</v>
      </c>
    </row>
    <row r="21" spans="1:13">
      <c r="A21" s="2" t="s">
        <v>41</v>
      </c>
      <c r="B21" s="1" t="s">
        <v>42</v>
      </c>
      <c r="C21" s="13">
        <v>880.08</v>
      </c>
      <c r="D21" s="13">
        <v>146.68</v>
      </c>
      <c r="E21" s="13">
        <v>1927.57</v>
      </c>
      <c r="F21" s="13">
        <v>2954.33</v>
      </c>
      <c r="G21" s="13">
        <v>0</v>
      </c>
      <c r="H21" s="13">
        <v>0</v>
      </c>
      <c r="I21" s="13">
        <v>375.66</v>
      </c>
      <c r="J21" s="13">
        <v>52.54</v>
      </c>
      <c r="K21" s="13">
        <v>0.13</v>
      </c>
      <c r="L21" s="13">
        <v>428.33</v>
      </c>
      <c r="M21" s="13">
        <v>2526</v>
      </c>
    </row>
    <row r="22" spans="1:13">
      <c r="A22" s="2" t="s">
        <v>43</v>
      </c>
      <c r="B22" s="1" t="s">
        <v>44</v>
      </c>
      <c r="C22" s="13">
        <v>880.08</v>
      </c>
      <c r="D22" s="13">
        <v>146.68</v>
      </c>
      <c r="E22" s="13">
        <v>156.86000000000001</v>
      </c>
      <c r="F22" s="13">
        <v>1183.6199999999999</v>
      </c>
      <c r="G22" s="13">
        <v>0</v>
      </c>
      <c r="H22" s="13">
        <v>0</v>
      </c>
      <c r="I22" s="13">
        <v>5.42</v>
      </c>
      <c r="J22" s="13">
        <v>35.9</v>
      </c>
      <c r="K22" s="13">
        <v>0.1</v>
      </c>
      <c r="L22" s="13">
        <v>41.42</v>
      </c>
      <c r="M22" s="13">
        <v>1142.2</v>
      </c>
    </row>
    <row r="23" spans="1:13">
      <c r="A23" s="2" t="s">
        <v>45</v>
      </c>
      <c r="B23" s="1" t="s">
        <v>46</v>
      </c>
      <c r="C23" s="13">
        <v>880.02</v>
      </c>
      <c r="D23" s="13">
        <v>146.66999999999999</v>
      </c>
      <c r="E23" s="13">
        <v>1774.88</v>
      </c>
      <c r="F23" s="13">
        <v>2801.57</v>
      </c>
      <c r="G23" s="13">
        <v>0</v>
      </c>
      <c r="H23" s="13">
        <v>0</v>
      </c>
      <c r="I23" s="13">
        <v>343.03</v>
      </c>
      <c r="J23" s="13">
        <v>59.79</v>
      </c>
      <c r="K23" s="14">
        <v>-0.05</v>
      </c>
      <c r="L23" s="13">
        <v>402.77</v>
      </c>
      <c r="M23" s="13">
        <v>2398.8000000000002</v>
      </c>
    </row>
    <row r="24" spans="1:13">
      <c r="A24" s="2" t="s">
        <v>47</v>
      </c>
      <c r="B24" s="1" t="s">
        <v>48</v>
      </c>
      <c r="C24" s="13">
        <v>6000</v>
      </c>
      <c r="D24" s="13">
        <v>1000</v>
      </c>
      <c r="E24" s="13">
        <v>1282.1500000000001</v>
      </c>
      <c r="F24" s="13">
        <v>8282.15</v>
      </c>
      <c r="G24" s="13">
        <v>146.4</v>
      </c>
      <c r="H24" s="13">
        <v>0</v>
      </c>
      <c r="I24" s="13">
        <v>1637.48</v>
      </c>
      <c r="J24" s="13">
        <v>360.26</v>
      </c>
      <c r="K24" s="13">
        <v>0.01</v>
      </c>
      <c r="L24" s="13">
        <v>2144.15</v>
      </c>
      <c r="M24" s="13">
        <v>6138</v>
      </c>
    </row>
    <row r="25" spans="1:13">
      <c r="A25" s="2" t="s">
        <v>49</v>
      </c>
      <c r="B25" s="1" t="s">
        <v>50</v>
      </c>
      <c r="C25" s="13">
        <v>1299.96</v>
      </c>
      <c r="D25" s="13">
        <v>216.66</v>
      </c>
      <c r="E25" s="13">
        <v>0</v>
      </c>
      <c r="F25" s="13">
        <v>1516.62</v>
      </c>
      <c r="G25" s="13">
        <v>287.60000000000002</v>
      </c>
      <c r="H25" s="13">
        <v>0</v>
      </c>
      <c r="I25" s="13">
        <v>58.08</v>
      </c>
      <c r="J25" s="13">
        <v>39.659999999999997</v>
      </c>
      <c r="K25" s="13">
        <v>0.08</v>
      </c>
      <c r="L25" s="13">
        <v>385.42</v>
      </c>
      <c r="M25" s="13">
        <v>1131.2</v>
      </c>
    </row>
    <row r="26" spans="1:13">
      <c r="A26" s="2" t="s">
        <v>51</v>
      </c>
      <c r="B26" s="1" t="s">
        <v>52</v>
      </c>
      <c r="C26" s="13">
        <v>880.08</v>
      </c>
      <c r="D26" s="13">
        <v>146.68</v>
      </c>
      <c r="E26" s="13">
        <v>0</v>
      </c>
      <c r="F26" s="13">
        <v>1026.76</v>
      </c>
      <c r="G26" s="13">
        <v>0</v>
      </c>
      <c r="H26" s="14">
        <v>-18.41</v>
      </c>
      <c r="I26" s="13">
        <v>0</v>
      </c>
      <c r="J26" s="13">
        <v>28.43</v>
      </c>
      <c r="K26" s="14">
        <v>-0.06</v>
      </c>
      <c r="L26" s="13">
        <v>9.9600000000000009</v>
      </c>
      <c r="M26" s="13">
        <v>1016.8</v>
      </c>
    </row>
    <row r="27" spans="1:13">
      <c r="A27" s="2" t="s">
        <v>53</v>
      </c>
      <c r="B27" s="1" t="s">
        <v>54</v>
      </c>
      <c r="C27" s="13">
        <v>880.08</v>
      </c>
      <c r="D27" s="13">
        <v>146.68</v>
      </c>
      <c r="E27" s="13">
        <v>0</v>
      </c>
      <c r="F27" s="13">
        <v>1026.76</v>
      </c>
      <c r="G27" s="13">
        <v>0</v>
      </c>
      <c r="H27" s="14">
        <v>-18.41</v>
      </c>
      <c r="I27" s="13">
        <v>0</v>
      </c>
      <c r="J27" s="13">
        <v>190.05</v>
      </c>
      <c r="K27" s="13">
        <v>0.12</v>
      </c>
      <c r="L27" s="13">
        <v>171.76</v>
      </c>
      <c r="M27" s="13">
        <v>855</v>
      </c>
    </row>
    <row r="28" spans="1:13">
      <c r="A28" s="2" t="s">
        <v>55</v>
      </c>
      <c r="B28" s="1" t="s">
        <v>56</v>
      </c>
      <c r="C28" s="13">
        <v>880.08</v>
      </c>
      <c r="D28" s="13">
        <v>146.68</v>
      </c>
      <c r="E28" s="13">
        <v>8575.9699999999993</v>
      </c>
      <c r="F28" s="13">
        <v>9602.73</v>
      </c>
      <c r="G28" s="13">
        <v>0</v>
      </c>
      <c r="H28" s="13">
        <v>0</v>
      </c>
      <c r="I28" s="13">
        <v>2033.66</v>
      </c>
      <c r="J28" s="13">
        <v>138.38999999999999</v>
      </c>
      <c r="K28" s="14">
        <v>-0.12</v>
      </c>
      <c r="L28" s="13">
        <v>2171.9299999999998</v>
      </c>
      <c r="M28" s="13">
        <v>7430.8</v>
      </c>
    </row>
    <row r="29" spans="1:13">
      <c r="A29" s="2" t="s">
        <v>57</v>
      </c>
      <c r="B29" s="1" t="s">
        <v>58</v>
      </c>
      <c r="C29" s="13">
        <v>880.08</v>
      </c>
      <c r="D29" s="13">
        <v>146.68</v>
      </c>
      <c r="E29" s="13">
        <v>0</v>
      </c>
      <c r="F29" s="13">
        <v>1026.76</v>
      </c>
      <c r="G29" s="13">
        <v>371.29</v>
      </c>
      <c r="H29" s="14">
        <v>-18.41</v>
      </c>
      <c r="I29" s="13">
        <v>0</v>
      </c>
      <c r="J29" s="13">
        <v>39.42</v>
      </c>
      <c r="K29" s="13">
        <v>0.06</v>
      </c>
      <c r="L29" s="13">
        <v>392.36</v>
      </c>
      <c r="M29" s="13">
        <v>634.4</v>
      </c>
    </row>
    <row r="30" spans="1:13">
      <c r="A30" s="2" t="s">
        <v>59</v>
      </c>
      <c r="B30" s="1" t="s">
        <v>60</v>
      </c>
      <c r="C30" s="13">
        <v>1083.3499999999999</v>
      </c>
      <c r="D30" s="13">
        <v>180.56</v>
      </c>
      <c r="E30" s="13">
        <v>0</v>
      </c>
      <c r="F30" s="13">
        <v>1263.9100000000001</v>
      </c>
      <c r="G30" s="13">
        <v>313.83</v>
      </c>
      <c r="H30" s="13">
        <v>0</v>
      </c>
      <c r="I30" s="13">
        <v>21.12</v>
      </c>
      <c r="J30" s="13">
        <v>42.14</v>
      </c>
      <c r="K30" s="13">
        <v>0.02</v>
      </c>
      <c r="L30" s="13">
        <v>377.11</v>
      </c>
      <c r="M30" s="13">
        <v>886.8</v>
      </c>
    </row>
    <row r="31" spans="1:13">
      <c r="A31" s="2" t="s">
        <v>61</v>
      </c>
      <c r="B31" s="1" t="s">
        <v>62</v>
      </c>
      <c r="C31" s="13">
        <v>1300.02</v>
      </c>
      <c r="D31" s="13">
        <v>216.67</v>
      </c>
      <c r="E31" s="13">
        <v>216.66</v>
      </c>
      <c r="F31" s="13">
        <v>1733.35</v>
      </c>
      <c r="G31" s="13">
        <v>0</v>
      </c>
      <c r="H31" s="13">
        <v>0</v>
      </c>
      <c r="I31" s="13">
        <v>141.55000000000001</v>
      </c>
      <c r="J31" s="13">
        <v>38.99</v>
      </c>
      <c r="K31" s="13">
        <v>0.01</v>
      </c>
      <c r="L31" s="13">
        <v>180.55</v>
      </c>
      <c r="M31" s="13">
        <v>1552.8</v>
      </c>
    </row>
    <row r="32" spans="1:13">
      <c r="A32" s="2" t="s">
        <v>63</v>
      </c>
      <c r="B32" s="1" t="s">
        <v>64</v>
      </c>
      <c r="C32" s="13">
        <v>4000.08</v>
      </c>
      <c r="D32" s="13">
        <v>666.68</v>
      </c>
      <c r="E32" s="13">
        <v>3458.43</v>
      </c>
      <c r="F32" s="13">
        <v>8125.19</v>
      </c>
      <c r="G32" s="13">
        <v>359.16</v>
      </c>
      <c r="H32" s="13">
        <v>0</v>
      </c>
      <c r="I32" s="13">
        <v>1590.4</v>
      </c>
      <c r="J32" s="13">
        <v>360.26</v>
      </c>
      <c r="K32" s="14">
        <v>-0.03</v>
      </c>
      <c r="L32" s="13">
        <v>2309.79</v>
      </c>
      <c r="M32" s="13">
        <v>5815.4</v>
      </c>
    </row>
    <row r="33" spans="1:13">
      <c r="A33" s="2" t="s">
        <v>65</v>
      </c>
      <c r="B33" s="1" t="s">
        <v>66</v>
      </c>
      <c r="C33" s="13">
        <v>880.08</v>
      </c>
      <c r="D33" s="13">
        <v>146.68</v>
      </c>
      <c r="E33" s="13">
        <v>2259.46</v>
      </c>
      <c r="F33" s="13">
        <v>3286.22</v>
      </c>
      <c r="G33" s="13">
        <v>0</v>
      </c>
      <c r="H33" s="13">
        <v>0</v>
      </c>
      <c r="I33" s="13">
        <v>446.55</v>
      </c>
      <c r="J33" s="13">
        <v>134.22999999999999</v>
      </c>
      <c r="K33" s="13">
        <v>0.04</v>
      </c>
      <c r="L33" s="13">
        <v>580.82000000000005</v>
      </c>
      <c r="M33" s="13">
        <v>2705.4</v>
      </c>
    </row>
    <row r="34" spans="1:13">
      <c r="A34" s="2" t="s">
        <v>67</v>
      </c>
      <c r="B34" s="1" t="s">
        <v>68</v>
      </c>
      <c r="C34" s="13">
        <v>880.08</v>
      </c>
      <c r="D34" s="13">
        <v>146.68</v>
      </c>
      <c r="E34" s="13">
        <v>0</v>
      </c>
      <c r="F34" s="13">
        <v>1026.76</v>
      </c>
      <c r="G34" s="13">
        <v>0</v>
      </c>
      <c r="H34" s="14">
        <v>-18.41</v>
      </c>
      <c r="I34" s="13">
        <v>0</v>
      </c>
      <c r="J34" s="13">
        <v>83.58</v>
      </c>
      <c r="K34" s="14">
        <v>-0.01</v>
      </c>
      <c r="L34" s="13">
        <v>65.16</v>
      </c>
      <c r="M34" s="13">
        <v>961.6</v>
      </c>
    </row>
    <row r="35" spans="1:13">
      <c r="A35" s="2" t="s">
        <v>69</v>
      </c>
      <c r="B35" s="1" t="s">
        <v>70</v>
      </c>
      <c r="C35" s="13">
        <v>1000.08</v>
      </c>
      <c r="D35" s="13">
        <v>166.68</v>
      </c>
      <c r="E35" s="13">
        <v>1934.59</v>
      </c>
      <c r="F35" s="13">
        <v>3101.35</v>
      </c>
      <c r="G35" s="13">
        <v>0</v>
      </c>
      <c r="H35" s="13">
        <v>0</v>
      </c>
      <c r="I35" s="13">
        <v>407.06</v>
      </c>
      <c r="J35" s="13">
        <v>159.32</v>
      </c>
      <c r="K35" s="14">
        <v>-0.03</v>
      </c>
      <c r="L35" s="13">
        <v>566.35</v>
      </c>
      <c r="M35" s="13">
        <v>2535</v>
      </c>
    </row>
    <row r="36" spans="1:13">
      <c r="A36" s="2" t="s">
        <v>71</v>
      </c>
      <c r="B36" s="1" t="s">
        <v>72</v>
      </c>
      <c r="C36" s="13">
        <v>333.34</v>
      </c>
      <c r="D36" s="13">
        <v>166.67</v>
      </c>
      <c r="E36" s="13">
        <v>0</v>
      </c>
      <c r="F36" s="13">
        <v>500.01</v>
      </c>
      <c r="G36" s="13">
        <v>0</v>
      </c>
      <c r="H36" s="14">
        <v>-66.8</v>
      </c>
      <c r="I36" s="13">
        <v>0</v>
      </c>
      <c r="J36" s="13">
        <v>16.77</v>
      </c>
      <c r="K36" s="13">
        <v>0.04</v>
      </c>
      <c r="L36" s="13">
        <v>-49.99</v>
      </c>
      <c r="M36" s="13">
        <v>550</v>
      </c>
    </row>
    <row r="37" spans="1:13">
      <c r="A37" s="2" t="s">
        <v>73</v>
      </c>
      <c r="B37" s="1" t="s">
        <v>74</v>
      </c>
      <c r="C37" s="13">
        <v>880.08</v>
      </c>
      <c r="D37" s="13">
        <v>146.68</v>
      </c>
      <c r="E37" s="13">
        <v>0</v>
      </c>
      <c r="F37" s="13">
        <v>1026.76</v>
      </c>
      <c r="G37" s="13">
        <v>0</v>
      </c>
      <c r="H37" s="14">
        <v>-18.41</v>
      </c>
      <c r="I37" s="13">
        <v>0</v>
      </c>
      <c r="J37" s="13">
        <v>137.97999999999999</v>
      </c>
      <c r="K37" s="14">
        <v>-0.01</v>
      </c>
      <c r="L37" s="13">
        <v>119.56</v>
      </c>
      <c r="M37" s="13">
        <v>907.2</v>
      </c>
    </row>
    <row r="38" spans="1:13">
      <c r="A38" s="2" t="s">
        <v>75</v>
      </c>
      <c r="B38" s="1" t="s">
        <v>76</v>
      </c>
      <c r="C38" s="13">
        <v>1000.08</v>
      </c>
      <c r="D38" s="13">
        <v>166.68</v>
      </c>
      <c r="E38" s="13">
        <v>1208.8</v>
      </c>
      <c r="F38" s="13">
        <v>2375.56</v>
      </c>
      <c r="G38" s="13">
        <v>0</v>
      </c>
      <c r="H38" s="13">
        <v>0</v>
      </c>
      <c r="I38" s="13">
        <v>252.03</v>
      </c>
      <c r="J38" s="13">
        <v>46.15</v>
      </c>
      <c r="K38" s="14">
        <v>-0.02</v>
      </c>
      <c r="L38" s="13">
        <v>298.16000000000003</v>
      </c>
      <c r="M38" s="13">
        <v>2077.4</v>
      </c>
    </row>
    <row r="39" spans="1:13">
      <c r="A39" s="2" t="s">
        <v>77</v>
      </c>
      <c r="B39" s="1" t="s">
        <v>78</v>
      </c>
      <c r="C39" s="13">
        <v>1299.96</v>
      </c>
      <c r="D39" s="13">
        <v>216.66</v>
      </c>
      <c r="E39" s="13">
        <v>216.66</v>
      </c>
      <c r="F39" s="13">
        <v>1733.28</v>
      </c>
      <c r="G39" s="13">
        <v>0</v>
      </c>
      <c r="H39" s="13">
        <v>0</v>
      </c>
      <c r="I39" s="13">
        <v>141.54</v>
      </c>
      <c r="J39" s="13">
        <v>38.99</v>
      </c>
      <c r="K39" s="14">
        <v>-0.05</v>
      </c>
      <c r="L39" s="13">
        <v>180.48</v>
      </c>
      <c r="M39" s="13">
        <v>1552.8</v>
      </c>
    </row>
    <row r="40" spans="1:13">
      <c r="A40" s="2" t="s">
        <v>79</v>
      </c>
      <c r="B40" s="1" t="s">
        <v>80</v>
      </c>
      <c r="C40" s="13">
        <v>880.08</v>
      </c>
      <c r="D40" s="13">
        <v>146.68</v>
      </c>
      <c r="E40" s="13">
        <v>8387.2199999999993</v>
      </c>
      <c r="F40" s="13">
        <v>9413.98</v>
      </c>
      <c r="G40" s="13">
        <v>286.05</v>
      </c>
      <c r="H40" s="13">
        <v>0</v>
      </c>
      <c r="I40" s="13">
        <v>1977.03</v>
      </c>
      <c r="J40" s="13">
        <v>115.92</v>
      </c>
      <c r="K40" s="14">
        <v>-0.02</v>
      </c>
      <c r="L40" s="13">
        <v>2378.98</v>
      </c>
      <c r="M40" s="13">
        <v>7035</v>
      </c>
    </row>
    <row r="41" spans="1:13">
      <c r="A41" s="2" t="s">
        <v>81</v>
      </c>
      <c r="B41" s="1" t="s">
        <v>82</v>
      </c>
      <c r="C41" s="13">
        <v>880.08</v>
      </c>
      <c r="D41" s="13">
        <v>146.68</v>
      </c>
      <c r="E41" s="13">
        <v>0</v>
      </c>
      <c r="F41" s="13">
        <v>1026.76</v>
      </c>
      <c r="G41" s="13">
        <v>0</v>
      </c>
      <c r="H41" s="14">
        <v>-18.41</v>
      </c>
      <c r="I41" s="13">
        <v>0</v>
      </c>
      <c r="J41" s="13">
        <v>83.52</v>
      </c>
      <c r="K41" s="13">
        <v>0.05</v>
      </c>
      <c r="L41" s="13">
        <v>65.16</v>
      </c>
      <c r="M41" s="13">
        <v>961.6</v>
      </c>
    </row>
    <row r="42" spans="1:13">
      <c r="A42" s="2" t="s">
        <v>83</v>
      </c>
      <c r="B42" s="1" t="s">
        <v>84</v>
      </c>
      <c r="C42" s="13">
        <v>880.08</v>
      </c>
      <c r="D42" s="13">
        <v>146.68</v>
      </c>
      <c r="E42" s="13">
        <v>35510.07</v>
      </c>
      <c r="F42" s="13">
        <v>36536.83</v>
      </c>
      <c r="G42" s="13">
        <v>0</v>
      </c>
      <c r="H42" s="13">
        <v>0</v>
      </c>
      <c r="I42" s="13">
        <v>10903.76</v>
      </c>
      <c r="J42" s="13">
        <v>154.02000000000001</v>
      </c>
      <c r="K42" s="13">
        <v>0.05</v>
      </c>
      <c r="L42" s="13">
        <v>11057.83</v>
      </c>
      <c r="M42" s="13">
        <v>25479</v>
      </c>
    </row>
    <row r="43" spans="1:13">
      <c r="A43" s="2" t="s">
        <v>85</v>
      </c>
      <c r="B43" s="1" t="s">
        <v>86</v>
      </c>
      <c r="C43" s="13">
        <v>1285.68</v>
      </c>
      <c r="D43" s="13">
        <v>214.28</v>
      </c>
      <c r="E43" s="13">
        <v>0</v>
      </c>
      <c r="F43" s="13">
        <v>1499.96</v>
      </c>
      <c r="G43" s="13">
        <v>0</v>
      </c>
      <c r="H43" s="13">
        <v>0</v>
      </c>
      <c r="I43" s="13">
        <v>56.26</v>
      </c>
      <c r="J43" s="13">
        <v>145.74</v>
      </c>
      <c r="K43" s="14">
        <v>-0.04</v>
      </c>
      <c r="L43" s="13">
        <v>201.96</v>
      </c>
      <c r="M43" s="13">
        <v>1298</v>
      </c>
    </row>
    <row r="44" spans="1:13">
      <c r="A44" s="2" t="s">
        <v>87</v>
      </c>
      <c r="B44" s="1" t="s">
        <v>88</v>
      </c>
      <c r="C44" s="13">
        <v>1299.96</v>
      </c>
      <c r="D44" s="13">
        <v>216.66</v>
      </c>
      <c r="E44" s="13">
        <v>0</v>
      </c>
      <c r="F44" s="13">
        <v>1516.62</v>
      </c>
      <c r="G44" s="13">
        <v>700</v>
      </c>
      <c r="H44" s="13">
        <v>0</v>
      </c>
      <c r="I44" s="13">
        <v>58.08</v>
      </c>
      <c r="J44" s="13">
        <v>38.99</v>
      </c>
      <c r="K44" s="14">
        <v>-0.05</v>
      </c>
      <c r="L44" s="13">
        <v>797.02</v>
      </c>
      <c r="M44" s="13">
        <v>719.6</v>
      </c>
    </row>
    <row r="45" spans="1:13">
      <c r="A45" s="2" t="s">
        <v>89</v>
      </c>
      <c r="B45" s="1" t="s">
        <v>90</v>
      </c>
      <c r="C45" s="13">
        <v>880.08</v>
      </c>
      <c r="D45" s="13">
        <v>146.68</v>
      </c>
      <c r="E45" s="13">
        <v>0</v>
      </c>
      <c r="F45" s="13">
        <v>1026.76</v>
      </c>
      <c r="G45" s="13">
        <v>0</v>
      </c>
      <c r="H45" s="14">
        <v>-18.41</v>
      </c>
      <c r="I45" s="13">
        <v>0</v>
      </c>
      <c r="J45" s="13">
        <v>43.39</v>
      </c>
      <c r="K45" s="14">
        <v>-0.02</v>
      </c>
      <c r="L45" s="13">
        <v>24.96</v>
      </c>
      <c r="M45" s="13">
        <v>1001.8</v>
      </c>
    </row>
    <row r="46" spans="1:13">
      <c r="A46" s="2" t="s">
        <v>91</v>
      </c>
      <c r="B46" s="1" t="s">
        <v>92</v>
      </c>
      <c r="C46" s="13">
        <v>880.08</v>
      </c>
      <c r="D46" s="13">
        <v>146.68</v>
      </c>
      <c r="E46" s="13">
        <v>7872.32</v>
      </c>
      <c r="F46" s="13">
        <v>8899.08</v>
      </c>
      <c r="G46" s="13">
        <v>0</v>
      </c>
      <c r="H46" s="13">
        <v>0</v>
      </c>
      <c r="I46" s="13">
        <v>1822.56</v>
      </c>
      <c r="J46" s="13">
        <v>91.27</v>
      </c>
      <c r="K46" s="13">
        <v>0.05</v>
      </c>
      <c r="L46" s="13">
        <v>1913.88</v>
      </c>
      <c r="M46" s="13">
        <v>6985.2</v>
      </c>
    </row>
    <row r="47" spans="1:13">
      <c r="A47" s="2" t="s">
        <v>93</v>
      </c>
      <c r="B47" s="1" t="s">
        <v>94</v>
      </c>
      <c r="C47" s="13">
        <v>880.08</v>
      </c>
      <c r="D47" s="13">
        <v>146.68</v>
      </c>
      <c r="E47" s="13">
        <v>0</v>
      </c>
      <c r="F47" s="13">
        <v>1026.76</v>
      </c>
      <c r="G47" s="13">
        <v>632.04</v>
      </c>
      <c r="H47" s="14">
        <v>-18.41</v>
      </c>
      <c r="I47" s="13">
        <v>0</v>
      </c>
      <c r="J47" s="13">
        <v>60.04</v>
      </c>
      <c r="K47" s="13">
        <v>0.09</v>
      </c>
      <c r="L47" s="13">
        <v>673.76</v>
      </c>
      <c r="M47" s="13">
        <v>353</v>
      </c>
    </row>
    <row r="48" spans="1:13">
      <c r="A48" s="2" t="s">
        <v>95</v>
      </c>
      <c r="B48" s="1" t="s">
        <v>96</v>
      </c>
      <c r="C48" s="13">
        <v>880.08</v>
      </c>
      <c r="D48" s="13">
        <v>146.68</v>
      </c>
      <c r="E48" s="13">
        <v>0</v>
      </c>
      <c r="F48" s="13">
        <v>1026.76</v>
      </c>
      <c r="G48" s="13">
        <v>0</v>
      </c>
      <c r="H48" s="14">
        <v>-18.41</v>
      </c>
      <c r="I48" s="13">
        <v>0</v>
      </c>
      <c r="J48" s="13">
        <v>96.79</v>
      </c>
      <c r="K48" s="14">
        <v>-0.02</v>
      </c>
      <c r="L48" s="13">
        <v>78.36</v>
      </c>
      <c r="M48" s="13">
        <v>948.4</v>
      </c>
    </row>
    <row r="49" spans="1:13">
      <c r="A49" s="2" t="s">
        <v>97</v>
      </c>
      <c r="B49" s="1" t="s">
        <v>98</v>
      </c>
      <c r="C49" s="13">
        <v>1300.02</v>
      </c>
      <c r="D49" s="13">
        <v>216.67</v>
      </c>
      <c r="E49" s="13">
        <v>0</v>
      </c>
      <c r="F49" s="13">
        <v>1516.69</v>
      </c>
      <c r="G49" s="13">
        <v>393.97</v>
      </c>
      <c r="H49" s="13">
        <v>0</v>
      </c>
      <c r="I49" s="13">
        <v>58.08</v>
      </c>
      <c r="J49" s="13">
        <v>37.64</v>
      </c>
      <c r="K49" s="13">
        <v>0</v>
      </c>
      <c r="L49" s="13">
        <v>489.69</v>
      </c>
      <c r="M49" s="13">
        <v>1027</v>
      </c>
    </row>
    <row r="50" spans="1:13">
      <c r="A50" s="2" t="s">
        <v>99</v>
      </c>
      <c r="B50" s="1" t="s">
        <v>100</v>
      </c>
      <c r="C50" s="13">
        <v>1300.02</v>
      </c>
      <c r="D50" s="13">
        <v>216.67</v>
      </c>
      <c r="E50" s="13">
        <v>0</v>
      </c>
      <c r="F50" s="13">
        <v>1516.69</v>
      </c>
      <c r="G50" s="13">
        <v>368.35</v>
      </c>
      <c r="H50" s="13">
        <v>0</v>
      </c>
      <c r="I50" s="13">
        <v>58.08</v>
      </c>
      <c r="J50" s="13">
        <v>37.64</v>
      </c>
      <c r="K50" s="13">
        <v>0.02</v>
      </c>
      <c r="L50" s="13">
        <v>464.09</v>
      </c>
      <c r="M50" s="13">
        <v>1052.5999999999999</v>
      </c>
    </row>
    <row r="51" spans="1:13">
      <c r="A51" s="2" t="s">
        <v>101</v>
      </c>
      <c r="B51" s="1" t="s">
        <v>102</v>
      </c>
      <c r="C51" s="13">
        <v>880.02</v>
      </c>
      <c r="D51" s="13">
        <v>146.66999999999999</v>
      </c>
      <c r="E51" s="13">
        <v>0</v>
      </c>
      <c r="F51" s="13">
        <v>1026.69</v>
      </c>
      <c r="G51" s="13">
        <v>0</v>
      </c>
      <c r="H51" s="14">
        <v>-18.41</v>
      </c>
      <c r="I51" s="13">
        <v>0</v>
      </c>
      <c r="J51" s="13">
        <v>25.48</v>
      </c>
      <c r="K51" s="13">
        <v>0.02</v>
      </c>
      <c r="L51" s="13">
        <v>7.09</v>
      </c>
      <c r="M51" s="13">
        <v>1019.6</v>
      </c>
    </row>
    <row r="53" spans="1:13" s="7" customFormat="1">
      <c r="A53" s="15"/>
      <c r="C53" s="7" t="s">
        <v>103</v>
      </c>
      <c r="D53" s="7" t="s">
        <v>103</v>
      </c>
      <c r="E53" s="7" t="s">
        <v>103</v>
      </c>
      <c r="F53" s="7" t="s">
        <v>103</v>
      </c>
      <c r="G53" s="7" t="s">
        <v>103</v>
      </c>
      <c r="H53" s="7" t="s">
        <v>103</v>
      </c>
      <c r="I53" s="7" t="s">
        <v>103</v>
      </c>
      <c r="J53" s="7" t="s">
        <v>103</v>
      </c>
      <c r="K53" s="7" t="s">
        <v>103</v>
      </c>
      <c r="L53" s="7" t="s">
        <v>103</v>
      </c>
      <c r="M53" s="7" t="s">
        <v>103</v>
      </c>
    </row>
    <row r="54" spans="1:13">
      <c r="A54" s="18" t="s">
        <v>104</v>
      </c>
      <c r="B54" s="1" t="s">
        <v>105</v>
      </c>
      <c r="C54" s="17">
        <v>51104.61</v>
      </c>
      <c r="D54" s="17">
        <v>8628.5499999999993</v>
      </c>
      <c r="E54" s="17">
        <v>97426.29</v>
      </c>
      <c r="F54" s="17">
        <v>157159.45000000001</v>
      </c>
      <c r="G54" s="17">
        <v>4797.7299999999996</v>
      </c>
      <c r="H54" s="19">
        <v>-287.72000000000003</v>
      </c>
      <c r="I54" s="17">
        <v>28017.119999999999</v>
      </c>
      <c r="J54" s="17">
        <v>4645.67</v>
      </c>
      <c r="K54" s="17">
        <v>0.45</v>
      </c>
      <c r="L54" s="17">
        <v>37173.25</v>
      </c>
      <c r="M54" s="17">
        <v>119986.2</v>
      </c>
    </row>
    <row r="56" spans="1:13">
      <c r="C56" s="1" t="s">
        <v>105</v>
      </c>
      <c r="D56" s="1" t="s">
        <v>105</v>
      </c>
      <c r="E56" s="1" t="s">
        <v>105</v>
      </c>
      <c r="F56" s="1" t="s">
        <v>105</v>
      </c>
      <c r="G56" s="1" t="s">
        <v>105</v>
      </c>
      <c r="H56" s="1" t="s">
        <v>105</v>
      </c>
      <c r="I56" s="1" t="s">
        <v>105</v>
      </c>
      <c r="J56" s="1" t="s">
        <v>105</v>
      </c>
      <c r="K56" s="1" t="s">
        <v>105</v>
      </c>
      <c r="L56" s="1" t="s">
        <v>105</v>
      </c>
      <c r="M56" s="1" t="s">
        <v>105</v>
      </c>
    </row>
    <row r="57" spans="1:13">
      <c r="A57" s="2" t="s">
        <v>105</v>
      </c>
      <c r="B57" s="1" t="s">
        <v>105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6"/>
  <sheetViews>
    <sheetView topLeftCell="A40" workbookViewId="0">
      <selection activeCell="I14" sqref="I14"/>
    </sheetView>
  </sheetViews>
  <sheetFormatPr baseColWidth="10" defaultRowHeight="15"/>
  <cols>
    <col min="2" max="2" width="14.42578125" customWidth="1"/>
    <col min="3" max="3" width="18.85546875" bestFit="1" customWidth="1"/>
    <col min="4" max="4" width="12.5703125" bestFit="1" customWidth="1"/>
    <col min="5" max="5" width="35.28515625" bestFit="1" customWidth="1"/>
  </cols>
  <sheetData>
    <row r="1" spans="1:10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>
      <c r="A4" s="26" t="s">
        <v>106</v>
      </c>
      <c r="B4" s="26"/>
      <c r="C4" s="26"/>
      <c r="D4" s="26"/>
      <c r="E4" s="26"/>
      <c r="F4" s="26"/>
      <c r="G4" s="26"/>
      <c r="H4" s="26"/>
      <c r="I4" s="26"/>
      <c r="J4" s="26"/>
    </row>
    <row r="6" spans="1:10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>
      <c r="A8" s="33" t="s">
        <v>107</v>
      </c>
      <c r="B8" s="33" t="s">
        <v>108</v>
      </c>
      <c r="C8" s="33" t="s">
        <v>109</v>
      </c>
      <c r="D8" s="34" t="s">
        <v>110</v>
      </c>
      <c r="E8" s="33" t="s">
        <v>111</v>
      </c>
      <c r="F8" s="32"/>
      <c r="G8" s="32"/>
      <c r="H8" s="32"/>
      <c r="I8" s="32"/>
      <c r="J8" s="32"/>
    </row>
    <row r="9" spans="1:10">
      <c r="A9" s="26" t="s">
        <v>49</v>
      </c>
      <c r="B9" s="26"/>
      <c r="C9" s="26" t="s">
        <v>112</v>
      </c>
      <c r="D9" s="26">
        <v>1131.2</v>
      </c>
      <c r="E9" s="26" t="s">
        <v>50</v>
      </c>
      <c r="F9" s="26"/>
      <c r="G9" s="26"/>
      <c r="H9" s="26"/>
      <c r="I9" s="26"/>
      <c r="J9" s="26"/>
    </row>
    <row r="10" spans="1:10">
      <c r="A10" s="26"/>
      <c r="B10" s="26" t="s">
        <v>113</v>
      </c>
      <c r="C10" s="26"/>
      <c r="D10" s="35">
        <v>1131.2</v>
      </c>
      <c r="E10" s="26" t="s">
        <v>114</v>
      </c>
      <c r="F10" s="26"/>
      <c r="G10" s="26"/>
      <c r="H10" s="26"/>
      <c r="I10" s="26"/>
      <c r="J10" s="26"/>
    </row>
    <row r="12" spans="1:10">
      <c r="A12" s="26" t="s">
        <v>23</v>
      </c>
      <c r="B12" s="26">
        <v>56708882790</v>
      </c>
      <c r="C12" s="26" t="s">
        <v>115</v>
      </c>
      <c r="D12" s="26">
        <v>1343.4</v>
      </c>
      <c r="E12" s="26" t="s">
        <v>24</v>
      </c>
      <c r="F12" s="26"/>
      <c r="G12" s="26"/>
      <c r="H12" s="26"/>
      <c r="I12" s="26"/>
      <c r="J12" s="26"/>
    </row>
    <row r="13" spans="1:10">
      <c r="A13" s="26" t="s">
        <v>35</v>
      </c>
      <c r="B13" s="26">
        <v>56708847789</v>
      </c>
      <c r="C13" s="26" t="s">
        <v>115</v>
      </c>
      <c r="D13" s="26">
        <v>3011.8</v>
      </c>
      <c r="E13" s="26" t="s">
        <v>36</v>
      </c>
      <c r="F13" s="26"/>
      <c r="G13" s="26"/>
      <c r="H13" s="26"/>
      <c r="I13" s="26"/>
      <c r="J13" s="26"/>
    </row>
    <row r="14" spans="1:10">
      <c r="A14" s="26" t="s">
        <v>37</v>
      </c>
      <c r="B14" s="26">
        <v>56708883259</v>
      </c>
      <c r="C14" s="26" t="s">
        <v>115</v>
      </c>
      <c r="D14" s="26">
        <v>2375.6</v>
      </c>
      <c r="E14" s="26" t="s">
        <v>38</v>
      </c>
      <c r="F14" s="26"/>
      <c r="G14" s="26"/>
      <c r="H14" s="26"/>
      <c r="I14" s="26"/>
      <c r="J14" s="26"/>
    </row>
    <row r="15" spans="1:10">
      <c r="A15" s="26" t="s">
        <v>81</v>
      </c>
      <c r="B15" s="26">
        <v>56708848767</v>
      </c>
      <c r="C15" s="26" t="s">
        <v>115</v>
      </c>
      <c r="D15" s="26">
        <v>961.6</v>
      </c>
      <c r="E15" s="26" t="s">
        <v>82</v>
      </c>
      <c r="F15" s="26"/>
      <c r="G15" s="26"/>
      <c r="H15" s="26"/>
      <c r="I15" s="26"/>
      <c r="J15" s="26"/>
    </row>
    <row r="16" spans="1:10">
      <c r="A16" s="26" t="s">
        <v>93</v>
      </c>
      <c r="B16" s="26">
        <v>56708848798</v>
      </c>
      <c r="C16" s="26" t="s">
        <v>115</v>
      </c>
      <c r="D16" s="26">
        <v>353</v>
      </c>
      <c r="E16" s="26" t="s">
        <v>94</v>
      </c>
      <c r="F16" s="26"/>
      <c r="G16" s="26"/>
      <c r="H16" s="26"/>
      <c r="I16" s="26"/>
      <c r="J16" s="26"/>
    </row>
    <row r="17" spans="1:5">
      <c r="A17" s="26" t="s">
        <v>65</v>
      </c>
      <c r="B17" s="26">
        <v>56708883518</v>
      </c>
      <c r="C17" s="26" t="s">
        <v>115</v>
      </c>
      <c r="D17" s="26">
        <v>2705.4</v>
      </c>
      <c r="E17" s="26" t="s">
        <v>66</v>
      </c>
    </row>
    <row r="18" spans="1:5">
      <c r="A18" s="26" t="s">
        <v>53</v>
      </c>
      <c r="B18" s="26">
        <v>56708883319</v>
      </c>
      <c r="C18" s="26" t="s">
        <v>115</v>
      </c>
      <c r="D18" s="26">
        <v>855</v>
      </c>
      <c r="E18" s="26" t="s">
        <v>54</v>
      </c>
    </row>
    <row r="19" spans="1:5">
      <c r="A19" s="26" t="s">
        <v>55</v>
      </c>
      <c r="B19" s="26">
        <v>56708883370</v>
      </c>
      <c r="C19" s="26" t="s">
        <v>115</v>
      </c>
      <c r="D19" s="26">
        <v>7430.8</v>
      </c>
      <c r="E19" s="26" t="s">
        <v>56</v>
      </c>
    </row>
    <row r="20" spans="1:5">
      <c r="A20" s="26" t="s">
        <v>83</v>
      </c>
      <c r="B20" s="26">
        <v>56708848770</v>
      </c>
      <c r="C20" s="26" t="s">
        <v>115</v>
      </c>
      <c r="D20" s="26">
        <v>25479</v>
      </c>
      <c r="E20" s="26" t="s">
        <v>84</v>
      </c>
    </row>
    <row r="21" spans="1:5">
      <c r="A21" s="26" t="s">
        <v>31</v>
      </c>
      <c r="B21" s="26">
        <v>56708883137</v>
      </c>
      <c r="C21" s="26" t="s">
        <v>115</v>
      </c>
      <c r="D21" s="26">
        <v>884.6</v>
      </c>
      <c r="E21" s="26" t="s">
        <v>32</v>
      </c>
    </row>
    <row r="22" spans="1:5">
      <c r="A22" s="26" t="s">
        <v>27</v>
      </c>
      <c r="B22" s="26">
        <v>56708847394</v>
      </c>
      <c r="C22" s="26" t="s">
        <v>115</v>
      </c>
      <c r="D22" s="26">
        <v>4321.2</v>
      </c>
      <c r="E22" s="26" t="s">
        <v>28</v>
      </c>
    </row>
    <row r="23" spans="1:5">
      <c r="A23" s="26" t="s">
        <v>101</v>
      </c>
      <c r="B23" s="26">
        <v>56708883842</v>
      </c>
      <c r="C23" s="26" t="s">
        <v>115</v>
      </c>
      <c r="D23" s="26">
        <v>1019.6</v>
      </c>
      <c r="E23" s="26" t="s">
        <v>102</v>
      </c>
    </row>
    <row r="24" spans="1:5">
      <c r="A24" s="26" t="s">
        <v>25</v>
      </c>
      <c r="B24" s="26">
        <v>56708847315</v>
      </c>
      <c r="C24" s="26" t="s">
        <v>115</v>
      </c>
      <c r="D24" s="26">
        <v>3311.6000000000004</v>
      </c>
      <c r="E24" s="26" t="s">
        <v>26</v>
      </c>
    </row>
    <row r="25" spans="1:5">
      <c r="A25" s="26">
        <v>5</v>
      </c>
      <c r="B25" s="26">
        <v>56708883185</v>
      </c>
      <c r="C25" s="26" t="s">
        <v>115</v>
      </c>
      <c r="D25" s="26">
        <v>5245.6</v>
      </c>
      <c r="E25" s="26" t="s">
        <v>34</v>
      </c>
    </row>
    <row r="26" spans="1:5">
      <c r="A26" s="26" t="s">
        <v>69</v>
      </c>
      <c r="B26" s="26">
        <v>56708848386</v>
      </c>
      <c r="C26" s="26" t="s">
        <v>115</v>
      </c>
      <c r="D26" s="26">
        <v>2535</v>
      </c>
      <c r="E26" s="26" t="s">
        <v>70</v>
      </c>
    </row>
    <row r="27" spans="1:5">
      <c r="A27" s="26" t="s">
        <v>63</v>
      </c>
      <c r="B27" s="26">
        <v>56708883430</v>
      </c>
      <c r="C27" s="26" t="s">
        <v>115</v>
      </c>
      <c r="D27" s="26">
        <v>5815.4000000000005</v>
      </c>
      <c r="E27" s="26" t="s">
        <v>64</v>
      </c>
    </row>
    <row r="28" spans="1:5">
      <c r="A28" s="26" t="s">
        <v>85</v>
      </c>
      <c r="B28" s="26">
        <v>56708848784</v>
      </c>
      <c r="C28" s="26" t="s">
        <v>115</v>
      </c>
      <c r="D28" s="26">
        <v>1298</v>
      </c>
      <c r="E28" s="26" t="s">
        <v>86</v>
      </c>
    </row>
    <row r="29" spans="1:5">
      <c r="A29" s="26" t="s">
        <v>95</v>
      </c>
      <c r="B29" s="26">
        <v>56710784406</v>
      </c>
      <c r="C29" s="26" t="s">
        <v>115</v>
      </c>
      <c r="D29" s="26">
        <v>948.40000000000009</v>
      </c>
      <c r="E29" s="26" t="s">
        <v>96</v>
      </c>
    </row>
    <row r="30" spans="1:5">
      <c r="A30" s="26" t="s">
        <v>47</v>
      </c>
      <c r="B30" s="26">
        <v>56708880312</v>
      </c>
      <c r="C30" s="26" t="s">
        <v>115</v>
      </c>
      <c r="D30" s="26">
        <v>6138</v>
      </c>
      <c r="E30" s="26" t="s">
        <v>48</v>
      </c>
    </row>
    <row r="31" spans="1:5">
      <c r="A31" s="26" t="s">
        <v>89</v>
      </c>
      <c r="B31" s="26">
        <v>60589924269</v>
      </c>
      <c r="C31" s="26" t="s">
        <v>115</v>
      </c>
      <c r="D31" s="26">
        <v>1001.8000000000001</v>
      </c>
      <c r="E31" s="26" t="s">
        <v>90</v>
      </c>
    </row>
    <row r="32" spans="1:5">
      <c r="A32" s="26" t="s">
        <v>91</v>
      </c>
      <c r="B32" s="26">
        <v>60589924670</v>
      </c>
      <c r="C32" s="26" t="s">
        <v>115</v>
      </c>
      <c r="D32" s="26">
        <v>6985.2000000000007</v>
      </c>
      <c r="E32" s="26" t="s">
        <v>92</v>
      </c>
    </row>
    <row r="33" spans="1:5">
      <c r="A33" s="26" t="s">
        <v>39</v>
      </c>
      <c r="B33" s="26">
        <v>60589937915</v>
      </c>
      <c r="C33" s="26" t="s">
        <v>115</v>
      </c>
      <c r="D33" s="26">
        <v>3797</v>
      </c>
      <c r="E33" s="26" t="s">
        <v>40</v>
      </c>
    </row>
    <row r="34" spans="1:5">
      <c r="A34" s="26" t="s">
        <v>79</v>
      </c>
      <c r="B34" s="26">
        <v>60589940438</v>
      </c>
      <c r="C34" s="26" t="s">
        <v>115</v>
      </c>
      <c r="D34" s="26">
        <v>7035</v>
      </c>
      <c r="E34" s="26" t="s">
        <v>80</v>
      </c>
    </row>
    <row r="35" spans="1:5">
      <c r="A35" s="26" t="s">
        <v>73</v>
      </c>
      <c r="B35" s="26">
        <v>60589917957</v>
      </c>
      <c r="C35" s="26" t="s">
        <v>115</v>
      </c>
      <c r="D35" s="26">
        <v>907.2</v>
      </c>
      <c r="E35" s="26" t="s">
        <v>74</v>
      </c>
    </row>
    <row r="36" spans="1:5">
      <c r="A36" s="26" t="s">
        <v>21</v>
      </c>
      <c r="B36" s="26">
        <v>60590210961</v>
      </c>
      <c r="C36" s="26" t="s">
        <v>115</v>
      </c>
      <c r="D36" s="26">
        <v>3989.6000000000004</v>
      </c>
      <c r="E36" s="26" t="s">
        <v>22</v>
      </c>
    </row>
    <row r="37" spans="1:5">
      <c r="A37" s="26" t="s">
        <v>57</v>
      </c>
      <c r="B37" s="26">
        <v>60591931298</v>
      </c>
      <c r="C37" s="26" t="s">
        <v>115</v>
      </c>
      <c r="D37" s="26">
        <v>634.40000000000009</v>
      </c>
      <c r="E37" s="26" t="s">
        <v>58</v>
      </c>
    </row>
    <row r="38" spans="1:5">
      <c r="A38" s="26" t="s">
        <v>41</v>
      </c>
      <c r="B38" s="26">
        <v>60592509166</v>
      </c>
      <c r="C38" s="26" t="s">
        <v>115</v>
      </c>
      <c r="D38" s="26">
        <v>2526</v>
      </c>
      <c r="E38" s="26" t="s">
        <v>42</v>
      </c>
    </row>
    <row r="39" spans="1:5">
      <c r="A39" s="26" t="s">
        <v>51</v>
      </c>
      <c r="B39" s="26">
        <v>60592512670</v>
      </c>
      <c r="C39" s="26" t="s">
        <v>115</v>
      </c>
      <c r="D39" s="26">
        <v>1016.8000000000001</v>
      </c>
      <c r="E39" s="26" t="s">
        <v>52</v>
      </c>
    </row>
    <row r="40" spans="1:5">
      <c r="A40" s="26" t="s">
        <v>29</v>
      </c>
      <c r="B40" s="26">
        <v>60577733234</v>
      </c>
      <c r="C40" s="26" t="s">
        <v>115</v>
      </c>
      <c r="D40" s="26">
        <v>1007.4000000000001</v>
      </c>
      <c r="E40" s="26" t="s">
        <v>30</v>
      </c>
    </row>
    <row r="41" spans="1:5">
      <c r="A41" s="26" t="s">
        <v>67</v>
      </c>
      <c r="B41" s="26">
        <v>60592513554</v>
      </c>
      <c r="C41" s="26" t="s">
        <v>115</v>
      </c>
      <c r="D41" s="26">
        <v>961.6</v>
      </c>
      <c r="E41" s="26" t="s">
        <v>68</v>
      </c>
    </row>
    <row r="42" spans="1:5">
      <c r="A42" s="26" t="s">
        <v>43</v>
      </c>
      <c r="B42" s="26">
        <v>56709675303</v>
      </c>
      <c r="C42" s="26" t="s">
        <v>115</v>
      </c>
      <c r="D42" s="26">
        <v>1142.2</v>
      </c>
      <c r="E42" s="26" t="s">
        <v>44</v>
      </c>
    </row>
    <row r="43" spans="1:5">
      <c r="A43" s="26" t="s">
        <v>75</v>
      </c>
      <c r="B43" s="26">
        <v>56708843802</v>
      </c>
      <c r="C43" s="26" t="s">
        <v>115</v>
      </c>
      <c r="D43" s="26">
        <v>2077.4</v>
      </c>
      <c r="E43" s="26" t="s">
        <v>76</v>
      </c>
    </row>
    <row r="44" spans="1:5">
      <c r="A44" s="26" t="s">
        <v>61</v>
      </c>
      <c r="B44" s="26">
        <v>60590162296</v>
      </c>
      <c r="C44" s="26" t="s">
        <v>115</v>
      </c>
      <c r="D44" s="26">
        <v>1552.8000000000002</v>
      </c>
      <c r="E44" s="26" t="s">
        <v>62</v>
      </c>
    </row>
    <row r="45" spans="1:5">
      <c r="A45" s="26" t="s">
        <v>77</v>
      </c>
      <c r="B45" s="26">
        <v>56671290902</v>
      </c>
      <c r="C45" s="26" t="s">
        <v>115</v>
      </c>
      <c r="D45" s="26">
        <v>1552.8000000000002</v>
      </c>
      <c r="E45" s="26" t="s">
        <v>78</v>
      </c>
    </row>
    <row r="46" spans="1:5">
      <c r="A46" s="26" t="s">
        <v>87</v>
      </c>
      <c r="B46" s="26">
        <v>60590103231</v>
      </c>
      <c r="C46" s="26" t="s">
        <v>115</v>
      </c>
      <c r="D46" s="26">
        <v>719.6</v>
      </c>
      <c r="E46" s="26" t="s">
        <v>88</v>
      </c>
    </row>
    <row r="47" spans="1:5">
      <c r="A47" s="26" t="s">
        <v>59</v>
      </c>
      <c r="B47" s="26">
        <v>56693143064</v>
      </c>
      <c r="C47" s="26" t="s">
        <v>115</v>
      </c>
      <c r="D47" s="26">
        <v>886.80000000000007</v>
      </c>
      <c r="E47" s="26" t="s">
        <v>60</v>
      </c>
    </row>
    <row r="48" spans="1:5">
      <c r="A48" s="26" t="s">
        <v>99</v>
      </c>
      <c r="B48" s="26">
        <v>60594965751</v>
      </c>
      <c r="C48" s="26" t="s">
        <v>115</v>
      </c>
      <c r="D48" s="26">
        <v>1052.6000000000001</v>
      </c>
      <c r="E48" s="26" t="s">
        <v>100</v>
      </c>
    </row>
    <row r="49" spans="1:5">
      <c r="A49" s="26" t="s">
        <v>97</v>
      </c>
      <c r="B49" s="26">
        <v>60575746457</v>
      </c>
      <c r="C49" s="26" t="s">
        <v>115</v>
      </c>
      <c r="D49" s="26">
        <v>1027</v>
      </c>
      <c r="E49" s="26" t="s">
        <v>98</v>
      </c>
    </row>
    <row r="50" spans="1:5">
      <c r="A50" s="26" t="s">
        <v>45</v>
      </c>
      <c r="B50" s="26">
        <v>60593762613</v>
      </c>
      <c r="C50" s="26" t="s">
        <v>115</v>
      </c>
      <c r="D50" s="26">
        <v>2398.8000000000002</v>
      </c>
      <c r="E50" s="26" t="s">
        <v>46</v>
      </c>
    </row>
    <row r="51" spans="1:5">
      <c r="A51" s="26" t="s">
        <v>71</v>
      </c>
      <c r="B51" s="26">
        <v>60594621675</v>
      </c>
      <c r="C51" s="26" t="s">
        <v>115</v>
      </c>
      <c r="D51" s="26">
        <v>550</v>
      </c>
      <c r="E51" s="26" t="s">
        <v>72</v>
      </c>
    </row>
    <row r="52" spans="1:5">
      <c r="A52" s="26"/>
      <c r="B52" s="26" t="s">
        <v>116</v>
      </c>
      <c r="C52" s="26"/>
      <c r="D52" s="35">
        <v>118855</v>
      </c>
      <c r="E52" s="26" t="s">
        <v>117</v>
      </c>
    </row>
    <row r="54" spans="1:5">
      <c r="A54" s="26"/>
      <c r="B54" s="36" t="s">
        <v>113</v>
      </c>
      <c r="C54" s="36"/>
      <c r="D54" s="37">
        <v>1131.2</v>
      </c>
      <c r="E54" s="36" t="s">
        <v>114</v>
      </c>
    </row>
    <row r="55" spans="1:5">
      <c r="A55" s="26"/>
      <c r="B55" s="36" t="s">
        <v>116</v>
      </c>
      <c r="C55" s="36"/>
      <c r="D55" s="37">
        <v>118855</v>
      </c>
      <c r="E55" s="36" t="s">
        <v>117</v>
      </c>
    </row>
    <row r="56" spans="1:5">
      <c r="A56" s="26"/>
      <c r="B56" s="36"/>
      <c r="C56" s="36"/>
      <c r="D56" s="37">
        <v>119986.2</v>
      </c>
      <c r="E56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B12" sqref="B12"/>
    </sheetView>
  </sheetViews>
  <sheetFormatPr baseColWidth="10" defaultRowHeight="15"/>
  <cols>
    <col min="1" max="1" width="24.5703125" style="26" bestFit="1" customWidth="1"/>
    <col min="2" max="2" width="11.5703125" style="26" bestFit="1" customWidth="1"/>
    <col min="3" max="16384" width="11.42578125" style="26"/>
  </cols>
  <sheetData>
    <row r="1" spans="1:6">
      <c r="A1" s="47" t="s">
        <v>124</v>
      </c>
      <c r="B1" s="47"/>
      <c r="C1" s="48"/>
      <c r="D1" s="49"/>
      <c r="E1" s="49"/>
      <c r="F1" s="50"/>
    </row>
    <row r="2" spans="1:6">
      <c r="A2" s="47" t="s">
        <v>135</v>
      </c>
      <c r="B2" s="47"/>
      <c r="C2" s="48"/>
      <c r="D2" s="49"/>
      <c r="E2" s="49"/>
      <c r="F2" s="50"/>
    </row>
    <row r="3" spans="1:6">
      <c r="A3" s="47" t="s">
        <v>125</v>
      </c>
      <c r="B3" s="51" t="s">
        <v>136</v>
      </c>
      <c r="C3" s="48"/>
      <c r="D3" s="49"/>
      <c r="E3" s="49"/>
      <c r="F3" s="50"/>
    </row>
    <row r="4" spans="1:6">
      <c r="A4" s="48"/>
      <c r="B4" s="48"/>
      <c r="C4" s="48"/>
      <c r="D4" s="49"/>
      <c r="E4" s="49"/>
      <c r="F4" s="50"/>
    </row>
    <row r="5" spans="1:6">
      <c r="A5" s="48" t="s">
        <v>126</v>
      </c>
      <c r="B5" s="48" t="s">
        <v>127</v>
      </c>
      <c r="C5" s="48"/>
      <c r="D5" s="49"/>
      <c r="E5" s="49"/>
      <c r="F5" s="50"/>
    </row>
    <row r="6" spans="1:6">
      <c r="A6" s="49" t="s">
        <v>128</v>
      </c>
      <c r="B6" s="52">
        <v>100649.22</v>
      </c>
      <c r="C6" s="49"/>
      <c r="D6" s="49"/>
      <c r="E6" s="49"/>
      <c r="F6" s="50"/>
    </row>
    <row r="7" spans="1:6">
      <c r="A7" s="49" t="s">
        <v>129</v>
      </c>
      <c r="B7" s="52">
        <v>46720.82</v>
      </c>
      <c r="C7" s="49"/>
      <c r="D7" s="49"/>
      <c r="E7" s="49"/>
      <c r="F7" s="50"/>
    </row>
    <row r="8" spans="1:6">
      <c r="A8" s="49" t="s">
        <v>130</v>
      </c>
      <c r="B8" s="52">
        <v>0</v>
      </c>
      <c r="C8" s="49"/>
      <c r="D8" s="49"/>
      <c r="E8" s="49"/>
      <c r="F8" s="50"/>
    </row>
    <row r="9" spans="1:6">
      <c r="A9" s="49" t="s">
        <v>131</v>
      </c>
      <c r="B9" s="52">
        <v>11822.89</v>
      </c>
      <c r="C9" s="49"/>
      <c r="D9" s="49"/>
      <c r="E9" s="49"/>
      <c r="F9" s="50"/>
    </row>
    <row r="10" spans="1:6">
      <c r="A10" s="49" t="s">
        <v>132</v>
      </c>
      <c r="B10" s="52">
        <v>0</v>
      </c>
      <c r="C10" s="49"/>
      <c r="D10" s="49"/>
      <c r="E10" s="49"/>
      <c r="F10" s="50"/>
    </row>
    <row r="11" spans="1:6">
      <c r="A11" s="49" t="s">
        <v>133</v>
      </c>
      <c r="B11" s="52">
        <v>12896.66</v>
      </c>
      <c r="C11" s="49"/>
      <c r="D11" s="49"/>
      <c r="E11" s="49"/>
      <c r="F11" s="50"/>
    </row>
    <row r="12" spans="1:6" ht="15.75" thickBot="1">
      <c r="A12" s="49" t="s">
        <v>134</v>
      </c>
      <c r="B12" s="53">
        <v>0</v>
      </c>
      <c r="C12" s="49"/>
      <c r="D12" s="49"/>
      <c r="E12" s="49"/>
      <c r="F12" s="50"/>
    </row>
    <row r="13" spans="1:6">
      <c r="A13" s="49"/>
      <c r="B13" s="54">
        <f>SUM(B6:B12)</f>
        <v>172089.59</v>
      </c>
      <c r="C13" s="49"/>
      <c r="D13" s="49"/>
      <c r="E13" s="49"/>
      <c r="F13" s="50"/>
    </row>
    <row r="14" spans="1:6" ht="15.75" thickBot="1">
      <c r="A14" s="49"/>
      <c r="B14" s="55">
        <f>B13*0.16</f>
        <v>27534.3344</v>
      </c>
      <c r="C14" s="49"/>
      <c r="D14" s="49"/>
      <c r="E14" s="49"/>
      <c r="F14" s="50"/>
    </row>
    <row r="15" spans="1:6" ht="15.75" thickTop="1">
      <c r="A15" s="49"/>
      <c r="B15" s="56">
        <f>+B13+B14</f>
        <v>199623.92439999999</v>
      </c>
      <c r="C15" s="49"/>
      <c r="D15" s="49"/>
      <c r="E15" s="49"/>
      <c r="F15" s="50"/>
    </row>
    <row r="16" spans="1:6">
      <c r="A16" s="49"/>
      <c r="B16" s="52">
        <v>199623.93</v>
      </c>
      <c r="C16" s="49"/>
      <c r="D16" s="49"/>
      <c r="E16" s="49"/>
      <c r="F16" s="50"/>
    </row>
    <row r="17" spans="1:6">
      <c r="A17" s="49"/>
      <c r="B17" s="52">
        <f>B15-B16</f>
        <v>-5.6000000040512532E-3</v>
      </c>
      <c r="C17" s="49"/>
      <c r="D17" s="49"/>
      <c r="E17" s="49"/>
      <c r="F17" s="50"/>
    </row>
    <row r="18" spans="1:6">
      <c r="A18" s="49"/>
      <c r="B18" s="52"/>
      <c r="C18" s="49"/>
      <c r="D18" s="49"/>
      <c r="E18" s="49"/>
      <c r="F18" s="50"/>
    </row>
    <row r="19" spans="1:6">
      <c r="A19" s="49"/>
      <c r="B19" s="49"/>
      <c r="C19" s="49"/>
      <c r="D19" s="49"/>
      <c r="E19" s="49"/>
      <c r="F19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2017-10-05T16:45:37Z</dcterms:created>
  <dcterms:modified xsi:type="dcterms:W3CDTF">2017-10-16T22:13:55Z</dcterms:modified>
</cp:coreProperties>
</file>