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FACTURACION!$A$10:$M$50</definedName>
  </definedNames>
  <calcPr calcId="124519"/>
</workbook>
</file>

<file path=xl/calcChain.xml><?xml version="1.0" encoding="utf-8"?>
<calcChain xmlns="http://schemas.openxmlformats.org/spreadsheetml/2006/main">
  <c r="B13" i="4"/>
  <c r="B14" s="1"/>
  <c r="E50" i="3"/>
  <c r="G50" s="1"/>
  <c r="E12"/>
  <c r="F12" s="1"/>
  <c r="E13"/>
  <c r="G13" s="1"/>
  <c r="E14"/>
  <c r="F14" s="1"/>
  <c r="E15"/>
  <c r="G15" s="1"/>
  <c r="E16"/>
  <c r="F16" s="1"/>
  <c r="E17"/>
  <c r="G17" s="1"/>
  <c r="E18"/>
  <c r="F18" s="1"/>
  <c r="E19"/>
  <c r="G19" s="1"/>
  <c r="E20"/>
  <c r="F20" s="1"/>
  <c r="E21"/>
  <c r="G21" s="1"/>
  <c r="E22"/>
  <c r="F22" s="1"/>
  <c r="E23"/>
  <c r="G23" s="1"/>
  <c r="E24"/>
  <c r="F24" s="1"/>
  <c r="E25"/>
  <c r="E26"/>
  <c r="F26" s="1"/>
  <c r="E27"/>
  <c r="G27" s="1"/>
  <c r="E28"/>
  <c r="F28" s="1"/>
  <c r="E29"/>
  <c r="E30"/>
  <c r="F30" s="1"/>
  <c r="E31"/>
  <c r="E32"/>
  <c r="F32" s="1"/>
  <c r="E33"/>
  <c r="E34"/>
  <c r="F34" s="1"/>
  <c r="E35"/>
  <c r="E36"/>
  <c r="F36" s="1"/>
  <c r="E37"/>
  <c r="E38"/>
  <c r="F38" s="1"/>
  <c r="E39"/>
  <c r="G39" s="1"/>
  <c r="E40"/>
  <c r="F40" s="1"/>
  <c r="E41"/>
  <c r="E42"/>
  <c r="F42" s="1"/>
  <c r="E43"/>
  <c r="E44"/>
  <c r="F44" s="1"/>
  <c r="E45"/>
  <c r="E46"/>
  <c r="F46" s="1"/>
  <c r="E47"/>
  <c r="G47" s="1"/>
  <c r="E48"/>
  <c r="F48" s="1"/>
  <c r="E49"/>
  <c r="E11"/>
  <c r="F11" s="1"/>
  <c r="G36" l="1"/>
  <c r="G14"/>
  <c r="G44"/>
  <c r="G22"/>
  <c r="G46"/>
  <c r="G20"/>
  <c r="H20" s="1"/>
  <c r="G38"/>
  <c r="H38" s="1"/>
  <c r="G28"/>
  <c r="G12"/>
  <c r="E53"/>
  <c r="G26"/>
  <c r="H26" s="1"/>
  <c r="G11"/>
  <c r="G30"/>
  <c r="G42"/>
  <c r="H42" s="1"/>
  <c r="G34"/>
  <c r="H34" s="1"/>
  <c r="G18"/>
  <c r="G48"/>
  <c r="G40"/>
  <c r="H40" s="1"/>
  <c r="G32"/>
  <c r="H32" s="1"/>
  <c r="G24"/>
  <c r="H24" s="1"/>
  <c r="G16"/>
  <c r="F50"/>
  <c r="H50" s="1"/>
  <c r="B15" i="4"/>
  <c r="B17" s="1"/>
  <c r="G49" i="3"/>
  <c r="G45"/>
  <c r="G43"/>
  <c r="G41"/>
  <c r="G37"/>
  <c r="G35"/>
  <c r="G33"/>
  <c r="G31"/>
  <c r="G29"/>
  <c r="G25"/>
  <c r="F49"/>
  <c r="H48"/>
  <c r="F47"/>
  <c r="H46"/>
  <c r="F45"/>
  <c r="H44"/>
  <c r="F43"/>
  <c r="F41"/>
  <c r="F39"/>
  <c r="H39" s="1"/>
  <c r="F37"/>
  <c r="H37" s="1"/>
  <c r="H36"/>
  <c r="F35"/>
  <c r="F33"/>
  <c r="F31"/>
  <c r="H31" s="1"/>
  <c r="H30"/>
  <c r="F29"/>
  <c r="H28"/>
  <c r="F27"/>
  <c r="H27" s="1"/>
  <c r="F25"/>
  <c r="H25" s="1"/>
  <c r="F23"/>
  <c r="H23" s="1"/>
  <c r="H22"/>
  <c r="F21"/>
  <c r="F19"/>
  <c r="H19" s="1"/>
  <c r="H18"/>
  <c r="F17"/>
  <c r="H16"/>
  <c r="F15"/>
  <c r="H15" s="1"/>
  <c r="H14"/>
  <c r="F13"/>
  <c r="H13" s="1"/>
  <c r="H12"/>
  <c r="H47"/>
  <c r="H21"/>
  <c r="H17"/>
  <c r="H33" l="1"/>
  <c r="I33" s="1"/>
  <c r="J33" s="1"/>
  <c r="H41"/>
  <c r="H45"/>
  <c r="I45" s="1"/>
  <c r="J45" s="1"/>
  <c r="G53"/>
  <c r="F53"/>
  <c r="H11"/>
  <c r="H35"/>
  <c r="I35" s="1"/>
  <c r="J35" s="1"/>
  <c r="H43"/>
  <c r="H29"/>
  <c r="H49"/>
  <c r="I49" s="1"/>
  <c r="J49" s="1"/>
  <c r="I50"/>
  <c r="J50" s="1"/>
  <c r="I15"/>
  <c r="J15" s="1"/>
  <c r="I19"/>
  <c r="J19" s="1"/>
  <c r="I23"/>
  <c r="J23" s="1"/>
  <c r="I27"/>
  <c r="J27" s="1"/>
  <c r="I31"/>
  <c r="J31" s="1"/>
  <c r="I39"/>
  <c r="J39" s="1"/>
  <c r="I43"/>
  <c r="J43" s="1"/>
  <c r="I37"/>
  <c r="J37" s="1"/>
  <c r="I41"/>
  <c r="J41" s="1"/>
  <c r="I13"/>
  <c r="J13" s="1"/>
  <c r="I47"/>
  <c r="J47" s="1"/>
  <c r="I12"/>
  <c r="J12" s="1"/>
  <c r="I16"/>
  <c r="J16" s="1"/>
  <c r="I20"/>
  <c r="J20" s="1"/>
  <c r="I24"/>
  <c r="J24" s="1"/>
  <c r="I32"/>
  <c r="J32" s="1"/>
  <c r="I36"/>
  <c r="J36" s="1"/>
  <c r="I40"/>
  <c r="J40" s="1"/>
  <c r="I44"/>
  <c r="J44" s="1"/>
  <c r="I48"/>
  <c r="J48" s="1"/>
  <c r="I25"/>
  <c r="J25" s="1"/>
  <c r="I17"/>
  <c r="J17" s="1"/>
  <c r="I14"/>
  <c r="J14" s="1"/>
  <c r="I18"/>
  <c r="J18" s="1"/>
  <c r="I22"/>
  <c r="J22" s="1"/>
  <c r="I26"/>
  <c r="J26" s="1"/>
  <c r="I30"/>
  <c r="J30" s="1"/>
  <c r="I34"/>
  <c r="J34" s="1"/>
  <c r="I38"/>
  <c r="J38" s="1"/>
  <c r="I42"/>
  <c r="J42" s="1"/>
  <c r="I46"/>
  <c r="J46" s="1"/>
  <c r="I21"/>
  <c r="J21" s="1"/>
  <c r="I28"/>
  <c r="J28" s="1"/>
  <c r="I29" l="1"/>
  <c r="J29" s="1"/>
  <c r="I11"/>
  <c r="J11"/>
  <c r="H53"/>
  <c r="J53" l="1"/>
  <c r="I53"/>
</calcChain>
</file>

<file path=xl/sharedStrings.xml><?xml version="1.0" encoding="utf-8"?>
<sst xmlns="http://schemas.openxmlformats.org/spreadsheetml/2006/main" count="471" uniqueCount="180">
  <si>
    <t>CONTPAQ i</t>
  </si>
  <si>
    <t xml:space="preserve">      NÓMINAS</t>
  </si>
  <si>
    <t>05 INGENIERIA FISCAL LABORAL SC</t>
  </si>
  <si>
    <t>Lista de Raya (forma tabular)</t>
  </si>
  <si>
    <t>Periodo 38 al 38 Semanal del 13/09/2017 al 19/09/2017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</si>
  <si>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</si>
  <si>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</si>
  <si>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</si>
  <si>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</si>
  <si>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</si>
  <si>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</si>
  <si>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</si>
  <si>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</si>
  <si>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</si>
  <si>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</si>
  <si>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</si>
  <si>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</si>
  <si>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</si>
  <si>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</si>
  <si>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</si>
  <si>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</si>
  <si>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</si>
  <si>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</si>
  <si>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</si>
  <si>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</si>
  <si>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</si>
  <si>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</si>
  <si>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</si>
  <si>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</si>
  <si>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</si>
  <si>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</si>
  <si>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</si>
  <si>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</si>
  <si>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</si>
  <si>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</si>
  <si>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</si>
  <si>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</si>
  <si>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</si>
  <si>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</si>
  <si>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</si>
  <si>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</si>
  <si>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</si>
  <si>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</si>
  <si>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</si>
  <si>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</si>
  <si>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</si>
  <si>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</si>
  <si>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</si>
  <si>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</si>
  <si>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</si>
  <si>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</si>
  <si>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</si>
  <si>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</si>
  <si>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</si>
  <si>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</si>
  <si>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</si>
  <si>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</si>
  <si>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</si>
  <si>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</si>
  <si>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</si>
  <si>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</si>
  <si>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</si>
  <si>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</si>
  <si>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</si>
  <si>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</si>
  <si>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</si>
  <si>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</si>
  <si>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</si>
  <si>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</si>
  <si>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</si>
  <si>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</si>
  <si>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</si>
  <si>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</si>
  <si>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</si>
  <si>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</si>
  <si>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</si>
  <si>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</si>
  <si>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</si>
  <si>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</si>
  <si>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</si>
  <si>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</si>
  <si>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</si>
  <si>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</si>
  <si>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</si>
  <si>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</si>
  <si>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</si>
  <si>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</si>
  <si>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</si>
  <si>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</si>
  <si>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</si>
  <si>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</si>
  <si>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</si>
  <si>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</si>
  <si>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</si>
  <si>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</si>
  <si>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</si>
  <si>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</si>
  <si>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</si>
  <si>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</si>
  <si>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</si>
  <si>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</si>
  <si>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</si>
  <si>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</si>
  <si>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</si>
  <si>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</si>
  <si>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38 del 2017-09-13 al 2017-09-19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</si>
  <si>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</si>
  <si>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</si>
  <si>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</si>
  <si>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</si>
  <si>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</si>
  <si>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</si>
  <si>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</si>
  <si>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</si>
  <si>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</si>
  <si>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</si>
  <si>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39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</si>
  <si>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</si>
  <si>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</si>
  <si>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</si>
  <si>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</si>
  <si>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</si>
  <si>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</si>
  <si>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</si>
  <si>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</si>
  <si>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</si>
  <si>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</si>
  <si>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</si>
  <si>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</si>
  <si>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</si>
  <si>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</si>
  <si>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</si>
  <si>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</si>
  <si>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</si>
  <si>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38</t>
  </si>
  <si>
    <t>13/09/2017 al 19/09/2017</t>
  </si>
  <si>
    <t>VENTAS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</si>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</sst>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5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9" sqref="H19:H37"/>
    </sheetView>
  </sheetViews>
  <sheetFormatPr baseColWidth="10" defaultRowHeight="11.25"/>
  <cols>
    <col min="1" max="1" width="7.42578125" style="2" customWidth="1"/>
    <col min="2" max="2" width="27.7109375" style="1" customWidth="1"/>
    <col min="3" max="3" width="13.5703125" style="1" bestFit="1" customWidth="1"/>
    <col min="4" max="4" width="11.42578125" style="1"/>
    <col min="5" max="5" width="14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104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117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118</v>
      </c>
      <c r="G8" s="39" t="s">
        <v>119</v>
      </c>
      <c r="H8" s="39" t="s">
        <v>120</v>
      </c>
      <c r="I8" s="39" t="s">
        <v>121</v>
      </c>
      <c r="J8" s="39" t="s">
        <v>122</v>
      </c>
    </row>
    <row r="9" spans="1:13" ht="12" thickTop="1">
      <c r="A9" s="12" t="s">
        <v>21</v>
      </c>
    </row>
    <row r="11" spans="1:13" ht="14.25" hidden="1">
      <c r="A11" s="2" t="s">
        <v>22</v>
      </c>
      <c r="B11" s="1" t="s">
        <v>23</v>
      </c>
      <c r="C11" s="13">
        <v>8443.89</v>
      </c>
      <c r="E11" s="40">
        <f>+C11</f>
        <v>8443.89</v>
      </c>
      <c r="F11" s="40">
        <f>+E11*2%</f>
        <v>168.87779999999998</v>
      </c>
      <c r="G11" s="40">
        <f>+E11*7.5%</f>
        <v>633.29174999999998</v>
      </c>
      <c r="H11" s="40">
        <f>SUM(E11:G11)</f>
        <v>9246.0595499999999</v>
      </c>
      <c r="I11" s="40">
        <f>+H11*16%</f>
        <v>1479.3695279999999</v>
      </c>
      <c r="J11" s="40">
        <f>+H11+I11</f>
        <v>10725.429077999999</v>
      </c>
      <c r="L11" s="57" t="s">
        <v>136</v>
      </c>
      <c r="M11" s="58" t="s">
        <v>137</v>
      </c>
    </row>
    <row r="12" spans="1:13" ht="14.25" hidden="1">
      <c r="A12" s="2" t="s">
        <v>24</v>
      </c>
      <c r="B12" s="1" t="s">
        <v>25</v>
      </c>
      <c r="C12" s="13">
        <v>1555.58</v>
      </c>
      <c r="E12" s="40">
        <f t="shared" ref="E12:E49" si="0">+C12</f>
        <v>1555.58</v>
      </c>
      <c r="F12" s="40">
        <f t="shared" ref="F12:F49" si="1">+E12*2%</f>
        <v>31.111599999999999</v>
      </c>
      <c r="G12" s="40">
        <f t="shared" ref="G12:G49" si="2">+E12*7.5%</f>
        <v>116.66849999999999</v>
      </c>
      <c r="H12" s="40">
        <f t="shared" ref="H12:H49" si="3">SUM(E12:G12)</f>
        <v>1703.3600999999999</v>
      </c>
      <c r="I12" s="40">
        <f t="shared" ref="I12:I49" si="4">+H12*16%</f>
        <v>272.53761599999996</v>
      </c>
      <c r="J12" s="40">
        <f t="shared" ref="J12:J49" si="5">+H12+I12</f>
        <v>1975.8977159999999</v>
      </c>
      <c r="L12" s="57" t="s">
        <v>138</v>
      </c>
      <c r="M12" s="58" t="s">
        <v>139</v>
      </c>
    </row>
    <row r="13" spans="1:13" ht="14.25" hidden="1">
      <c r="A13" s="2" t="s">
        <v>26</v>
      </c>
      <c r="B13" s="1" t="s">
        <v>27</v>
      </c>
      <c r="C13" s="13">
        <v>855.63</v>
      </c>
      <c r="E13" s="40">
        <f t="shared" si="0"/>
        <v>855.63</v>
      </c>
      <c r="F13" s="40">
        <f t="shared" si="1"/>
        <v>17.1126</v>
      </c>
      <c r="G13" s="40">
        <f t="shared" si="2"/>
        <v>64.172249999999991</v>
      </c>
      <c r="H13" s="40">
        <f t="shared" si="3"/>
        <v>936.91485</v>
      </c>
      <c r="I13" s="40">
        <f t="shared" si="4"/>
        <v>149.90637599999999</v>
      </c>
      <c r="J13" s="40">
        <f t="shared" si="5"/>
        <v>1086.821226</v>
      </c>
      <c r="L13" s="57" t="s">
        <v>136</v>
      </c>
      <c r="M13" s="58" t="s">
        <v>140</v>
      </c>
    </row>
    <row r="14" spans="1:13" ht="14.25" hidden="1">
      <c r="A14" s="2" t="s">
        <v>28</v>
      </c>
      <c r="B14" s="1" t="s">
        <v>29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136</v>
      </c>
      <c r="M14" s="58" t="s">
        <v>141</v>
      </c>
    </row>
    <row r="15" spans="1:13" ht="14.25" hidden="1">
      <c r="A15" s="2" t="s">
        <v>30</v>
      </c>
      <c r="B15" s="1" t="s">
        <v>31</v>
      </c>
      <c r="C15" s="13">
        <v>855.63</v>
      </c>
      <c r="E15" s="40">
        <f t="shared" si="0"/>
        <v>855.63</v>
      </c>
      <c r="F15" s="40">
        <f t="shared" si="1"/>
        <v>17.1126</v>
      </c>
      <c r="G15" s="40">
        <f t="shared" si="2"/>
        <v>64.172249999999991</v>
      </c>
      <c r="H15" s="40">
        <f t="shared" si="3"/>
        <v>936.91485</v>
      </c>
      <c r="I15" s="40">
        <f t="shared" si="4"/>
        <v>149.90637599999999</v>
      </c>
      <c r="J15" s="40">
        <f t="shared" si="5"/>
        <v>1086.821226</v>
      </c>
      <c r="L15" s="57" t="s">
        <v>138</v>
      </c>
      <c r="M15" s="58" t="s">
        <v>142</v>
      </c>
    </row>
    <row r="16" spans="1:13" ht="14.25" hidden="1">
      <c r="A16" s="2" t="s">
        <v>32</v>
      </c>
      <c r="B16" s="1" t="s">
        <v>33</v>
      </c>
      <c r="C16" s="13">
        <v>1405.98</v>
      </c>
      <c r="E16" s="40">
        <f t="shared" si="0"/>
        <v>1405.98</v>
      </c>
      <c r="F16" s="40">
        <f t="shared" si="1"/>
        <v>28.119600000000002</v>
      </c>
      <c r="G16" s="40">
        <f t="shared" si="2"/>
        <v>105.4485</v>
      </c>
      <c r="H16" s="40">
        <f t="shared" si="3"/>
        <v>1539.5481</v>
      </c>
      <c r="I16" s="40">
        <f t="shared" si="4"/>
        <v>246.327696</v>
      </c>
      <c r="J16" s="40">
        <f t="shared" si="5"/>
        <v>1785.875796</v>
      </c>
      <c r="L16" s="57" t="s">
        <v>138</v>
      </c>
      <c r="M16" s="58" t="s">
        <v>143</v>
      </c>
    </row>
    <row r="17" spans="1:13" ht="14.25" hidden="1">
      <c r="A17" s="2" t="s">
        <v>34</v>
      </c>
      <c r="B17" s="1" t="s">
        <v>35</v>
      </c>
      <c r="C17" s="13">
        <v>16425.45</v>
      </c>
      <c r="E17" s="40">
        <f t="shared" si="0"/>
        <v>16425.45</v>
      </c>
      <c r="F17" s="40">
        <f t="shared" si="1"/>
        <v>328.50900000000001</v>
      </c>
      <c r="G17" s="40">
        <f t="shared" si="2"/>
        <v>1231.9087500000001</v>
      </c>
      <c r="H17" s="40">
        <f t="shared" si="3"/>
        <v>17985.867750000001</v>
      </c>
      <c r="I17" s="40">
        <f t="shared" si="4"/>
        <v>2877.7388400000004</v>
      </c>
      <c r="J17" s="40">
        <f t="shared" si="5"/>
        <v>20863.606590000003</v>
      </c>
      <c r="L17" s="57" t="s">
        <v>136</v>
      </c>
      <c r="M17" s="58" t="s">
        <v>144</v>
      </c>
    </row>
    <row r="18" spans="1:13" ht="14.25" hidden="1">
      <c r="A18" s="2" t="s">
        <v>36</v>
      </c>
      <c r="B18" s="1" t="s">
        <v>37</v>
      </c>
      <c r="C18" s="13">
        <v>34138.35</v>
      </c>
      <c r="E18" s="40">
        <f t="shared" si="0"/>
        <v>34138.35</v>
      </c>
      <c r="F18" s="40">
        <f t="shared" si="1"/>
        <v>682.76699999999994</v>
      </c>
      <c r="G18" s="40">
        <f t="shared" si="2"/>
        <v>2560.3762499999998</v>
      </c>
      <c r="H18" s="40">
        <f t="shared" si="3"/>
        <v>37381.49325</v>
      </c>
      <c r="I18" s="40">
        <f t="shared" si="4"/>
        <v>5981.03892</v>
      </c>
      <c r="J18" s="40">
        <f t="shared" si="5"/>
        <v>43362.532169999999</v>
      </c>
      <c r="L18" s="57" t="s">
        <v>136</v>
      </c>
      <c r="M18" s="58" t="s">
        <v>145</v>
      </c>
    </row>
    <row r="19" spans="1:13" ht="14.25">
      <c r="A19" s="2" t="s">
        <v>38</v>
      </c>
      <c r="B19" s="1" t="s">
        <v>39</v>
      </c>
      <c r="C19" s="13">
        <v>2445.8000000000002</v>
      </c>
      <c r="E19" s="40">
        <f t="shared" si="0"/>
        <v>2445.8000000000002</v>
      </c>
      <c r="F19" s="40">
        <f t="shared" si="1"/>
        <v>48.916000000000004</v>
      </c>
      <c r="G19" s="40">
        <f t="shared" si="2"/>
        <v>183.435</v>
      </c>
      <c r="H19" s="40">
        <f t="shared" si="3"/>
        <v>2678.1510000000003</v>
      </c>
      <c r="I19" s="40">
        <f t="shared" si="4"/>
        <v>428.50416000000007</v>
      </c>
      <c r="J19" s="40">
        <f t="shared" si="5"/>
        <v>3106.6551600000003</v>
      </c>
      <c r="L19" s="57" t="s">
        <v>146</v>
      </c>
      <c r="M19" s="58" t="s">
        <v>147</v>
      </c>
    </row>
    <row r="20" spans="1:13" ht="14.25" hidden="1">
      <c r="A20" s="2" t="s">
        <v>40</v>
      </c>
      <c r="B20" s="1" t="s">
        <v>41</v>
      </c>
      <c r="C20" s="13">
        <v>855.63</v>
      </c>
      <c r="E20" s="40">
        <f t="shared" si="0"/>
        <v>855.63</v>
      </c>
      <c r="F20" s="40">
        <f t="shared" si="1"/>
        <v>17.1126</v>
      </c>
      <c r="G20" s="40">
        <f t="shared" si="2"/>
        <v>64.172249999999991</v>
      </c>
      <c r="H20" s="40">
        <f t="shared" si="3"/>
        <v>936.91485</v>
      </c>
      <c r="I20" s="40">
        <f t="shared" si="4"/>
        <v>149.90637599999999</v>
      </c>
      <c r="J20" s="40">
        <f t="shared" si="5"/>
        <v>1086.821226</v>
      </c>
      <c r="L20" s="57" t="s">
        <v>136</v>
      </c>
      <c r="M20" s="58" t="s">
        <v>148</v>
      </c>
    </row>
    <row r="21" spans="1:13" ht="14.25" hidden="1">
      <c r="A21" s="2" t="s">
        <v>42</v>
      </c>
      <c r="B21" s="1" t="s">
        <v>43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136</v>
      </c>
      <c r="M21" s="58" t="s">
        <v>149</v>
      </c>
    </row>
    <row r="22" spans="1:13" ht="14.25" hidden="1">
      <c r="A22" s="2" t="s">
        <v>44</v>
      </c>
      <c r="B22" s="1" t="s">
        <v>45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138</v>
      </c>
      <c r="M22" s="58" t="s">
        <v>150</v>
      </c>
    </row>
    <row r="23" spans="1:13" ht="14.25">
      <c r="A23" s="2" t="s">
        <v>46</v>
      </c>
      <c r="B23" s="1" t="s">
        <v>47</v>
      </c>
      <c r="C23" s="13">
        <v>19311.400000000001</v>
      </c>
      <c r="E23" s="40">
        <f t="shared" si="0"/>
        <v>19311.400000000001</v>
      </c>
      <c r="F23" s="40">
        <f t="shared" si="1"/>
        <v>386.22800000000007</v>
      </c>
      <c r="G23" s="40">
        <f t="shared" si="2"/>
        <v>1448.355</v>
      </c>
      <c r="H23" s="40">
        <f t="shared" si="3"/>
        <v>21145.983</v>
      </c>
      <c r="I23" s="40">
        <f t="shared" si="4"/>
        <v>3383.3572800000002</v>
      </c>
      <c r="J23" s="40">
        <f t="shared" si="5"/>
        <v>24529.34028</v>
      </c>
      <c r="L23" s="59" t="s">
        <v>146</v>
      </c>
      <c r="M23" s="59" t="s">
        <v>151</v>
      </c>
    </row>
    <row r="24" spans="1:13" ht="14.25" hidden="1">
      <c r="A24" s="2" t="s">
        <v>48</v>
      </c>
      <c r="B24" s="1" t="s">
        <v>49</v>
      </c>
      <c r="C24" s="13">
        <v>6848.4</v>
      </c>
      <c r="E24" s="40">
        <f t="shared" si="0"/>
        <v>6848.4</v>
      </c>
      <c r="F24" s="40">
        <f t="shared" si="1"/>
        <v>136.96799999999999</v>
      </c>
      <c r="G24" s="40">
        <f t="shared" si="2"/>
        <v>513.63</v>
      </c>
      <c r="H24" s="40">
        <f t="shared" si="3"/>
        <v>7498.9979999999996</v>
      </c>
      <c r="I24" s="40">
        <f t="shared" si="4"/>
        <v>1199.83968</v>
      </c>
      <c r="J24" s="40">
        <f t="shared" si="5"/>
        <v>8698.8376800000005</v>
      </c>
      <c r="L24" s="57" t="s">
        <v>136</v>
      </c>
      <c r="M24" s="58" t="s">
        <v>152</v>
      </c>
    </row>
    <row r="25" spans="1:13" ht="14.25" hidden="1">
      <c r="A25" s="2" t="s">
        <v>50</v>
      </c>
      <c r="B25" s="1" t="s">
        <v>51</v>
      </c>
      <c r="C25" s="13">
        <v>2383.2600000000002</v>
      </c>
      <c r="E25" s="40">
        <f t="shared" si="0"/>
        <v>2383.2600000000002</v>
      </c>
      <c r="F25" s="40">
        <f t="shared" si="1"/>
        <v>47.665200000000006</v>
      </c>
      <c r="G25" s="40">
        <f t="shared" si="2"/>
        <v>178.74450000000002</v>
      </c>
      <c r="H25" s="40">
        <f t="shared" si="3"/>
        <v>2609.6697000000004</v>
      </c>
      <c r="I25" s="40">
        <f t="shared" si="4"/>
        <v>417.5471520000001</v>
      </c>
      <c r="J25" s="40">
        <f t="shared" si="5"/>
        <v>3027.2168520000005</v>
      </c>
      <c r="L25" s="57" t="s">
        <v>153</v>
      </c>
      <c r="M25" s="58" t="s">
        <v>154</v>
      </c>
    </row>
    <row r="26" spans="1:13" ht="14.25" hidden="1">
      <c r="A26" s="2" t="s">
        <v>52</v>
      </c>
      <c r="B26" s="1" t="s">
        <v>53</v>
      </c>
      <c r="C26" s="13">
        <v>1026.76</v>
      </c>
      <c r="E26" s="40">
        <f t="shared" si="0"/>
        <v>1026.76</v>
      </c>
      <c r="F26" s="40">
        <f t="shared" si="1"/>
        <v>20.5352</v>
      </c>
      <c r="G26" s="40">
        <f t="shared" si="2"/>
        <v>77.006999999999991</v>
      </c>
      <c r="H26" s="40">
        <f t="shared" si="3"/>
        <v>1124.3022000000001</v>
      </c>
      <c r="I26" s="40">
        <f t="shared" si="4"/>
        <v>179.88835200000003</v>
      </c>
      <c r="J26" s="40">
        <f t="shared" si="5"/>
        <v>1304.190552</v>
      </c>
      <c r="L26" s="57" t="s">
        <v>136</v>
      </c>
      <c r="M26" s="58" t="s">
        <v>155</v>
      </c>
    </row>
    <row r="27" spans="1:13" ht="14.25" hidden="1">
      <c r="A27" s="2" t="s">
        <v>54</v>
      </c>
      <c r="B27" s="1" t="s">
        <v>55</v>
      </c>
      <c r="C27" s="13">
        <v>855.63</v>
      </c>
      <c r="E27" s="40">
        <f t="shared" si="0"/>
        <v>855.63</v>
      </c>
      <c r="F27" s="40">
        <f t="shared" si="1"/>
        <v>17.1126</v>
      </c>
      <c r="G27" s="40">
        <f t="shared" si="2"/>
        <v>64.172249999999991</v>
      </c>
      <c r="H27" s="40">
        <f t="shared" si="3"/>
        <v>936.91485</v>
      </c>
      <c r="I27" s="40">
        <f t="shared" si="4"/>
        <v>149.90637599999999</v>
      </c>
      <c r="J27" s="40">
        <f t="shared" si="5"/>
        <v>1086.821226</v>
      </c>
      <c r="L27" s="57" t="s">
        <v>136</v>
      </c>
      <c r="M27" s="58" t="s">
        <v>156</v>
      </c>
    </row>
    <row r="28" spans="1:13" ht="14.25" hidden="1">
      <c r="A28" s="2" t="s">
        <v>56</v>
      </c>
      <c r="B28" s="1" t="s">
        <v>57</v>
      </c>
      <c r="C28" s="13">
        <v>12036.68</v>
      </c>
      <c r="E28" s="40">
        <f t="shared" si="0"/>
        <v>12036.68</v>
      </c>
      <c r="F28" s="40">
        <f t="shared" si="1"/>
        <v>240.73360000000002</v>
      </c>
      <c r="G28" s="40">
        <f t="shared" si="2"/>
        <v>902.75099999999998</v>
      </c>
      <c r="H28" s="40">
        <f t="shared" si="3"/>
        <v>13180.1646</v>
      </c>
      <c r="I28" s="40">
        <f t="shared" si="4"/>
        <v>2108.8263360000001</v>
      </c>
      <c r="J28" s="40">
        <f t="shared" si="5"/>
        <v>15288.990936</v>
      </c>
      <c r="L28" s="57" t="s">
        <v>136</v>
      </c>
      <c r="M28" s="58" t="s">
        <v>157</v>
      </c>
    </row>
    <row r="29" spans="1:13" ht="14.25" hidden="1">
      <c r="A29" s="2" t="s">
        <v>58</v>
      </c>
      <c r="B29" s="1" t="s">
        <v>59</v>
      </c>
      <c r="C29" s="13">
        <v>855.63</v>
      </c>
      <c r="E29" s="40">
        <f t="shared" si="0"/>
        <v>855.63</v>
      </c>
      <c r="F29" s="40">
        <f t="shared" si="1"/>
        <v>17.1126</v>
      </c>
      <c r="G29" s="40">
        <f t="shared" si="2"/>
        <v>64.172249999999991</v>
      </c>
      <c r="H29" s="40">
        <f t="shared" si="3"/>
        <v>936.91485</v>
      </c>
      <c r="I29" s="40">
        <f t="shared" si="4"/>
        <v>149.90637599999999</v>
      </c>
      <c r="J29" s="40">
        <f t="shared" si="5"/>
        <v>1086.821226</v>
      </c>
      <c r="L29" s="57" t="s">
        <v>136</v>
      </c>
      <c r="M29" s="58" t="s">
        <v>158</v>
      </c>
    </row>
    <row r="30" spans="1:13" ht="14.25" hidden="1">
      <c r="A30" s="2" t="s">
        <v>60</v>
      </c>
      <c r="B30" s="1" t="s">
        <v>61</v>
      </c>
      <c r="C30" s="13">
        <v>2166.67</v>
      </c>
      <c r="E30" s="40">
        <f t="shared" si="0"/>
        <v>2166.67</v>
      </c>
      <c r="F30" s="40">
        <f t="shared" si="1"/>
        <v>43.333400000000005</v>
      </c>
      <c r="G30" s="40">
        <f t="shared" si="2"/>
        <v>162.50024999999999</v>
      </c>
      <c r="H30" s="40">
        <f t="shared" si="3"/>
        <v>2372.5036500000001</v>
      </c>
      <c r="I30" s="40">
        <f t="shared" si="4"/>
        <v>379.60058400000003</v>
      </c>
      <c r="J30" s="40">
        <f t="shared" si="5"/>
        <v>2752.1042340000004</v>
      </c>
      <c r="L30" s="57" t="s">
        <v>153</v>
      </c>
      <c r="M30" s="58" t="s">
        <v>159</v>
      </c>
    </row>
    <row r="31" spans="1:13" ht="14.25" hidden="1">
      <c r="A31" s="2" t="s">
        <v>62</v>
      </c>
      <c r="B31" s="1" t="s">
        <v>63</v>
      </c>
      <c r="C31" s="13">
        <v>2166.67</v>
      </c>
      <c r="E31" s="40">
        <f t="shared" si="0"/>
        <v>2166.67</v>
      </c>
      <c r="F31" s="40">
        <f t="shared" si="1"/>
        <v>43.333400000000005</v>
      </c>
      <c r="G31" s="40">
        <f t="shared" si="2"/>
        <v>162.50024999999999</v>
      </c>
      <c r="H31" s="40">
        <f t="shared" si="3"/>
        <v>2372.5036500000001</v>
      </c>
      <c r="I31" s="40">
        <f t="shared" si="4"/>
        <v>379.60058400000003</v>
      </c>
      <c r="J31" s="40">
        <f t="shared" si="5"/>
        <v>2752.1042340000004</v>
      </c>
      <c r="L31" s="57" t="s">
        <v>153</v>
      </c>
      <c r="M31" s="58" t="s">
        <v>160</v>
      </c>
    </row>
    <row r="32" spans="1:13" ht="14.25" hidden="1">
      <c r="A32" s="2" t="s">
        <v>64</v>
      </c>
      <c r="B32" s="1" t="s">
        <v>65</v>
      </c>
      <c r="C32" s="13">
        <v>6029.76</v>
      </c>
      <c r="E32" s="40">
        <f t="shared" si="0"/>
        <v>6029.76</v>
      </c>
      <c r="F32" s="40">
        <f t="shared" si="1"/>
        <v>120.59520000000001</v>
      </c>
      <c r="G32" s="40">
        <f t="shared" si="2"/>
        <v>452.23200000000003</v>
      </c>
      <c r="H32" s="40">
        <f t="shared" si="3"/>
        <v>6602.5871999999999</v>
      </c>
      <c r="I32" s="40">
        <f t="shared" si="4"/>
        <v>1056.4139520000001</v>
      </c>
      <c r="J32" s="40">
        <f t="shared" si="5"/>
        <v>7659.0011519999998</v>
      </c>
      <c r="L32" s="57" t="s">
        <v>136</v>
      </c>
      <c r="M32" s="58" t="s">
        <v>161</v>
      </c>
    </row>
    <row r="33" spans="1:13" ht="14.25" hidden="1">
      <c r="A33" s="2" t="s">
        <v>66</v>
      </c>
      <c r="B33" s="1" t="s">
        <v>67</v>
      </c>
      <c r="C33" s="13">
        <v>5695.94</v>
      </c>
      <c r="E33" s="40">
        <f t="shared" si="0"/>
        <v>5695.94</v>
      </c>
      <c r="F33" s="40">
        <f t="shared" si="1"/>
        <v>113.91879999999999</v>
      </c>
      <c r="G33" s="40">
        <f t="shared" si="2"/>
        <v>427.19549999999998</v>
      </c>
      <c r="H33" s="40">
        <f t="shared" si="3"/>
        <v>6237.0542999999998</v>
      </c>
      <c r="I33" s="40">
        <f t="shared" si="4"/>
        <v>997.92868799999997</v>
      </c>
      <c r="J33" s="40">
        <f t="shared" si="5"/>
        <v>7234.9829879999998</v>
      </c>
      <c r="L33" s="57" t="s">
        <v>136</v>
      </c>
      <c r="M33" s="58" t="s">
        <v>162</v>
      </c>
    </row>
    <row r="34" spans="1:13" ht="14.25" hidden="1">
      <c r="A34" s="2" t="s">
        <v>68</v>
      </c>
      <c r="B34" s="1" t="s">
        <v>69</v>
      </c>
      <c r="C34" s="13">
        <v>1914.64</v>
      </c>
      <c r="E34" s="40">
        <f t="shared" si="0"/>
        <v>1914.64</v>
      </c>
      <c r="F34" s="40">
        <f t="shared" si="1"/>
        <v>38.2928</v>
      </c>
      <c r="G34" s="40">
        <f t="shared" si="2"/>
        <v>143.59800000000001</v>
      </c>
      <c r="H34" s="40">
        <f t="shared" si="3"/>
        <v>2096.5308</v>
      </c>
      <c r="I34" s="40">
        <f t="shared" si="4"/>
        <v>335.444928</v>
      </c>
      <c r="J34" s="40">
        <f t="shared" si="5"/>
        <v>2431.9757279999999</v>
      </c>
      <c r="L34" s="57" t="s">
        <v>136</v>
      </c>
      <c r="M34" s="58" t="s">
        <v>163</v>
      </c>
    </row>
    <row r="35" spans="1:13" ht="14.25">
      <c r="A35" s="2" t="s">
        <v>70</v>
      </c>
      <c r="B35" s="1" t="s">
        <v>71</v>
      </c>
      <c r="C35" s="13">
        <v>2894.65</v>
      </c>
      <c r="E35" s="40">
        <f t="shared" si="0"/>
        <v>2894.65</v>
      </c>
      <c r="F35" s="40">
        <f t="shared" si="1"/>
        <v>57.893000000000001</v>
      </c>
      <c r="G35" s="40">
        <f t="shared" si="2"/>
        <v>217.09875</v>
      </c>
      <c r="H35" s="40">
        <f t="shared" si="3"/>
        <v>3169.6417500000002</v>
      </c>
      <c r="I35" s="40">
        <f t="shared" si="4"/>
        <v>507.14268000000004</v>
      </c>
      <c r="J35" s="40">
        <f t="shared" si="5"/>
        <v>3676.7844300000002</v>
      </c>
      <c r="L35" s="57" t="s">
        <v>146</v>
      </c>
      <c r="M35" s="58" t="s">
        <v>164</v>
      </c>
    </row>
    <row r="36" spans="1:13" ht="14.25" hidden="1">
      <c r="A36" s="2" t="s">
        <v>72</v>
      </c>
      <c r="B36" s="1" t="s">
        <v>73</v>
      </c>
      <c r="C36" s="13">
        <v>855.63</v>
      </c>
      <c r="E36" s="40">
        <f t="shared" si="0"/>
        <v>855.63</v>
      </c>
      <c r="F36" s="40">
        <f t="shared" si="1"/>
        <v>17.1126</v>
      </c>
      <c r="G36" s="40">
        <f t="shared" si="2"/>
        <v>64.172249999999991</v>
      </c>
      <c r="H36" s="40">
        <f t="shared" si="3"/>
        <v>936.91485</v>
      </c>
      <c r="I36" s="40">
        <f t="shared" si="4"/>
        <v>149.90637599999999</v>
      </c>
      <c r="J36" s="40">
        <f t="shared" si="5"/>
        <v>1086.821226</v>
      </c>
      <c r="L36" s="57" t="s">
        <v>136</v>
      </c>
      <c r="M36" s="58" t="s">
        <v>165</v>
      </c>
    </row>
    <row r="37" spans="1:13" ht="14.25">
      <c r="A37" s="2" t="s">
        <v>74</v>
      </c>
      <c r="B37" s="1" t="s">
        <v>75</v>
      </c>
      <c r="C37" s="13">
        <v>1717.86</v>
      </c>
      <c r="E37" s="40">
        <f t="shared" si="0"/>
        <v>1717.86</v>
      </c>
      <c r="F37" s="40">
        <f t="shared" si="1"/>
        <v>34.357199999999999</v>
      </c>
      <c r="G37" s="40">
        <f t="shared" si="2"/>
        <v>128.83949999999999</v>
      </c>
      <c r="H37" s="40">
        <f t="shared" si="3"/>
        <v>1881.0566999999999</v>
      </c>
      <c r="I37" s="40">
        <f t="shared" si="4"/>
        <v>300.96907199999998</v>
      </c>
      <c r="J37" s="40">
        <f t="shared" si="5"/>
        <v>2182.025772</v>
      </c>
      <c r="L37" s="57" t="s">
        <v>146</v>
      </c>
      <c r="M37" s="58" t="s">
        <v>166</v>
      </c>
    </row>
    <row r="38" spans="1:13" ht="14.25" hidden="1">
      <c r="A38" s="2" t="s">
        <v>76</v>
      </c>
      <c r="B38" s="1" t="s">
        <v>77</v>
      </c>
      <c r="C38" s="13">
        <v>2166.6</v>
      </c>
      <c r="E38" s="40">
        <f t="shared" si="0"/>
        <v>2166.6</v>
      </c>
      <c r="F38" s="40">
        <f t="shared" si="1"/>
        <v>43.332000000000001</v>
      </c>
      <c r="G38" s="40">
        <f t="shared" si="2"/>
        <v>162.49499999999998</v>
      </c>
      <c r="H38" s="40">
        <f t="shared" si="3"/>
        <v>2372.4269999999997</v>
      </c>
      <c r="I38" s="40">
        <f t="shared" si="4"/>
        <v>379.58831999999995</v>
      </c>
      <c r="J38" s="40">
        <f t="shared" si="5"/>
        <v>2752.0153199999995</v>
      </c>
      <c r="L38" s="57" t="s">
        <v>153</v>
      </c>
      <c r="M38" s="58" t="s">
        <v>167</v>
      </c>
    </row>
    <row r="39" spans="1:13" ht="14.25" hidden="1">
      <c r="A39" s="2" t="s">
        <v>78</v>
      </c>
      <c r="B39" s="1" t="s">
        <v>79</v>
      </c>
      <c r="C39" s="13">
        <v>12993.16</v>
      </c>
      <c r="E39" s="40">
        <f t="shared" si="0"/>
        <v>12993.16</v>
      </c>
      <c r="F39" s="40">
        <f t="shared" si="1"/>
        <v>259.86320000000001</v>
      </c>
      <c r="G39" s="40">
        <f t="shared" si="2"/>
        <v>974.48699999999997</v>
      </c>
      <c r="H39" s="40">
        <f t="shared" si="3"/>
        <v>14227.510199999999</v>
      </c>
      <c r="I39" s="40">
        <f t="shared" si="4"/>
        <v>2276.4016320000001</v>
      </c>
      <c r="J39" s="40">
        <f t="shared" si="5"/>
        <v>16503.911831999998</v>
      </c>
      <c r="L39" s="58" t="s">
        <v>136</v>
      </c>
      <c r="M39" s="58" t="s">
        <v>168</v>
      </c>
    </row>
    <row r="40" spans="1:13" ht="14.25" hidden="1">
      <c r="A40" s="2" t="s">
        <v>80</v>
      </c>
      <c r="B40" s="1" t="s">
        <v>81</v>
      </c>
      <c r="C40" s="13">
        <v>6496</v>
      </c>
      <c r="E40" s="40">
        <f t="shared" si="0"/>
        <v>6496</v>
      </c>
      <c r="F40" s="40">
        <f t="shared" si="1"/>
        <v>129.92000000000002</v>
      </c>
      <c r="G40" s="40">
        <f t="shared" si="2"/>
        <v>487.2</v>
      </c>
      <c r="H40" s="40">
        <f t="shared" si="3"/>
        <v>7113.12</v>
      </c>
      <c r="I40" s="40">
        <f t="shared" si="4"/>
        <v>1138.0992000000001</v>
      </c>
      <c r="J40" s="40">
        <f t="shared" si="5"/>
        <v>8251.2191999999995</v>
      </c>
      <c r="L40" s="57" t="s">
        <v>136</v>
      </c>
      <c r="M40" s="58" t="s">
        <v>169</v>
      </c>
    </row>
    <row r="41" spans="1:13" ht="14.25" hidden="1">
      <c r="A41" s="2" t="s">
        <v>82</v>
      </c>
      <c r="B41" s="1" t="s">
        <v>83</v>
      </c>
      <c r="C41" s="13">
        <v>16978.939999999999</v>
      </c>
      <c r="E41" s="40">
        <f t="shared" si="0"/>
        <v>16978.939999999999</v>
      </c>
      <c r="F41" s="40">
        <f t="shared" si="1"/>
        <v>339.5788</v>
      </c>
      <c r="G41" s="40">
        <f t="shared" si="2"/>
        <v>1273.4204999999999</v>
      </c>
      <c r="H41" s="40">
        <f t="shared" si="3"/>
        <v>18591.939299999998</v>
      </c>
      <c r="I41" s="40">
        <f t="shared" si="4"/>
        <v>2974.7102879999998</v>
      </c>
      <c r="J41" s="40">
        <f t="shared" si="5"/>
        <v>21566.649587999997</v>
      </c>
      <c r="L41" s="57" t="s">
        <v>138</v>
      </c>
      <c r="M41" s="58" t="s">
        <v>170</v>
      </c>
    </row>
    <row r="42" spans="1:13" ht="14.25" hidden="1">
      <c r="A42" s="2" t="s">
        <v>84</v>
      </c>
      <c r="B42" s="1" t="s">
        <v>85</v>
      </c>
      <c r="C42" s="13">
        <v>2171.98</v>
      </c>
      <c r="E42" s="40">
        <f t="shared" si="0"/>
        <v>2171.98</v>
      </c>
      <c r="F42" s="40">
        <f t="shared" si="1"/>
        <v>43.439599999999999</v>
      </c>
      <c r="G42" s="40">
        <f t="shared" si="2"/>
        <v>162.89849999999998</v>
      </c>
      <c r="H42" s="40">
        <f t="shared" si="3"/>
        <v>2378.3181</v>
      </c>
      <c r="I42" s="40">
        <f t="shared" si="4"/>
        <v>380.53089599999998</v>
      </c>
      <c r="J42" s="40">
        <f t="shared" si="5"/>
        <v>2758.8489959999997</v>
      </c>
      <c r="L42" s="57" t="s">
        <v>136</v>
      </c>
      <c r="M42" s="58" t="s">
        <v>171</v>
      </c>
    </row>
    <row r="43" spans="1:13" ht="14.25" hidden="1">
      <c r="A43" s="2" t="s">
        <v>86</v>
      </c>
      <c r="B43" s="1" t="s">
        <v>87</v>
      </c>
      <c r="C43" s="13">
        <v>2383.2600000000002</v>
      </c>
      <c r="E43" s="40">
        <f t="shared" si="0"/>
        <v>2383.2600000000002</v>
      </c>
      <c r="F43" s="40">
        <f t="shared" si="1"/>
        <v>47.665200000000006</v>
      </c>
      <c r="G43" s="40">
        <f t="shared" si="2"/>
        <v>178.74450000000002</v>
      </c>
      <c r="H43" s="40">
        <f t="shared" si="3"/>
        <v>2609.6697000000004</v>
      </c>
      <c r="I43" s="40">
        <f t="shared" si="4"/>
        <v>417.5471520000001</v>
      </c>
      <c r="J43" s="40">
        <f t="shared" si="5"/>
        <v>3027.2168520000005</v>
      </c>
      <c r="L43" s="57" t="s">
        <v>153</v>
      </c>
      <c r="M43" s="58" t="s">
        <v>172</v>
      </c>
    </row>
    <row r="44" spans="1:13" ht="14.25" hidden="1">
      <c r="A44" s="2" t="s">
        <v>88</v>
      </c>
      <c r="B44" s="1" t="s">
        <v>89</v>
      </c>
      <c r="C44" s="13">
        <v>855.63</v>
      </c>
      <c r="E44" s="40">
        <f t="shared" si="0"/>
        <v>855.63</v>
      </c>
      <c r="F44" s="40">
        <f t="shared" si="1"/>
        <v>17.1126</v>
      </c>
      <c r="G44" s="40">
        <f t="shared" si="2"/>
        <v>64.172249999999991</v>
      </c>
      <c r="H44" s="40">
        <f t="shared" si="3"/>
        <v>936.91485</v>
      </c>
      <c r="I44" s="40">
        <f t="shared" si="4"/>
        <v>149.90637599999999</v>
      </c>
      <c r="J44" s="40">
        <f t="shared" si="5"/>
        <v>1086.821226</v>
      </c>
      <c r="L44" s="57" t="s">
        <v>136</v>
      </c>
      <c r="M44" s="58" t="s">
        <v>173</v>
      </c>
    </row>
    <row r="45" spans="1:13" ht="14.25" hidden="1">
      <c r="A45" s="2" t="s">
        <v>90</v>
      </c>
      <c r="B45" s="1" t="s">
        <v>91</v>
      </c>
      <c r="C45" s="13">
        <v>4660.3500000000004</v>
      </c>
      <c r="E45" s="40">
        <f t="shared" si="0"/>
        <v>4660.3500000000004</v>
      </c>
      <c r="F45" s="40">
        <f t="shared" si="1"/>
        <v>93.207000000000008</v>
      </c>
      <c r="G45" s="40">
        <f t="shared" si="2"/>
        <v>349.52625</v>
      </c>
      <c r="H45" s="40">
        <f t="shared" si="3"/>
        <v>5103.0832500000006</v>
      </c>
      <c r="I45" s="40">
        <f t="shared" si="4"/>
        <v>816.49332000000015</v>
      </c>
      <c r="J45" s="40">
        <f t="shared" si="5"/>
        <v>5919.5765700000011</v>
      </c>
      <c r="L45" s="58" t="s">
        <v>136</v>
      </c>
      <c r="M45" s="58" t="s">
        <v>174</v>
      </c>
    </row>
    <row r="46" spans="1:13" ht="14.25" hidden="1">
      <c r="A46" s="2" t="s">
        <v>92</v>
      </c>
      <c r="B46" s="1" t="s">
        <v>93</v>
      </c>
      <c r="C46" s="13">
        <v>15563.47</v>
      </c>
      <c r="E46" s="40">
        <f t="shared" si="0"/>
        <v>15563.47</v>
      </c>
      <c r="F46" s="40">
        <f t="shared" si="1"/>
        <v>311.26940000000002</v>
      </c>
      <c r="G46" s="40">
        <f t="shared" si="2"/>
        <v>1167.2602499999998</v>
      </c>
      <c r="H46" s="40">
        <f t="shared" si="3"/>
        <v>17041.999649999998</v>
      </c>
      <c r="I46" s="40">
        <f t="shared" si="4"/>
        <v>2726.7199439999999</v>
      </c>
      <c r="J46" s="40">
        <f t="shared" si="5"/>
        <v>19768.719593999998</v>
      </c>
      <c r="L46" s="58" t="s">
        <v>138</v>
      </c>
      <c r="M46" s="58" t="s">
        <v>175</v>
      </c>
    </row>
    <row r="47" spans="1:13" ht="14.25" hidden="1">
      <c r="A47" s="2" t="s">
        <v>94</v>
      </c>
      <c r="B47" s="1" t="s">
        <v>95</v>
      </c>
      <c r="C47" s="13">
        <v>855.63</v>
      </c>
      <c r="E47" s="40">
        <f t="shared" si="0"/>
        <v>855.63</v>
      </c>
      <c r="F47" s="40">
        <f t="shared" si="1"/>
        <v>17.1126</v>
      </c>
      <c r="G47" s="40">
        <f t="shared" si="2"/>
        <v>64.172249999999991</v>
      </c>
      <c r="H47" s="40">
        <f t="shared" si="3"/>
        <v>936.91485</v>
      </c>
      <c r="I47" s="40">
        <f t="shared" si="4"/>
        <v>149.90637599999999</v>
      </c>
      <c r="J47" s="40">
        <f t="shared" si="5"/>
        <v>1086.821226</v>
      </c>
      <c r="L47" s="58" t="s">
        <v>136</v>
      </c>
      <c r="M47" s="58" t="s">
        <v>176</v>
      </c>
    </row>
    <row r="48" spans="1:13" ht="14.25" hidden="1">
      <c r="A48" s="2" t="s">
        <v>96</v>
      </c>
      <c r="B48" s="1" t="s">
        <v>97</v>
      </c>
      <c r="C48" s="13">
        <v>2103.41</v>
      </c>
      <c r="E48" s="40">
        <f t="shared" si="0"/>
        <v>2103.41</v>
      </c>
      <c r="F48" s="40">
        <f t="shared" si="1"/>
        <v>42.068199999999997</v>
      </c>
      <c r="G48" s="40">
        <f t="shared" si="2"/>
        <v>157.75574999999998</v>
      </c>
      <c r="H48" s="40">
        <f t="shared" si="3"/>
        <v>2303.2339499999998</v>
      </c>
      <c r="I48" s="40">
        <f t="shared" si="4"/>
        <v>368.51743199999999</v>
      </c>
      <c r="J48" s="40">
        <f t="shared" si="5"/>
        <v>2671.7513819999999</v>
      </c>
      <c r="L48" s="60" t="s">
        <v>153</v>
      </c>
      <c r="M48" s="60" t="s">
        <v>177</v>
      </c>
    </row>
    <row r="49" spans="1:13" ht="14.25" hidden="1">
      <c r="A49" s="2" t="s">
        <v>98</v>
      </c>
      <c r="B49" s="1" t="s">
        <v>99</v>
      </c>
      <c r="C49" s="13">
        <v>1516.69</v>
      </c>
      <c r="E49" s="40">
        <f t="shared" si="0"/>
        <v>1516.69</v>
      </c>
      <c r="F49" s="40">
        <f t="shared" si="1"/>
        <v>30.3338</v>
      </c>
      <c r="G49" s="40">
        <f t="shared" si="2"/>
        <v>113.75175</v>
      </c>
      <c r="H49" s="40">
        <f t="shared" si="3"/>
        <v>1660.7755500000001</v>
      </c>
      <c r="I49" s="40">
        <f t="shared" si="4"/>
        <v>265.72408799999999</v>
      </c>
      <c r="J49" s="40">
        <f t="shared" si="5"/>
        <v>1926.499638</v>
      </c>
      <c r="L49" s="58" t="s">
        <v>153</v>
      </c>
      <c r="M49" s="58" t="s">
        <v>178</v>
      </c>
    </row>
    <row r="50" spans="1:13" ht="14.25" hidden="1">
      <c r="A50" s="2" t="s">
        <v>100</v>
      </c>
      <c r="B50" s="1" t="s">
        <v>101</v>
      </c>
      <c r="C50" s="13">
        <v>1026.69</v>
      </c>
      <c r="E50" s="40">
        <f>+C50</f>
        <v>1026.69</v>
      </c>
      <c r="F50" s="40">
        <f>+E50*2%</f>
        <v>20.533800000000003</v>
      </c>
      <c r="G50" s="40">
        <f>+E50*7.5%</f>
        <v>77.001750000000001</v>
      </c>
      <c r="H50" s="40">
        <f>SUM(E50:G50)</f>
        <v>1124.2255499999999</v>
      </c>
      <c r="I50" s="40">
        <f>+H50*16%</f>
        <v>179.87608799999998</v>
      </c>
      <c r="J50" s="40">
        <f>+H50+I50</f>
        <v>1304.1016379999999</v>
      </c>
      <c r="L50" s="60" t="s">
        <v>136</v>
      </c>
      <c r="M50" s="60" t="s">
        <v>179</v>
      </c>
    </row>
    <row r="52" spans="1:13" s="7" customFormat="1">
      <c r="A52" s="15"/>
      <c r="C52" s="7" t="s">
        <v>102</v>
      </c>
      <c r="E52" s="38" t="s">
        <v>102</v>
      </c>
      <c r="F52" s="38" t="s">
        <v>102</v>
      </c>
      <c r="G52" s="38" t="s">
        <v>102</v>
      </c>
      <c r="H52" s="38" t="s">
        <v>102</v>
      </c>
      <c r="I52" s="38" t="s">
        <v>102</v>
      </c>
      <c r="J52" s="38" t="s">
        <v>102</v>
      </c>
    </row>
    <row r="53" spans="1:13" ht="13.5" thickBot="1">
      <c r="A53" s="18" t="s">
        <v>103</v>
      </c>
      <c r="B53" s="1" t="s">
        <v>104</v>
      </c>
      <c r="C53" s="17">
        <v>206593.61</v>
      </c>
      <c r="E53" s="41">
        <f>SUM(E11:E50)</f>
        <v>206593.61000000002</v>
      </c>
      <c r="F53" s="41">
        <f t="shared" ref="F53:J53" si="6">SUM(F11:F50)</f>
        <v>4131.8722000000007</v>
      </c>
      <c r="G53" s="41">
        <f t="shared" si="6"/>
        <v>15494.520749999994</v>
      </c>
      <c r="H53" s="41">
        <f t="shared" si="6"/>
        <v>226220.00294999997</v>
      </c>
      <c r="I53" s="41">
        <f t="shared" si="6"/>
        <v>36195.200471999997</v>
      </c>
      <c r="J53" s="41">
        <f t="shared" si="6"/>
        <v>262415.20342199993</v>
      </c>
    </row>
    <row r="54" spans="1:13" ht="12" thickTop="1"/>
    <row r="55" spans="1:13">
      <c r="C55" s="1" t="s">
        <v>104</v>
      </c>
    </row>
    <row r="56" spans="1:13">
      <c r="A56" s="2" t="s">
        <v>104</v>
      </c>
      <c r="B56" s="1" t="s">
        <v>104</v>
      </c>
      <c r="C56" s="16"/>
    </row>
  </sheetData>
  <autoFilter ref="A10:M50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pane xSplit="2" ySplit="10" topLeftCell="F26" activePane="bottomRight" state="frozen"/>
      <selection pane="topRight" activeCell="C1" sqref="C1"/>
      <selection pane="bottomLeft" activeCell="A11" sqref="A11"/>
      <selection pane="bottomRight" activeCell="H49" sqref="H49"/>
    </sheetView>
  </sheetViews>
  <sheetFormatPr baseColWidth="10" defaultRowHeight="11.25"/>
  <cols>
    <col min="1" max="1" width="7.42578125" style="2" customWidth="1"/>
    <col min="2" max="2" width="27.7109375" style="1" customWidth="1"/>
    <col min="3" max="3" width="10.42578125" style="1" customWidth="1"/>
    <col min="4" max="4" width="11.140625" style="1" customWidth="1"/>
    <col min="5" max="5" width="12.7109375" style="1" customWidth="1"/>
    <col min="6" max="6" width="13.5703125" style="1" bestFit="1" customWidth="1"/>
    <col min="7" max="7" width="14.5703125" style="1" bestFit="1" customWidth="1"/>
    <col min="8" max="9" width="13" style="1" bestFit="1" customWidth="1"/>
    <col min="10" max="10" width="11.42578125" style="1" customWidth="1"/>
    <col min="11" max="11" width="11.7109375" style="1" customWidth="1"/>
    <col min="12" max="12" width="10.42578125" style="1" customWidth="1"/>
    <col min="13" max="14" width="13" style="1" bestFit="1" customWidth="1"/>
    <col min="15" max="16384" width="11.42578125" style="1"/>
  </cols>
  <sheetData>
    <row r="1" spans="1:14" ht="18" customHeight="1">
      <c r="A1" s="3" t="s">
        <v>0</v>
      </c>
      <c r="B1" s="45" t="s">
        <v>104</v>
      </c>
      <c r="C1" s="46"/>
      <c r="D1" s="46"/>
    </row>
    <row r="2" spans="1:14" ht="24.95" customHeight="1">
      <c r="A2" s="4" t="s">
        <v>1</v>
      </c>
      <c r="B2" s="20" t="s">
        <v>2</v>
      </c>
      <c r="C2" s="21"/>
      <c r="D2" s="21"/>
    </row>
    <row r="3" spans="1:14" ht="15.75">
      <c r="B3" s="22" t="s">
        <v>3</v>
      </c>
      <c r="C3" s="23"/>
      <c r="D3" s="23"/>
      <c r="E3" s="7"/>
    </row>
    <row r="4" spans="1:14" ht="15">
      <c r="B4" s="24" t="s">
        <v>4</v>
      </c>
      <c r="C4" s="23"/>
      <c r="D4" s="23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880.08</v>
      </c>
      <c r="D11" s="13">
        <v>146.68</v>
      </c>
      <c r="E11" s="13">
        <v>7417.13</v>
      </c>
      <c r="F11" s="13">
        <v>8443.89</v>
      </c>
      <c r="G11" s="13">
        <v>0</v>
      </c>
      <c r="H11" s="13">
        <v>0</v>
      </c>
      <c r="I11" s="13">
        <v>0</v>
      </c>
      <c r="J11" s="13">
        <v>1686.01</v>
      </c>
      <c r="K11" s="13">
        <v>90.31</v>
      </c>
      <c r="L11" s="14">
        <v>-0.03</v>
      </c>
      <c r="M11" s="13">
        <v>1776.29</v>
      </c>
      <c r="N11" s="13">
        <v>6667.6</v>
      </c>
    </row>
    <row r="12" spans="1:14">
      <c r="A12" s="2" t="s">
        <v>24</v>
      </c>
      <c r="B12" s="1" t="s">
        <v>25</v>
      </c>
      <c r="C12" s="13">
        <v>1333.35</v>
      </c>
      <c r="D12" s="13">
        <v>222.23</v>
      </c>
      <c r="E12" s="13">
        <v>0</v>
      </c>
      <c r="F12" s="13">
        <v>1555.58</v>
      </c>
      <c r="G12" s="13">
        <v>0</v>
      </c>
      <c r="H12" s="13">
        <v>0</v>
      </c>
      <c r="I12" s="13">
        <v>0</v>
      </c>
      <c r="J12" s="13">
        <v>62.31</v>
      </c>
      <c r="K12" s="13">
        <v>327.23</v>
      </c>
      <c r="L12" s="13">
        <v>0.04</v>
      </c>
      <c r="M12" s="13">
        <v>389.58</v>
      </c>
      <c r="N12" s="13">
        <v>1166</v>
      </c>
    </row>
    <row r="13" spans="1:14">
      <c r="A13" s="2" t="s">
        <v>26</v>
      </c>
      <c r="B13" s="1" t="s">
        <v>27</v>
      </c>
      <c r="C13" s="13">
        <v>733.4</v>
      </c>
      <c r="D13" s="13">
        <v>122.23</v>
      </c>
      <c r="E13" s="13">
        <v>0</v>
      </c>
      <c r="F13" s="13">
        <v>855.63</v>
      </c>
      <c r="G13" s="13">
        <v>0</v>
      </c>
      <c r="H13" s="13">
        <v>0</v>
      </c>
      <c r="I13" s="14">
        <v>-38.42</v>
      </c>
      <c r="J13" s="13">
        <v>0</v>
      </c>
      <c r="K13" s="13">
        <v>88.84</v>
      </c>
      <c r="L13" s="13">
        <v>0.01</v>
      </c>
      <c r="M13" s="13">
        <v>50.43</v>
      </c>
      <c r="N13" s="13">
        <v>805.2</v>
      </c>
    </row>
    <row r="14" spans="1:14">
      <c r="A14" s="2" t="s">
        <v>28</v>
      </c>
      <c r="B14" s="1" t="s">
        <v>29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0</v>
      </c>
      <c r="H14" s="13">
        <v>439.2</v>
      </c>
      <c r="I14" s="14">
        <v>-18.41</v>
      </c>
      <c r="J14" s="13">
        <v>0</v>
      </c>
      <c r="K14" s="13">
        <v>259.49</v>
      </c>
      <c r="L14" s="14">
        <v>-0.12</v>
      </c>
      <c r="M14" s="13">
        <v>680.16</v>
      </c>
      <c r="N14" s="13">
        <v>346.6</v>
      </c>
    </row>
    <row r="15" spans="1:14">
      <c r="A15" s="2" t="s">
        <v>30</v>
      </c>
      <c r="B15" s="1" t="s">
        <v>31</v>
      </c>
      <c r="C15" s="13">
        <v>733.4</v>
      </c>
      <c r="D15" s="13">
        <v>122.23</v>
      </c>
      <c r="E15" s="13">
        <v>0</v>
      </c>
      <c r="F15" s="13">
        <v>855.63</v>
      </c>
      <c r="G15" s="13">
        <v>0</v>
      </c>
      <c r="H15" s="13">
        <v>0</v>
      </c>
      <c r="I15" s="14">
        <v>-38.42</v>
      </c>
      <c r="J15" s="13">
        <v>0</v>
      </c>
      <c r="K15" s="13">
        <v>33.75</v>
      </c>
      <c r="L15" s="13">
        <v>0.1</v>
      </c>
      <c r="M15" s="13">
        <v>-4.57</v>
      </c>
      <c r="N15" s="13">
        <v>860.2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379.22</v>
      </c>
      <c r="F16" s="13">
        <v>1405.98</v>
      </c>
      <c r="G16" s="13">
        <v>0</v>
      </c>
      <c r="H16" s="13">
        <v>0</v>
      </c>
      <c r="I16" s="13">
        <v>0</v>
      </c>
      <c r="J16" s="13">
        <v>36.58</v>
      </c>
      <c r="K16" s="13">
        <v>160.72999999999999</v>
      </c>
      <c r="L16" s="13">
        <v>7.0000000000000007E-2</v>
      </c>
      <c r="M16" s="13">
        <v>197.38</v>
      </c>
      <c r="N16" s="13">
        <v>1208.5999999999999</v>
      </c>
    </row>
    <row r="17" spans="1:14">
      <c r="A17" s="2" t="s">
        <v>34</v>
      </c>
      <c r="B17" s="1" t="s">
        <v>35</v>
      </c>
      <c r="C17" s="13">
        <v>3333.4</v>
      </c>
      <c r="D17" s="13">
        <v>555.57000000000005</v>
      </c>
      <c r="E17" s="13">
        <v>12536.48</v>
      </c>
      <c r="F17" s="13">
        <v>16425.45</v>
      </c>
      <c r="G17" s="13">
        <v>0</v>
      </c>
      <c r="H17" s="13">
        <v>0</v>
      </c>
      <c r="I17" s="13">
        <v>0</v>
      </c>
      <c r="J17" s="13">
        <v>4121.1499999999996</v>
      </c>
      <c r="K17" s="13">
        <v>327.23</v>
      </c>
      <c r="L17" s="14">
        <v>-0.13</v>
      </c>
      <c r="M17" s="13">
        <v>4448.25</v>
      </c>
      <c r="N17" s="13">
        <v>11977.2</v>
      </c>
    </row>
    <row r="18" spans="1:14">
      <c r="A18" s="2" t="s">
        <v>36</v>
      </c>
      <c r="B18" s="1" t="s">
        <v>37</v>
      </c>
      <c r="C18" s="13">
        <v>880.08</v>
      </c>
      <c r="D18" s="13">
        <v>146.68</v>
      </c>
      <c r="E18" s="13">
        <v>33111.589999999997</v>
      </c>
      <c r="F18" s="13">
        <v>34138.35</v>
      </c>
      <c r="G18" s="13">
        <v>0</v>
      </c>
      <c r="H18" s="13">
        <v>0</v>
      </c>
      <c r="I18" s="13">
        <v>0</v>
      </c>
      <c r="J18" s="13">
        <v>10088.280000000001</v>
      </c>
      <c r="K18" s="13">
        <v>169.01</v>
      </c>
      <c r="L18" s="14">
        <v>-0.14000000000000001</v>
      </c>
      <c r="M18" s="13">
        <v>10257.15</v>
      </c>
      <c r="N18" s="13">
        <v>23881.200000000001</v>
      </c>
    </row>
    <row r="19" spans="1:14">
      <c r="A19" s="2" t="s">
        <v>38</v>
      </c>
      <c r="B19" s="1" t="s">
        <v>39</v>
      </c>
      <c r="C19" s="13">
        <v>1000.08</v>
      </c>
      <c r="D19" s="13">
        <v>166.68</v>
      </c>
      <c r="E19" s="13">
        <v>1279.04</v>
      </c>
      <c r="F19" s="13">
        <v>2445.8000000000002</v>
      </c>
      <c r="G19" s="13">
        <v>0</v>
      </c>
      <c r="H19" s="13">
        <v>499.84</v>
      </c>
      <c r="I19" s="13">
        <v>0</v>
      </c>
      <c r="J19" s="13">
        <v>267.02999999999997</v>
      </c>
      <c r="K19" s="13">
        <v>131.87</v>
      </c>
      <c r="L19" s="14">
        <v>-0.14000000000000001</v>
      </c>
      <c r="M19" s="13">
        <v>898.6</v>
      </c>
      <c r="N19" s="13">
        <v>1547.2</v>
      </c>
    </row>
    <row r="20" spans="1:14">
      <c r="A20" s="2" t="s">
        <v>40</v>
      </c>
      <c r="B20" s="1" t="s">
        <v>41</v>
      </c>
      <c r="C20" s="13">
        <v>733.4</v>
      </c>
      <c r="D20" s="13">
        <v>122.23</v>
      </c>
      <c r="E20" s="13">
        <v>0</v>
      </c>
      <c r="F20" s="13">
        <v>855.63</v>
      </c>
      <c r="G20" s="13">
        <v>0</v>
      </c>
      <c r="H20" s="13">
        <v>0</v>
      </c>
      <c r="I20" s="14">
        <v>-38.42</v>
      </c>
      <c r="J20" s="13">
        <v>0</v>
      </c>
      <c r="K20" s="13">
        <v>39.89</v>
      </c>
      <c r="L20" s="14">
        <v>-0.04</v>
      </c>
      <c r="M20" s="13">
        <v>1.43</v>
      </c>
      <c r="N20" s="13">
        <v>854.2</v>
      </c>
    </row>
    <row r="21" spans="1:14">
      <c r="A21" s="2" t="s">
        <v>42</v>
      </c>
      <c r="B21" s="1" t="s">
        <v>43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3">
        <v>0</v>
      </c>
      <c r="I21" s="14">
        <v>-18.41</v>
      </c>
      <c r="J21" s="13">
        <v>0</v>
      </c>
      <c r="K21" s="13">
        <v>52.54</v>
      </c>
      <c r="L21" s="14">
        <v>-0.17</v>
      </c>
      <c r="M21" s="13">
        <v>33.96</v>
      </c>
      <c r="N21" s="13">
        <v>992.8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35.9</v>
      </c>
      <c r="L22" s="13">
        <v>7.0000000000000007E-2</v>
      </c>
      <c r="M22" s="13">
        <v>17.559999999999999</v>
      </c>
      <c r="N22" s="13">
        <v>1009.2</v>
      </c>
    </row>
    <row r="23" spans="1:14">
      <c r="A23" s="2" t="s">
        <v>46</v>
      </c>
      <c r="B23" s="1" t="s">
        <v>47</v>
      </c>
      <c r="C23" s="13">
        <v>880.02</v>
      </c>
      <c r="D23" s="13">
        <v>146.66999999999999</v>
      </c>
      <c r="E23" s="13">
        <v>18284.71</v>
      </c>
      <c r="F23" s="13">
        <v>19311.400000000001</v>
      </c>
      <c r="G23" s="13">
        <v>0</v>
      </c>
      <c r="H23" s="13">
        <v>0</v>
      </c>
      <c r="I23" s="13">
        <v>0</v>
      </c>
      <c r="J23" s="13">
        <v>5047.1099999999997</v>
      </c>
      <c r="K23" s="13">
        <v>59.79</v>
      </c>
      <c r="L23" s="13">
        <v>0.1</v>
      </c>
      <c r="M23" s="13">
        <v>5107</v>
      </c>
      <c r="N23" s="13">
        <v>14204.4</v>
      </c>
    </row>
    <row r="24" spans="1:14">
      <c r="A24" s="2" t="s">
        <v>48</v>
      </c>
      <c r="B24" s="1" t="s">
        <v>49</v>
      </c>
      <c r="C24" s="13">
        <v>5000</v>
      </c>
      <c r="D24" s="13">
        <v>833.33</v>
      </c>
      <c r="E24" s="13">
        <v>1015.07</v>
      </c>
      <c r="F24" s="13">
        <v>6848.4</v>
      </c>
      <c r="G24" s="13">
        <v>0</v>
      </c>
      <c r="H24" s="13">
        <v>125.49</v>
      </c>
      <c r="I24" s="13">
        <v>0</v>
      </c>
      <c r="J24" s="13">
        <v>1252.05</v>
      </c>
      <c r="K24" s="13">
        <v>327.23</v>
      </c>
      <c r="L24" s="13">
        <v>0.03</v>
      </c>
      <c r="M24" s="13">
        <v>1704.8</v>
      </c>
      <c r="N24" s="13">
        <v>5143.6000000000004</v>
      </c>
    </row>
    <row r="25" spans="1:14">
      <c r="A25" s="2" t="s">
        <v>50</v>
      </c>
      <c r="B25" s="1" t="s">
        <v>51</v>
      </c>
      <c r="C25" s="13">
        <v>1299.96</v>
      </c>
      <c r="D25" s="13">
        <v>216.66</v>
      </c>
      <c r="E25" s="13">
        <v>866.64</v>
      </c>
      <c r="F25" s="13">
        <v>2383.2600000000002</v>
      </c>
      <c r="G25" s="13">
        <v>0</v>
      </c>
      <c r="H25" s="13">
        <v>287.60000000000002</v>
      </c>
      <c r="I25" s="13">
        <v>0</v>
      </c>
      <c r="J25" s="13">
        <v>253.67</v>
      </c>
      <c r="K25" s="13">
        <v>39.659999999999997</v>
      </c>
      <c r="L25" s="14">
        <v>-7.0000000000000007E-2</v>
      </c>
      <c r="M25" s="13">
        <v>580.86</v>
      </c>
      <c r="N25" s="13">
        <v>1802.4</v>
      </c>
    </row>
    <row r="26" spans="1:14">
      <c r="A26" s="2" t="s">
        <v>52</v>
      </c>
      <c r="B26" s="1" t="s">
        <v>53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3">
        <v>0</v>
      </c>
      <c r="I26" s="14">
        <v>-18.41</v>
      </c>
      <c r="J26" s="13">
        <v>0</v>
      </c>
      <c r="K26" s="13">
        <v>28.43</v>
      </c>
      <c r="L26" s="13">
        <v>0.14000000000000001</v>
      </c>
      <c r="M26" s="13">
        <v>10.16</v>
      </c>
      <c r="N26" s="13">
        <v>1016.6</v>
      </c>
    </row>
    <row r="27" spans="1:14">
      <c r="A27" s="2" t="s">
        <v>54</v>
      </c>
      <c r="B27" s="1" t="s">
        <v>55</v>
      </c>
      <c r="C27" s="13">
        <v>733.4</v>
      </c>
      <c r="D27" s="13">
        <v>122.23</v>
      </c>
      <c r="E27" s="13">
        <v>0</v>
      </c>
      <c r="F27" s="13">
        <v>855.63</v>
      </c>
      <c r="G27" s="13">
        <v>0</v>
      </c>
      <c r="H27" s="13">
        <v>0</v>
      </c>
      <c r="I27" s="14">
        <v>-38.42</v>
      </c>
      <c r="J27" s="13">
        <v>0</v>
      </c>
      <c r="K27" s="13">
        <v>172.36</v>
      </c>
      <c r="L27" s="14">
        <v>-0.11</v>
      </c>
      <c r="M27" s="13">
        <v>133.83000000000001</v>
      </c>
      <c r="N27" s="13">
        <v>721.8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11009.92</v>
      </c>
      <c r="F28" s="13">
        <v>12036.68</v>
      </c>
      <c r="G28" s="13">
        <v>0</v>
      </c>
      <c r="H28" s="13">
        <v>0</v>
      </c>
      <c r="I28" s="13">
        <v>0</v>
      </c>
      <c r="J28" s="13">
        <v>2763.84</v>
      </c>
      <c r="K28" s="13">
        <v>138.38999999999999</v>
      </c>
      <c r="L28" s="13">
        <v>0.05</v>
      </c>
      <c r="M28" s="13">
        <v>2902.28</v>
      </c>
      <c r="N28" s="13">
        <v>9134.4</v>
      </c>
    </row>
    <row r="29" spans="1:14">
      <c r="A29" s="2" t="s">
        <v>58</v>
      </c>
      <c r="B29" s="1" t="s">
        <v>59</v>
      </c>
      <c r="C29" s="13">
        <v>733.4</v>
      </c>
      <c r="D29" s="13">
        <v>122.23</v>
      </c>
      <c r="E29" s="13">
        <v>0</v>
      </c>
      <c r="F29" s="13">
        <v>855.63</v>
      </c>
      <c r="G29" s="13">
        <v>0</v>
      </c>
      <c r="H29" s="13">
        <v>318.25</v>
      </c>
      <c r="I29" s="14">
        <v>-38.42</v>
      </c>
      <c r="J29" s="13">
        <v>0</v>
      </c>
      <c r="K29" s="13">
        <v>35.29</v>
      </c>
      <c r="L29" s="13">
        <v>0.11</v>
      </c>
      <c r="M29" s="13">
        <v>315.23</v>
      </c>
      <c r="N29" s="13">
        <v>540.4</v>
      </c>
    </row>
    <row r="30" spans="1:14">
      <c r="A30" s="2" t="s">
        <v>60</v>
      </c>
      <c r="B30" s="1" t="s">
        <v>61</v>
      </c>
      <c r="C30" s="13">
        <v>1300.02</v>
      </c>
      <c r="D30" s="13">
        <v>216.67</v>
      </c>
      <c r="E30" s="13">
        <v>649.98</v>
      </c>
      <c r="F30" s="13">
        <v>2166.67</v>
      </c>
      <c r="G30" s="13">
        <v>0</v>
      </c>
      <c r="H30" s="13">
        <v>313.83</v>
      </c>
      <c r="I30" s="13">
        <v>0</v>
      </c>
      <c r="J30" s="13">
        <v>214.45</v>
      </c>
      <c r="K30" s="13">
        <v>55.69</v>
      </c>
      <c r="L30" s="14">
        <v>-0.1</v>
      </c>
      <c r="M30" s="13">
        <v>583.87</v>
      </c>
      <c r="N30" s="13">
        <v>1582.8</v>
      </c>
    </row>
    <row r="31" spans="1:14">
      <c r="A31" s="2" t="s">
        <v>62</v>
      </c>
      <c r="B31" s="1" t="s">
        <v>63</v>
      </c>
      <c r="C31" s="13">
        <v>1300.02</v>
      </c>
      <c r="D31" s="13">
        <v>216.67</v>
      </c>
      <c r="E31" s="13">
        <v>649.98</v>
      </c>
      <c r="F31" s="13">
        <v>2166.67</v>
      </c>
      <c r="G31" s="13">
        <v>0</v>
      </c>
      <c r="H31" s="13">
        <v>0</v>
      </c>
      <c r="I31" s="13">
        <v>0</v>
      </c>
      <c r="J31" s="13">
        <v>214.45</v>
      </c>
      <c r="K31" s="13">
        <v>38.99</v>
      </c>
      <c r="L31" s="14">
        <v>-0.17</v>
      </c>
      <c r="M31" s="13">
        <v>253.27</v>
      </c>
      <c r="N31" s="13">
        <v>1913.4</v>
      </c>
    </row>
    <row r="32" spans="1:14">
      <c r="A32" s="2" t="s">
        <v>64</v>
      </c>
      <c r="B32" s="1" t="s">
        <v>65</v>
      </c>
      <c r="C32" s="13">
        <v>3333.4</v>
      </c>
      <c r="D32" s="13">
        <v>555.57000000000005</v>
      </c>
      <c r="E32" s="13">
        <v>2140.79</v>
      </c>
      <c r="F32" s="13">
        <v>6029.76</v>
      </c>
      <c r="G32" s="13">
        <v>0</v>
      </c>
      <c r="H32" s="13">
        <v>307.85000000000002</v>
      </c>
      <c r="I32" s="13">
        <v>0</v>
      </c>
      <c r="J32" s="13">
        <v>1059.51</v>
      </c>
      <c r="K32" s="13">
        <v>327.23</v>
      </c>
      <c r="L32" s="14">
        <v>-0.03</v>
      </c>
      <c r="M32" s="13">
        <v>1694.56</v>
      </c>
      <c r="N32" s="13">
        <v>4335.2</v>
      </c>
    </row>
    <row r="33" spans="1:14">
      <c r="A33" s="2" t="s">
        <v>66</v>
      </c>
      <c r="B33" s="1" t="s">
        <v>67</v>
      </c>
      <c r="C33" s="13">
        <v>880.08</v>
      </c>
      <c r="D33" s="13">
        <v>146.68</v>
      </c>
      <c r="E33" s="13">
        <v>4669.18</v>
      </c>
      <c r="F33" s="13">
        <v>5695.94</v>
      </c>
      <c r="G33" s="13">
        <v>0</v>
      </c>
      <c r="H33" s="13">
        <v>0</v>
      </c>
      <c r="I33" s="13">
        <v>0</v>
      </c>
      <c r="J33" s="13">
        <v>980.99</v>
      </c>
      <c r="K33" s="13">
        <v>134.22999999999999</v>
      </c>
      <c r="L33" s="13">
        <v>0.12</v>
      </c>
      <c r="M33" s="13">
        <v>1115.3399999999999</v>
      </c>
      <c r="N33" s="13">
        <v>4580.6000000000004</v>
      </c>
    </row>
    <row r="34" spans="1:14">
      <c r="A34" s="2" t="s">
        <v>68</v>
      </c>
      <c r="B34" s="1" t="s">
        <v>69</v>
      </c>
      <c r="C34" s="13">
        <v>880.08</v>
      </c>
      <c r="D34" s="13">
        <v>146.68</v>
      </c>
      <c r="E34" s="13">
        <v>887.88</v>
      </c>
      <c r="F34" s="13">
        <v>1914.64</v>
      </c>
      <c r="G34" s="13">
        <v>0</v>
      </c>
      <c r="H34" s="13">
        <v>0</v>
      </c>
      <c r="I34" s="13">
        <v>0</v>
      </c>
      <c r="J34" s="13">
        <v>170.56</v>
      </c>
      <c r="K34" s="13">
        <v>83.58</v>
      </c>
      <c r="L34" s="14">
        <v>-0.1</v>
      </c>
      <c r="M34" s="13">
        <v>254.04</v>
      </c>
      <c r="N34" s="13">
        <v>1660.6</v>
      </c>
    </row>
    <row r="35" spans="1:14">
      <c r="A35" s="2" t="s">
        <v>70</v>
      </c>
      <c r="B35" s="1" t="s">
        <v>71</v>
      </c>
      <c r="C35" s="13">
        <v>1000.08</v>
      </c>
      <c r="D35" s="13">
        <v>166.68</v>
      </c>
      <c r="E35" s="13">
        <v>1727.89</v>
      </c>
      <c r="F35" s="13">
        <v>2894.65</v>
      </c>
      <c r="G35" s="13">
        <v>0</v>
      </c>
      <c r="H35" s="13">
        <v>0</v>
      </c>
      <c r="I35" s="13">
        <v>0</v>
      </c>
      <c r="J35" s="13">
        <v>362.91</v>
      </c>
      <c r="K35" s="13">
        <v>159.32</v>
      </c>
      <c r="L35" s="13">
        <v>0.02</v>
      </c>
      <c r="M35" s="13">
        <v>522.25</v>
      </c>
      <c r="N35" s="13">
        <v>2372.4</v>
      </c>
    </row>
    <row r="36" spans="1:14">
      <c r="A36" s="2" t="s">
        <v>72</v>
      </c>
      <c r="B36" s="1" t="s">
        <v>73</v>
      </c>
      <c r="C36" s="13">
        <v>733.4</v>
      </c>
      <c r="D36" s="13">
        <v>122.23</v>
      </c>
      <c r="E36" s="13">
        <v>0</v>
      </c>
      <c r="F36" s="13">
        <v>855.63</v>
      </c>
      <c r="G36" s="13">
        <v>0</v>
      </c>
      <c r="H36" s="13">
        <v>0</v>
      </c>
      <c r="I36" s="14">
        <v>-38.42</v>
      </c>
      <c r="J36" s="13">
        <v>0</v>
      </c>
      <c r="K36" s="13">
        <v>124.98</v>
      </c>
      <c r="L36" s="13">
        <v>7.0000000000000007E-2</v>
      </c>
      <c r="M36" s="13">
        <v>86.63</v>
      </c>
      <c r="N36" s="13">
        <v>769</v>
      </c>
    </row>
    <row r="37" spans="1:14">
      <c r="A37" s="2" t="s">
        <v>74</v>
      </c>
      <c r="B37" s="1" t="s">
        <v>75</v>
      </c>
      <c r="C37" s="13">
        <v>1000.08</v>
      </c>
      <c r="D37" s="13">
        <v>166.68</v>
      </c>
      <c r="E37" s="13">
        <v>551.1</v>
      </c>
      <c r="F37" s="13">
        <v>1717.86</v>
      </c>
      <c r="G37" s="13">
        <v>0</v>
      </c>
      <c r="H37" s="13">
        <v>0</v>
      </c>
      <c r="I37" s="13">
        <v>0</v>
      </c>
      <c r="J37" s="13">
        <v>139.07</v>
      </c>
      <c r="K37" s="13">
        <v>46.15</v>
      </c>
      <c r="L37" s="13">
        <v>0.04</v>
      </c>
      <c r="M37" s="13">
        <v>185.26</v>
      </c>
      <c r="N37" s="13">
        <v>1532.6</v>
      </c>
    </row>
    <row r="38" spans="1:14">
      <c r="A38" s="2" t="s">
        <v>76</v>
      </c>
      <c r="B38" s="1" t="s">
        <v>77</v>
      </c>
      <c r="C38" s="13">
        <v>1299.96</v>
      </c>
      <c r="D38" s="13">
        <v>216.66</v>
      </c>
      <c r="E38" s="13">
        <v>649.98</v>
      </c>
      <c r="F38" s="13">
        <v>2166.6</v>
      </c>
      <c r="G38" s="13">
        <v>0</v>
      </c>
      <c r="H38" s="13">
        <v>0</v>
      </c>
      <c r="I38" s="13">
        <v>0</v>
      </c>
      <c r="J38" s="13">
        <v>214.44</v>
      </c>
      <c r="K38" s="13">
        <v>38.99</v>
      </c>
      <c r="L38" s="14">
        <v>-0.03</v>
      </c>
      <c r="M38" s="13">
        <v>253.4</v>
      </c>
      <c r="N38" s="13">
        <v>1913.2</v>
      </c>
    </row>
    <row r="39" spans="1:14">
      <c r="A39" s="2" t="s">
        <v>78</v>
      </c>
      <c r="B39" s="1" t="s">
        <v>79</v>
      </c>
      <c r="C39" s="13">
        <v>733.4</v>
      </c>
      <c r="D39" s="13">
        <v>122.23</v>
      </c>
      <c r="E39" s="13">
        <v>12137.53</v>
      </c>
      <c r="F39" s="13">
        <v>12993.16</v>
      </c>
      <c r="G39" s="13">
        <v>0</v>
      </c>
      <c r="H39" s="13">
        <v>313</v>
      </c>
      <c r="I39" s="13">
        <v>0</v>
      </c>
      <c r="J39" s="13">
        <v>3050.79</v>
      </c>
      <c r="K39" s="13">
        <v>104.9</v>
      </c>
      <c r="L39" s="13">
        <v>7.0000000000000007E-2</v>
      </c>
      <c r="M39" s="13">
        <v>3468.76</v>
      </c>
      <c r="N39" s="13">
        <v>9524.4</v>
      </c>
    </row>
    <row r="40" spans="1:14">
      <c r="A40" s="2" t="s">
        <v>80</v>
      </c>
      <c r="B40" s="1" t="s">
        <v>81</v>
      </c>
      <c r="C40" s="13">
        <v>733.4</v>
      </c>
      <c r="D40" s="13">
        <v>122.23</v>
      </c>
      <c r="E40" s="13">
        <v>5640.37</v>
      </c>
      <c r="F40" s="13">
        <v>6496</v>
      </c>
      <c r="G40" s="13">
        <v>0</v>
      </c>
      <c r="H40" s="13">
        <v>0</v>
      </c>
      <c r="I40" s="13">
        <v>0</v>
      </c>
      <c r="J40" s="13">
        <v>1169.17</v>
      </c>
      <c r="K40" s="13">
        <v>75.430000000000007</v>
      </c>
      <c r="L40" s="13">
        <v>0</v>
      </c>
      <c r="M40" s="13">
        <v>1244.5999999999999</v>
      </c>
      <c r="N40" s="13">
        <v>5251.4</v>
      </c>
    </row>
    <row r="41" spans="1:14">
      <c r="A41" s="2" t="s">
        <v>82</v>
      </c>
      <c r="B41" s="1" t="s">
        <v>83</v>
      </c>
      <c r="C41" s="13">
        <v>733.4</v>
      </c>
      <c r="D41" s="13">
        <v>122.23</v>
      </c>
      <c r="E41" s="13">
        <v>16123.31</v>
      </c>
      <c r="F41" s="13">
        <v>16978.939999999999</v>
      </c>
      <c r="G41" s="13">
        <v>0</v>
      </c>
      <c r="H41" s="13">
        <v>0</v>
      </c>
      <c r="I41" s="13">
        <v>0</v>
      </c>
      <c r="J41" s="13">
        <v>4298.2700000000004</v>
      </c>
      <c r="K41" s="13">
        <v>139.58000000000001</v>
      </c>
      <c r="L41" s="13">
        <v>0.09</v>
      </c>
      <c r="M41" s="13">
        <v>4437.9399999999996</v>
      </c>
      <c r="N41" s="13">
        <v>12541</v>
      </c>
    </row>
    <row r="42" spans="1:14">
      <c r="A42" s="2" t="s">
        <v>84</v>
      </c>
      <c r="B42" s="1" t="s">
        <v>85</v>
      </c>
      <c r="C42" s="13">
        <v>1071.4000000000001</v>
      </c>
      <c r="D42" s="13">
        <v>178.57</v>
      </c>
      <c r="E42" s="13">
        <v>922.01</v>
      </c>
      <c r="F42" s="13">
        <v>2171.98</v>
      </c>
      <c r="G42" s="13">
        <v>0</v>
      </c>
      <c r="H42" s="13">
        <v>0</v>
      </c>
      <c r="I42" s="13">
        <v>0</v>
      </c>
      <c r="J42" s="13">
        <v>215.4</v>
      </c>
      <c r="K42" s="13">
        <v>132.04</v>
      </c>
      <c r="L42" s="14">
        <v>-0.06</v>
      </c>
      <c r="M42" s="13">
        <v>347.38</v>
      </c>
      <c r="N42" s="13">
        <v>1824.6</v>
      </c>
    </row>
    <row r="43" spans="1:14">
      <c r="A43" s="2" t="s">
        <v>86</v>
      </c>
      <c r="B43" s="1" t="s">
        <v>87</v>
      </c>
      <c r="C43" s="13">
        <v>1299.96</v>
      </c>
      <c r="D43" s="13">
        <v>216.66</v>
      </c>
      <c r="E43" s="13">
        <v>866.64</v>
      </c>
      <c r="F43" s="13">
        <v>2383.2600000000002</v>
      </c>
      <c r="G43" s="13">
        <v>0</v>
      </c>
      <c r="H43" s="13">
        <v>700</v>
      </c>
      <c r="I43" s="13">
        <v>0</v>
      </c>
      <c r="J43" s="13">
        <v>253.67</v>
      </c>
      <c r="K43" s="13">
        <v>38.99</v>
      </c>
      <c r="L43" s="13">
        <v>0</v>
      </c>
      <c r="M43" s="13">
        <v>992.66</v>
      </c>
      <c r="N43" s="13">
        <v>1390.6</v>
      </c>
    </row>
    <row r="44" spans="1:14">
      <c r="A44" s="2" t="s">
        <v>88</v>
      </c>
      <c r="B44" s="1" t="s">
        <v>89</v>
      </c>
      <c r="C44" s="13">
        <v>733.4</v>
      </c>
      <c r="D44" s="13">
        <v>122.23</v>
      </c>
      <c r="E44" s="13">
        <v>0</v>
      </c>
      <c r="F44" s="13">
        <v>855.63</v>
      </c>
      <c r="G44" s="13">
        <v>0</v>
      </c>
      <c r="H44" s="13">
        <v>0</v>
      </c>
      <c r="I44" s="14">
        <v>-38.42</v>
      </c>
      <c r="J44" s="13">
        <v>0</v>
      </c>
      <c r="K44" s="13">
        <v>38.909999999999997</v>
      </c>
      <c r="L44" s="14">
        <v>-0.06</v>
      </c>
      <c r="M44" s="13">
        <v>0.43</v>
      </c>
      <c r="N44" s="13">
        <v>855.2</v>
      </c>
    </row>
    <row r="45" spans="1:14">
      <c r="A45" s="2" t="s">
        <v>90</v>
      </c>
      <c r="B45" s="1" t="s">
        <v>91</v>
      </c>
      <c r="C45" s="13">
        <v>733.4</v>
      </c>
      <c r="D45" s="13">
        <v>122.23</v>
      </c>
      <c r="E45" s="13">
        <v>3804.72</v>
      </c>
      <c r="F45" s="13">
        <v>4660.3500000000004</v>
      </c>
      <c r="G45" s="13">
        <v>0</v>
      </c>
      <c r="H45" s="13">
        <v>0</v>
      </c>
      <c r="I45" s="13">
        <v>0</v>
      </c>
      <c r="J45" s="13">
        <v>740.06</v>
      </c>
      <c r="K45" s="13">
        <v>82.47</v>
      </c>
      <c r="L45" s="13">
        <v>0.02</v>
      </c>
      <c r="M45" s="13">
        <v>822.55</v>
      </c>
      <c r="N45" s="13">
        <v>3837.8</v>
      </c>
    </row>
    <row r="46" spans="1:14">
      <c r="A46" s="2" t="s">
        <v>92</v>
      </c>
      <c r="B46" s="1" t="s">
        <v>93</v>
      </c>
      <c r="C46" s="13">
        <v>880.08</v>
      </c>
      <c r="D46" s="13">
        <v>146.68</v>
      </c>
      <c r="E46" s="13">
        <v>14536.71</v>
      </c>
      <c r="F46" s="13">
        <v>15563.47</v>
      </c>
      <c r="G46" s="13">
        <v>0</v>
      </c>
      <c r="H46" s="13">
        <v>632.04</v>
      </c>
      <c r="I46" s="13">
        <v>0</v>
      </c>
      <c r="J46" s="13">
        <v>3845.32</v>
      </c>
      <c r="K46" s="13">
        <v>60.04</v>
      </c>
      <c r="L46" s="13">
        <v>7.0000000000000007E-2</v>
      </c>
      <c r="M46" s="13">
        <v>4537.47</v>
      </c>
      <c r="N46" s="13">
        <v>11026</v>
      </c>
    </row>
    <row r="47" spans="1:14">
      <c r="A47" s="2" t="s">
        <v>94</v>
      </c>
      <c r="B47" s="1" t="s">
        <v>95</v>
      </c>
      <c r="C47" s="13">
        <v>733.4</v>
      </c>
      <c r="D47" s="13">
        <v>122.23</v>
      </c>
      <c r="E47" s="13">
        <v>0</v>
      </c>
      <c r="F47" s="13">
        <v>855.63</v>
      </c>
      <c r="G47" s="13">
        <v>0</v>
      </c>
      <c r="H47" s="13">
        <v>0</v>
      </c>
      <c r="I47" s="14">
        <v>-38.42</v>
      </c>
      <c r="J47" s="13">
        <v>0</v>
      </c>
      <c r="K47" s="13">
        <v>87.5</v>
      </c>
      <c r="L47" s="13">
        <v>0.15</v>
      </c>
      <c r="M47" s="13">
        <v>49.23</v>
      </c>
      <c r="N47" s="13">
        <v>806.4</v>
      </c>
    </row>
    <row r="48" spans="1:14">
      <c r="A48" s="2" t="s">
        <v>96</v>
      </c>
      <c r="B48" s="1" t="s">
        <v>97</v>
      </c>
      <c r="C48" s="13">
        <v>1300.02</v>
      </c>
      <c r="D48" s="13">
        <v>216.67</v>
      </c>
      <c r="E48" s="13">
        <v>586.72</v>
      </c>
      <c r="F48" s="13">
        <v>2103.41</v>
      </c>
      <c r="G48" s="13">
        <v>15</v>
      </c>
      <c r="H48" s="13">
        <v>393.97</v>
      </c>
      <c r="I48" s="13">
        <v>0</v>
      </c>
      <c r="J48" s="13">
        <v>203.12</v>
      </c>
      <c r="K48" s="13">
        <v>37.64</v>
      </c>
      <c r="L48" s="14">
        <v>-0.12</v>
      </c>
      <c r="M48" s="13">
        <v>649.61</v>
      </c>
      <c r="N48" s="13">
        <v>1453.8</v>
      </c>
    </row>
    <row r="49" spans="1:14">
      <c r="A49" s="2" t="s">
        <v>98</v>
      </c>
      <c r="B49" s="1" t="s">
        <v>99</v>
      </c>
      <c r="C49" s="13">
        <v>1300.02</v>
      </c>
      <c r="D49" s="13">
        <v>216.67</v>
      </c>
      <c r="E49" s="13">
        <v>0</v>
      </c>
      <c r="F49" s="13">
        <v>1516.69</v>
      </c>
      <c r="G49" s="13">
        <v>0</v>
      </c>
      <c r="H49" s="13">
        <v>368.35</v>
      </c>
      <c r="I49" s="13">
        <v>0</v>
      </c>
      <c r="J49" s="13">
        <v>58.08</v>
      </c>
      <c r="K49" s="13">
        <v>37.64</v>
      </c>
      <c r="L49" s="13">
        <v>0.02</v>
      </c>
      <c r="M49" s="13">
        <v>464.09</v>
      </c>
      <c r="N49" s="13">
        <v>1052.5999999999999</v>
      </c>
    </row>
    <row r="50" spans="1:14">
      <c r="A50" s="2" t="s">
        <v>100</v>
      </c>
      <c r="B50" s="1" t="s">
        <v>101</v>
      </c>
      <c r="C50" s="13">
        <v>880.02</v>
      </c>
      <c r="D50" s="13">
        <v>146.66999999999999</v>
      </c>
      <c r="E50" s="13">
        <v>0</v>
      </c>
      <c r="F50" s="13">
        <v>1026.69</v>
      </c>
      <c r="G50" s="13">
        <v>0</v>
      </c>
      <c r="H50" s="13">
        <v>0</v>
      </c>
      <c r="I50" s="14">
        <v>-18.41</v>
      </c>
      <c r="J50" s="13">
        <v>0</v>
      </c>
      <c r="K50" s="13">
        <v>25.48</v>
      </c>
      <c r="L50" s="13">
        <v>0.02</v>
      </c>
      <c r="M50" s="13">
        <v>7.09</v>
      </c>
      <c r="N50" s="13">
        <v>1019.6</v>
      </c>
    </row>
    <row r="52" spans="1:14" s="7" customFormat="1">
      <c r="A52" s="15"/>
      <c r="C52" s="7" t="s">
        <v>102</v>
      </c>
      <c r="D52" s="7" t="s">
        <v>102</v>
      </c>
      <c r="E52" s="7" t="s">
        <v>102</v>
      </c>
      <c r="F52" s="7" t="s">
        <v>102</v>
      </c>
      <c r="G52" s="7" t="s">
        <v>102</v>
      </c>
      <c r="H52" s="7" t="s">
        <v>102</v>
      </c>
      <c r="I52" s="7" t="s">
        <v>102</v>
      </c>
      <c r="J52" s="7" t="s">
        <v>102</v>
      </c>
      <c r="K52" s="7" t="s">
        <v>102</v>
      </c>
      <c r="L52" s="7" t="s">
        <v>102</v>
      </c>
      <c r="M52" s="7" t="s">
        <v>102</v>
      </c>
      <c r="N52" s="7" t="s">
        <v>102</v>
      </c>
    </row>
    <row r="53" spans="1:14">
      <c r="A53" s="18" t="s">
        <v>103</v>
      </c>
      <c r="B53" s="1" t="s">
        <v>104</v>
      </c>
      <c r="C53" s="17">
        <v>46413.47</v>
      </c>
      <c r="D53" s="17">
        <v>7735.55</v>
      </c>
      <c r="E53" s="17">
        <v>152444.59</v>
      </c>
      <c r="F53" s="17">
        <v>206593.61</v>
      </c>
      <c r="G53" s="17">
        <v>15</v>
      </c>
      <c r="H53" s="17">
        <v>4699.42</v>
      </c>
      <c r="I53" s="19">
        <v>-399.41</v>
      </c>
      <c r="J53" s="17">
        <v>42768.29</v>
      </c>
      <c r="K53" s="17">
        <v>4387.72</v>
      </c>
      <c r="L53" s="19">
        <v>-0.21</v>
      </c>
      <c r="M53" s="17">
        <v>51470.81</v>
      </c>
      <c r="N53" s="17">
        <v>155122.79999999999</v>
      </c>
    </row>
    <row r="55" spans="1:14">
      <c r="C55" s="1" t="s">
        <v>104</v>
      </c>
      <c r="D55" s="1" t="s">
        <v>104</v>
      </c>
      <c r="E55" s="1" t="s">
        <v>104</v>
      </c>
      <c r="F55" s="1" t="s">
        <v>104</v>
      </c>
      <c r="G55" s="1" t="s">
        <v>104</v>
      </c>
      <c r="H55" s="1" t="s">
        <v>104</v>
      </c>
      <c r="I55" s="1" t="s">
        <v>104</v>
      </c>
      <c r="J55" s="1" t="s">
        <v>104</v>
      </c>
      <c r="K55" s="1" t="s">
        <v>104</v>
      </c>
      <c r="L55" s="1" t="s">
        <v>104</v>
      </c>
      <c r="M55" s="1" t="s">
        <v>104</v>
      </c>
      <c r="N55" s="1" t="s">
        <v>104</v>
      </c>
    </row>
    <row r="56" spans="1:14">
      <c r="A56" s="2" t="s">
        <v>104</v>
      </c>
      <c r="B56" s="1" t="s">
        <v>104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E15" sqref="E15"/>
    </sheetView>
  </sheetViews>
  <sheetFormatPr baseColWidth="10" defaultRowHeight="15"/>
  <cols>
    <col min="2" max="2" width="13.855468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105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106</v>
      </c>
      <c r="B8" s="33" t="s">
        <v>107</v>
      </c>
      <c r="C8" s="33" t="s">
        <v>108</v>
      </c>
      <c r="D8" s="34" t="s">
        <v>109</v>
      </c>
      <c r="E8" s="33" t="s">
        <v>110</v>
      </c>
      <c r="F8" s="32"/>
      <c r="G8" s="32"/>
      <c r="H8" s="32"/>
      <c r="I8" s="32"/>
      <c r="J8" s="32"/>
    </row>
    <row r="9" spans="1:10">
      <c r="A9" s="26" t="s">
        <v>50</v>
      </c>
      <c r="B9" s="26"/>
      <c r="C9" s="26" t="s">
        <v>111</v>
      </c>
      <c r="D9" s="26">
        <v>1802.4</v>
      </c>
      <c r="E9" s="26" t="s">
        <v>51</v>
      </c>
      <c r="F9" s="26"/>
      <c r="G9" s="26"/>
      <c r="H9" s="26"/>
      <c r="I9" s="26"/>
      <c r="J9" s="26"/>
    </row>
    <row r="10" spans="1:10">
      <c r="A10" s="26"/>
      <c r="B10" s="26" t="s">
        <v>112</v>
      </c>
      <c r="C10" s="26"/>
      <c r="D10" s="35">
        <v>1802.4</v>
      </c>
      <c r="E10" s="26" t="s">
        <v>113</v>
      </c>
      <c r="F10" s="26"/>
      <c r="G10" s="26"/>
      <c r="H10" s="26"/>
      <c r="I10" s="26"/>
      <c r="J10" s="26"/>
    </row>
    <row r="12" spans="1:10">
      <c r="A12" s="26" t="s">
        <v>24</v>
      </c>
      <c r="B12" s="26">
        <v>56708882790</v>
      </c>
      <c r="C12" s="26" t="s">
        <v>114</v>
      </c>
      <c r="D12" s="26">
        <v>1166</v>
      </c>
      <c r="E12" s="26" t="s">
        <v>25</v>
      </c>
      <c r="F12" s="26"/>
      <c r="G12" s="26"/>
      <c r="H12" s="26"/>
      <c r="I12" s="26"/>
      <c r="J12" s="26"/>
    </row>
    <row r="13" spans="1:10">
      <c r="A13" s="26" t="s">
        <v>36</v>
      </c>
      <c r="B13" s="26">
        <v>56708847789</v>
      </c>
      <c r="C13" s="26" t="s">
        <v>114</v>
      </c>
      <c r="D13" s="26">
        <v>23881.200000000001</v>
      </c>
      <c r="E13" s="26" t="s">
        <v>37</v>
      </c>
      <c r="F13" s="26"/>
      <c r="G13" s="26"/>
      <c r="H13" s="26"/>
      <c r="I13" s="26"/>
      <c r="J13" s="26"/>
    </row>
    <row r="14" spans="1:10">
      <c r="A14" s="26" t="s">
        <v>38</v>
      </c>
      <c r="B14" s="26">
        <v>56708883259</v>
      </c>
      <c r="C14" s="26" t="s">
        <v>114</v>
      </c>
      <c r="D14" s="26">
        <v>1547.2</v>
      </c>
      <c r="E14" s="26" t="s">
        <v>39</v>
      </c>
      <c r="F14" s="26"/>
      <c r="G14" s="26"/>
      <c r="H14" s="26"/>
      <c r="I14" s="26"/>
      <c r="J14" s="26"/>
    </row>
    <row r="15" spans="1:10">
      <c r="A15" s="26" t="s">
        <v>80</v>
      </c>
      <c r="B15" s="26">
        <v>56708848767</v>
      </c>
      <c r="C15" s="26" t="s">
        <v>114</v>
      </c>
      <c r="D15" s="26">
        <v>5251.4000000000005</v>
      </c>
      <c r="E15" s="26" t="s">
        <v>81</v>
      </c>
      <c r="F15" s="26"/>
      <c r="G15" s="26"/>
      <c r="H15" s="26"/>
      <c r="I15" s="26"/>
      <c r="J15" s="26"/>
    </row>
    <row r="16" spans="1:10">
      <c r="A16" s="26" t="s">
        <v>92</v>
      </c>
      <c r="B16" s="26">
        <v>56708848798</v>
      </c>
      <c r="C16" s="26" t="s">
        <v>114</v>
      </c>
      <c r="D16" s="26">
        <v>11026</v>
      </c>
      <c r="E16" s="26" t="s">
        <v>93</v>
      </c>
      <c r="F16" s="26"/>
      <c r="G16" s="26"/>
      <c r="H16" s="26"/>
      <c r="I16" s="26"/>
      <c r="J16" s="26"/>
    </row>
    <row r="17" spans="1:5">
      <c r="A17" s="26" t="s">
        <v>66</v>
      </c>
      <c r="B17" s="26">
        <v>56708883518</v>
      </c>
      <c r="C17" s="26" t="s">
        <v>114</v>
      </c>
      <c r="D17" s="26">
        <v>4580.6000000000004</v>
      </c>
      <c r="E17" s="26" t="s">
        <v>67</v>
      </c>
    </row>
    <row r="18" spans="1:5">
      <c r="A18" s="26" t="s">
        <v>54</v>
      </c>
      <c r="B18" s="26">
        <v>56708883319</v>
      </c>
      <c r="C18" s="26" t="s">
        <v>114</v>
      </c>
      <c r="D18" s="26">
        <v>721.80000000000007</v>
      </c>
      <c r="E18" s="26" t="s">
        <v>55</v>
      </c>
    </row>
    <row r="19" spans="1:5">
      <c r="A19" s="26" t="s">
        <v>56</v>
      </c>
      <c r="B19" s="26">
        <v>56708883370</v>
      </c>
      <c r="C19" s="26" t="s">
        <v>114</v>
      </c>
      <c r="D19" s="26">
        <v>9134.4</v>
      </c>
      <c r="E19" s="26" t="s">
        <v>57</v>
      </c>
    </row>
    <row r="20" spans="1:5">
      <c r="A20" s="26" t="s">
        <v>82</v>
      </c>
      <c r="B20" s="26">
        <v>56708848770</v>
      </c>
      <c r="C20" s="26" t="s">
        <v>114</v>
      </c>
      <c r="D20" s="26">
        <v>12541</v>
      </c>
      <c r="E20" s="26" t="s">
        <v>83</v>
      </c>
    </row>
    <row r="21" spans="1:5">
      <c r="A21" s="26" t="s">
        <v>32</v>
      </c>
      <c r="B21" s="26">
        <v>56708883137</v>
      </c>
      <c r="C21" s="26" t="s">
        <v>114</v>
      </c>
      <c r="D21" s="26">
        <v>1208.6000000000001</v>
      </c>
      <c r="E21" s="26" t="s">
        <v>33</v>
      </c>
    </row>
    <row r="22" spans="1:5">
      <c r="A22" s="26" t="s">
        <v>28</v>
      </c>
      <c r="B22" s="26">
        <v>56708847394</v>
      </c>
      <c r="C22" s="26" t="s">
        <v>114</v>
      </c>
      <c r="D22" s="26">
        <v>346.6</v>
      </c>
      <c r="E22" s="26" t="s">
        <v>29</v>
      </c>
    </row>
    <row r="23" spans="1:5">
      <c r="A23" s="26" t="s">
        <v>100</v>
      </c>
      <c r="B23" s="26">
        <v>56708883842</v>
      </c>
      <c r="C23" s="26" t="s">
        <v>114</v>
      </c>
      <c r="D23" s="26">
        <v>1019.6</v>
      </c>
      <c r="E23" s="26" t="s">
        <v>101</v>
      </c>
    </row>
    <row r="24" spans="1:5">
      <c r="A24" s="26" t="s">
        <v>26</v>
      </c>
      <c r="B24" s="26">
        <v>56708847315</v>
      </c>
      <c r="C24" s="26" t="s">
        <v>114</v>
      </c>
      <c r="D24" s="26">
        <v>805.2</v>
      </c>
      <c r="E24" s="26" t="s">
        <v>27</v>
      </c>
    </row>
    <row r="25" spans="1:5">
      <c r="A25" s="26">
        <v>5</v>
      </c>
      <c r="B25" s="26">
        <v>56708883185</v>
      </c>
      <c r="C25" s="26" t="s">
        <v>114</v>
      </c>
      <c r="D25" s="26">
        <v>11977.2</v>
      </c>
      <c r="E25" s="26" t="s">
        <v>35</v>
      </c>
    </row>
    <row r="26" spans="1:5">
      <c r="A26" s="26" t="s">
        <v>70</v>
      </c>
      <c r="B26" s="26">
        <v>56708848386</v>
      </c>
      <c r="C26" s="26" t="s">
        <v>114</v>
      </c>
      <c r="D26" s="26">
        <v>2372.4</v>
      </c>
      <c r="E26" s="26" t="s">
        <v>71</v>
      </c>
    </row>
    <row r="27" spans="1:5">
      <c r="A27" s="26" t="s">
        <v>64</v>
      </c>
      <c r="B27" s="26">
        <v>56708883430</v>
      </c>
      <c r="C27" s="26" t="s">
        <v>114</v>
      </c>
      <c r="D27" s="26">
        <v>4335.2</v>
      </c>
      <c r="E27" s="26" t="s">
        <v>65</v>
      </c>
    </row>
    <row r="28" spans="1:5">
      <c r="A28" s="26" t="s">
        <v>84</v>
      </c>
      <c r="B28" s="26">
        <v>56708848784</v>
      </c>
      <c r="C28" s="26" t="s">
        <v>114</v>
      </c>
      <c r="D28" s="26">
        <v>1824.6000000000001</v>
      </c>
      <c r="E28" s="26" t="s">
        <v>85</v>
      </c>
    </row>
    <row r="29" spans="1:5">
      <c r="A29" s="26" t="s">
        <v>94</v>
      </c>
      <c r="B29" s="26">
        <v>56710784406</v>
      </c>
      <c r="C29" s="26" t="s">
        <v>114</v>
      </c>
      <c r="D29" s="26">
        <v>806.40000000000009</v>
      </c>
      <c r="E29" s="26" t="s">
        <v>95</v>
      </c>
    </row>
    <row r="30" spans="1:5">
      <c r="A30" s="26" t="s">
        <v>48</v>
      </c>
      <c r="B30" s="26">
        <v>56708880312</v>
      </c>
      <c r="C30" s="26" t="s">
        <v>114</v>
      </c>
      <c r="D30" s="26">
        <v>5143.6000000000004</v>
      </c>
      <c r="E30" s="26" t="s">
        <v>49</v>
      </c>
    </row>
    <row r="31" spans="1:5">
      <c r="A31" s="26" t="s">
        <v>88</v>
      </c>
      <c r="B31" s="26">
        <v>60589924269</v>
      </c>
      <c r="C31" s="26" t="s">
        <v>114</v>
      </c>
      <c r="D31" s="26">
        <v>855.2</v>
      </c>
      <c r="E31" s="26" t="s">
        <v>89</v>
      </c>
    </row>
    <row r="32" spans="1:5">
      <c r="A32" s="26" t="s">
        <v>90</v>
      </c>
      <c r="B32" s="26">
        <v>60589924670</v>
      </c>
      <c r="C32" s="26" t="s">
        <v>114</v>
      </c>
      <c r="D32" s="26">
        <v>3837.8</v>
      </c>
      <c r="E32" s="26" t="s">
        <v>91</v>
      </c>
    </row>
    <row r="33" spans="1:5">
      <c r="A33" s="26" t="s">
        <v>40</v>
      </c>
      <c r="B33" s="26">
        <v>60589937915</v>
      </c>
      <c r="C33" s="26" t="s">
        <v>114</v>
      </c>
      <c r="D33" s="26">
        <v>854.2</v>
      </c>
      <c r="E33" s="26" t="s">
        <v>41</v>
      </c>
    </row>
    <row r="34" spans="1:5">
      <c r="A34" s="26" t="s">
        <v>78</v>
      </c>
      <c r="B34" s="26">
        <v>60589940438</v>
      </c>
      <c r="C34" s="26" t="s">
        <v>114</v>
      </c>
      <c r="D34" s="26">
        <v>9524.4</v>
      </c>
      <c r="E34" s="26" t="s">
        <v>79</v>
      </c>
    </row>
    <row r="35" spans="1:5">
      <c r="A35" s="26" t="s">
        <v>72</v>
      </c>
      <c r="B35" s="26">
        <v>60589917957</v>
      </c>
      <c r="C35" s="26" t="s">
        <v>114</v>
      </c>
      <c r="D35" s="26">
        <v>769</v>
      </c>
      <c r="E35" s="26" t="s">
        <v>73</v>
      </c>
    </row>
    <row r="36" spans="1:5">
      <c r="A36" s="26" t="s">
        <v>22</v>
      </c>
      <c r="B36" s="26">
        <v>60590210961</v>
      </c>
      <c r="C36" s="26" t="s">
        <v>114</v>
      </c>
      <c r="D36" s="26">
        <v>6667.6</v>
      </c>
      <c r="E36" s="26" t="s">
        <v>23</v>
      </c>
    </row>
    <row r="37" spans="1:5">
      <c r="A37" s="26" t="s">
        <v>58</v>
      </c>
      <c r="B37" s="26">
        <v>60591931298</v>
      </c>
      <c r="C37" s="26" t="s">
        <v>114</v>
      </c>
      <c r="D37" s="26">
        <v>540.4</v>
      </c>
      <c r="E37" s="26" t="s">
        <v>59</v>
      </c>
    </row>
    <row r="38" spans="1:5">
      <c r="A38" s="26" t="s">
        <v>42</v>
      </c>
      <c r="B38" s="26">
        <v>60592509166</v>
      </c>
      <c r="C38" s="26" t="s">
        <v>114</v>
      </c>
      <c r="D38" s="26">
        <v>992.80000000000007</v>
      </c>
      <c r="E38" s="26" t="s">
        <v>43</v>
      </c>
    </row>
    <row r="39" spans="1:5">
      <c r="A39" s="26" t="s">
        <v>52</v>
      </c>
      <c r="B39" s="26">
        <v>60592512670</v>
      </c>
      <c r="C39" s="26" t="s">
        <v>114</v>
      </c>
      <c r="D39" s="26">
        <v>1016.6</v>
      </c>
      <c r="E39" s="26" t="s">
        <v>53</v>
      </c>
    </row>
    <row r="40" spans="1:5">
      <c r="A40" s="26" t="s">
        <v>30</v>
      </c>
      <c r="B40" s="26">
        <v>60577733234</v>
      </c>
      <c r="C40" s="26" t="s">
        <v>114</v>
      </c>
      <c r="D40" s="26">
        <v>860.2</v>
      </c>
      <c r="E40" s="26" t="s">
        <v>31</v>
      </c>
    </row>
    <row r="41" spans="1:5">
      <c r="A41" s="26" t="s">
        <v>68</v>
      </c>
      <c r="B41" s="26">
        <v>60592513554</v>
      </c>
      <c r="C41" s="26" t="s">
        <v>114</v>
      </c>
      <c r="D41" s="26">
        <v>1660.6000000000001</v>
      </c>
      <c r="E41" s="26" t="s">
        <v>69</v>
      </c>
    </row>
    <row r="42" spans="1:5">
      <c r="A42" s="26" t="s">
        <v>44</v>
      </c>
      <c r="B42" s="26">
        <v>56709675303</v>
      </c>
      <c r="C42" s="26" t="s">
        <v>114</v>
      </c>
      <c r="D42" s="26">
        <v>1009.2</v>
      </c>
      <c r="E42" s="26" t="s">
        <v>45</v>
      </c>
    </row>
    <row r="43" spans="1:5">
      <c r="A43" s="26" t="s">
        <v>74</v>
      </c>
      <c r="B43" s="26">
        <v>56708843802</v>
      </c>
      <c r="C43" s="26" t="s">
        <v>114</v>
      </c>
      <c r="D43" s="26">
        <v>1532.6000000000001</v>
      </c>
      <c r="E43" s="26" t="s">
        <v>75</v>
      </c>
    </row>
    <row r="44" spans="1:5">
      <c r="A44" s="26" t="s">
        <v>62</v>
      </c>
      <c r="B44" s="26">
        <v>60590162296</v>
      </c>
      <c r="C44" s="26" t="s">
        <v>114</v>
      </c>
      <c r="D44" s="26">
        <v>1913.4</v>
      </c>
      <c r="E44" s="26" t="s">
        <v>63</v>
      </c>
    </row>
    <row r="45" spans="1:5">
      <c r="A45" s="26" t="s">
        <v>76</v>
      </c>
      <c r="B45" s="26">
        <v>56671290902</v>
      </c>
      <c r="C45" s="26" t="s">
        <v>114</v>
      </c>
      <c r="D45" s="26">
        <v>1913.2</v>
      </c>
      <c r="E45" s="26" t="s">
        <v>77</v>
      </c>
    </row>
    <row r="46" spans="1:5">
      <c r="A46" s="26" t="s">
        <v>86</v>
      </c>
      <c r="B46" s="26">
        <v>60590103231</v>
      </c>
      <c r="C46" s="26" t="s">
        <v>114</v>
      </c>
      <c r="D46" s="26">
        <v>1390.6000000000001</v>
      </c>
      <c r="E46" s="26" t="s">
        <v>87</v>
      </c>
    </row>
    <row r="47" spans="1:5">
      <c r="A47" s="26" t="s">
        <v>60</v>
      </c>
      <c r="B47" s="26">
        <v>56693143064</v>
      </c>
      <c r="C47" s="26" t="s">
        <v>114</v>
      </c>
      <c r="D47" s="26">
        <v>1582.8000000000002</v>
      </c>
      <c r="E47" s="26" t="s">
        <v>61</v>
      </c>
    </row>
    <row r="48" spans="1:5">
      <c r="A48" s="26" t="s">
        <v>98</v>
      </c>
      <c r="B48" s="26">
        <v>60594965751</v>
      </c>
      <c r="C48" s="26" t="s">
        <v>114</v>
      </c>
      <c r="D48" s="26">
        <v>1052.6000000000001</v>
      </c>
      <c r="E48" s="26" t="s">
        <v>99</v>
      </c>
    </row>
    <row r="49" spans="1:5">
      <c r="A49" s="26" t="s">
        <v>96</v>
      </c>
      <c r="B49" s="26">
        <v>60575746457</v>
      </c>
      <c r="C49" s="26" t="s">
        <v>114</v>
      </c>
      <c r="D49" s="26">
        <v>1453.8000000000002</v>
      </c>
      <c r="E49" s="26" t="s">
        <v>97</v>
      </c>
    </row>
    <row r="50" spans="1:5">
      <c r="A50" s="26" t="s">
        <v>46</v>
      </c>
      <c r="B50" s="26">
        <v>60593762613</v>
      </c>
      <c r="C50" s="26" t="s">
        <v>114</v>
      </c>
      <c r="D50" s="26">
        <v>14204.400000000001</v>
      </c>
      <c r="E50" s="26" t="s">
        <v>47</v>
      </c>
    </row>
    <row r="51" spans="1:5">
      <c r="A51" s="26"/>
      <c r="B51" s="26" t="s">
        <v>115</v>
      </c>
      <c r="C51" s="26"/>
      <c r="D51" s="35">
        <v>153320.4</v>
      </c>
      <c r="E51" s="26" t="s">
        <v>116</v>
      </c>
    </row>
    <row r="53" spans="1:5">
      <c r="A53" s="26"/>
      <c r="B53" s="36" t="s">
        <v>112</v>
      </c>
      <c r="C53" s="36"/>
      <c r="D53" s="37">
        <v>1802.4</v>
      </c>
      <c r="E53" s="36" t="s">
        <v>113</v>
      </c>
    </row>
    <row r="54" spans="1:5">
      <c r="A54" s="26"/>
      <c r="B54" s="36" t="s">
        <v>115</v>
      </c>
      <c r="C54" s="36"/>
      <c r="D54" s="37">
        <v>153320.4</v>
      </c>
      <c r="E54" s="36" t="s">
        <v>116</v>
      </c>
    </row>
    <row r="55" spans="1:5">
      <c r="A55" s="26"/>
      <c r="B55" s="36"/>
      <c r="C55" s="36"/>
      <c r="D55" s="37">
        <v>155122.79999999999</v>
      </c>
      <c r="E55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123</v>
      </c>
      <c r="B1" s="47"/>
      <c r="C1" s="48"/>
      <c r="D1" s="49"/>
      <c r="E1" s="49"/>
      <c r="F1" s="50"/>
    </row>
    <row r="2" spans="1:6">
      <c r="A2" s="47" t="s">
        <v>134</v>
      </c>
      <c r="B2" s="47"/>
      <c r="C2" s="48"/>
      <c r="D2" s="49"/>
      <c r="E2" s="49"/>
      <c r="F2" s="50"/>
    </row>
    <row r="3" spans="1:6">
      <c r="A3" s="47" t="s">
        <v>124</v>
      </c>
      <c r="B3" s="51" t="s">
        <v>135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125</v>
      </c>
      <c r="B5" s="48" t="s">
        <v>126</v>
      </c>
      <c r="C5" s="48"/>
      <c r="D5" s="49"/>
      <c r="E5" s="49"/>
      <c r="F5" s="50"/>
    </row>
    <row r="6" spans="1:6">
      <c r="A6" s="49" t="s">
        <v>127</v>
      </c>
      <c r="B6" s="52">
        <v>140106.32</v>
      </c>
      <c r="C6" s="49"/>
      <c r="D6" s="49"/>
      <c r="E6" s="49"/>
      <c r="F6" s="50"/>
    </row>
    <row r="7" spans="1:6">
      <c r="A7" s="49" t="s">
        <v>128</v>
      </c>
      <c r="B7" s="52">
        <v>40938.06</v>
      </c>
      <c r="C7" s="49"/>
      <c r="D7" s="49"/>
      <c r="E7" s="49"/>
      <c r="F7" s="50"/>
    </row>
    <row r="8" spans="1:6">
      <c r="A8" s="49" t="s">
        <v>129</v>
      </c>
      <c r="B8" s="52">
        <v>0</v>
      </c>
      <c r="C8" s="49"/>
      <c r="D8" s="49"/>
      <c r="E8" s="49"/>
      <c r="F8" s="50"/>
    </row>
    <row r="9" spans="1:6">
      <c r="A9" s="49" t="s">
        <v>130</v>
      </c>
      <c r="B9" s="52">
        <v>16300.78</v>
      </c>
      <c r="C9" s="49"/>
      <c r="D9" s="49"/>
      <c r="E9" s="49"/>
      <c r="F9" s="50"/>
    </row>
    <row r="10" spans="1:6">
      <c r="A10" s="49" t="s">
        <v>131</v>
      </c>
      <c r="B10" s="52">
        <v>0</v>
      </c>
      <c r="C10" s="49"/>
      <c r="D10" s="49"/>
      <c r="E10" s="49"/>
      <c r="F10" s="50"/>
    </row>
    <row r="11" spans="1:6">
      <c r="A11" s="49" t="s">
        <v>132</v>
      </c>
      <c r="B11" s="52">
        <v>28874.83</v>
      </c>
      <c r="C11" s="49"/>
      <c r="D11" s="49"/>
      <c r="E11" s="49"/>
      <c r="F11" s="50"/>
    </row>
    <row r="12" spans="1:6" ht="15.75" thickBot="1">
      <c r="A12" s="49" t="s">
        <v>133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226219.99</v>
      </c>
      <c r="C13" s="49"/>
      <c r="D13" s="49"/>
      <c r="E13" s="49"/>
      <c r="F13" s="50"/>
    </row>
    <row r="14" spans="1:6" ht="15.75" thickBot="1">
      <c r="A14" s="49"/>
      <c r="B14" s="55">
        <f>B13*0.16</f>
        <v>36195.198400000001</v>
      </c>
      <c r="C14" s="49"/>
      <c r="D14" s="49"/>
      <c r="E14" s="49"/>
      <c r="F14" s="50"/>
    </row>
    <row r="15" spans="1:6" ht="15.75" thickTop="1">
      <c r="A15" s="49"/>
      <c r="B15" s="56">
        <f>+B13+B14</f>
        <v>262415.18839999998</v>
      </c>
      <c r="C15" s="49"/>
      <c r="D15" s="49"/>
      <c r="E15" s="49"/>
      <c r="F15" s="50"/>
    </row>
    <row r="16" spans="1:6">
      <c r="A16" s="49"/>
      <c r="B16" s="52">
        <v>262415.2</v>
      </c>
      <c r="C16" s="49"/>
      <c r="D16" s="49"/>
      <c r="E16" s="49"/>
      <c r="F16" s="50"/>
    </row>
    <row r="17" spans="1:6">
      <c r="A17" s="49"/>
      <c r="B17" s="52">
        <f>B15-B16</f>
        <v>-1.1600000027101487E-2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2017-09-25T22:13:46Z</cp:lastPrinted>
  <dcterms:created xsi:type="dcterms:W3CDTF">2017-09-22T00:03:41Z</dcterms:created>
  <dcterms:modified xsi:type="dcterms:W3CDTF">2017-09-25T22:13:47Z</dcterms:modified>
</cp:coreProperties>
</file>