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FACTURACION!$A$10:$M$47</definedName>
  </definedNames>
  <calcPr calcId="124519"/>
</workbook>
</file>

<file path=xl/calcChain.xml><?xml version="1.0" encoding="utf-8"?>
<calcChain xmlns="http://schemas.openxmlformats.org/spreadsheetml/2006/main">
  <c r="B13" i="4"/>
  <c r="E12" i="3"/>
  <c r="F12" s="1"/>
  <c r="E13"/>
  <c r="E14"/>
  <c r="F14" s="1"/>
  <c r="E15"/>
  <c r="E16"/>
  <c r="G16" s="1"/>
  <c r="E17"/>
  <c r="E18"/>
  <c r="F18" s="1"/>
  <c r="E19"/>
  <c r="E20"/>
  <c r="G20" s="1"/>
  <c r="E21"/>
  <c r="E22"/>
  <c r="G22" s="1"/>
  <c r="E23"/>
  <c r="E24"/>
  <c r="F24" s="1"/>
  <c r="E25"/>
  <c r="E26"/>
  <c r="G26" s="1"/>
  <c r="E27"/>
  <c r="E28"/>
  <c r="F28" s="1"/>
  <c r="E29"/>
  <c r="E30"/>
  <c r="G30" s="1"/>
  <c r="E31"/>
  <c r="E32"/>
  <c r="F32" s="1"/>
  <c r="E33"/>
  <c r="E34"/>
  <c r="G34" s="1"/>
  <c r="E35"/>
  <c r="E36"/>
  <c r="F36" s="1"/>
  <c r="E37"/>
  <c r="E38"/>
  <c r="G38" s="1"/>
  <c r="E39"/>
  <c r="E40"/>
  <c r="F40" s="1"/>
  <c r="E41"/>
  <c r="E42"/>
  <c r="G42" s="1"/>
  <c r="E43"/>
  <c r="E44"/>
  <c r="F44" s="1"/>
  <c r="E45"/>
  <c r="F45" s="1"/>
  <c r="E46"/>
  <c r="G46" s="1"/>
  <c r="E47"/>
  <c r="F47" s="1"/>
  <c r="E11"/>
  <c r="F42" l="1"/>
  <c r="F38"/>
  <c r="F34"/>
  <c r="F30"/>
  <c r="F26"/>
  <c r="F22"/>
  <c r="F20"/>
  <c r="H20" s="1"/>
  <c r="F16"/>
  <c r="G44"/>
  <c r="G40"/>
  <c r="G36"/>
  <c r="H36" s="1"/>
  <c r="G32"/>
  <c r="G28"/>
  <c r="G24"/>
  <c r="G18"/>
  <c r="H18" s="1"/>
  <c r="G14"/>
  <c r="E50"/>
  <c r="G11"/>
  <c r="G47"/>
  <c r="H47" s="1"/>
  <c r="G12"/>
  <c r="H12" s="1"/>
  <c r="F11"/>
  <c r="H38"/>
  <c r="I38" s="1"/>
  <c r="H32"/>
  <c r="I32" s="1"/>
  <c r="J32" s="1"/>
  <c r="H30"/>
  <c r="I30" s="1"/>
  <c r="J30" s="1"/>
  <c r="H24"/>
  <c r="H22"/>
  <c r="H16"/>
  <c r="I16" s="1"/>
  <c r="J16" s="1"/>
  <c r="H14"/>
  <c r="I14" s="1"/>
  <c r="J14" s="1"/>
  <c r="B14" i="4"/>
  <c r="B15" s="1"/>
  <c r="B17" s="1"/>
  <c r="F43" i="3"/>
  <c r="G43"/>
  <c r="H42"/>
  <c r="F35"/>
  <c r="G35"/>
  <c r="H35" s="1"/>
  <c r="H34"/>
  <c r="F31"/>
  <c r="G31"/>
  <c r="H28"/>
  <c r="G23"/>
  <c r="F23"/>
  <c r="F15"/>
  <c r="G15"/>
  <c r="H15" s="1"/>
  <c r="H44"/>
  <c r="F37"/>
  <c r="G37"/>
  <c r="F29"/>
  <c r="G29"/>
  <c r="H26"/>
  <c r="F21"/>
  <c r="G21"/>
  <c r="F13"/>
  <c r="G13"/>
  <c r="F39"/>
  <c r="G39"/>
  <c r="F27"/>
  <c r="H27" s="1"/>
  <c r="G27"/>
  <c r="I24"/>
  <c r="J24" s="1"/>
  <c r="F19"/>
  <c r="G19"/>
  <c r="F46"/>
  <c r="H46" s="1"/>
  <c r="G45"/>
  <c r="H45" s="1"/>
  <c r="F41"/>
  <c r="G41"/>
  <c r="H40"/>
  <c r="J38"/>
  <c r="F33"/>
  <c r="G33"/>
  <c r="F25"/>
  <c r="G25"/>
  <c r="I22"/>
  <c r="J22" s="1"/>
  <c r="F17"/>
  <c r="H17" s="1"/>
  <c r="G17"/>
  <c r="H25" l="1"/>
  <c r="H39"/>
  <c r="H29"/>
  <c r="I29" s="1"/>
  <c r="J29" s="1"/>
  <c r="H13"/>
  <c r="I13" s="1"/>
  <c r="J13" s="1"/>
  <c r="H41"/>
  <c r="I41" s="1"/>
  <c r="J41" s="1"/>
  <c r="H19"/>
  <c r="H21"/>
  <c r="I21" s="1"/>
  <c r="J21" s="1"/>
  <c r="H31"/>
  <c r="I31" s="1"/>
  <c r="J31" s="1"/>
  <c r="F50"/>
  <c r="H11"/>
  <c r="H23"/>
  <c r="H43"/>
  <c r="I43" s="1"/>
  <c r="J43" s="1"/>
  <c r="G50"/>
  <c r="I25"/>
  <c r="J25" s="1"/>
  <c r="I39"/>
  <c r="J39" s="1"/>
  <c r="I35"/>
  <c r="J35" s="1"/>
  <c r="I19"/>
  <c r="J19" s="1"/>
  <c r="I27"/>
  <c r="J27" s="1"/>
  <c r="I46"/>
  <c r="J46" s="1"/>
  <c r="I15"/>
  <c r="J15" s="1"/>
  <c r="I17"/>
  <c r="J17" s="1"/>
  <c r="I44"/>
  <c r="J44" s="1"/>
  <c r="I42"/>
  <c r="J42" s="1"/>
  <c r="I12"/>
  <c r="J12" s="1"/>
  <c r="I18"/>
  <c r="J18" s="1"/>
  <c r="I26"/>
  <c r="J26" s="1"/>
  <c r="I36"/>
  <c r="J36" s="1"/>
  <c r="I47"/>
  <c r="J47" s="1"/>
  <c r="I20"/>
  <c r="J20" s="1"/>
  <c r="I28"/>
  <c r="J28" s="1"/>
  <c r="I34"/>
  <c r="J34" s="1"/>
  <c r="I40"/>
  <c r="J40" s="1"/>
  <c r="I45"/>
  <c r="J45" s="1"/>
  <c r="H33"/>
  <c r="H37"/>
  <c r="I23" l="1"/>
  <c r="J23" s="1"/>
  <c r="H50"/>
  <c r="I11"/>
  <c r="J11" s="1"/>
  <c r="I33"/>
  <c r="J33" s="1"/>
  <c r="I37"/>
  <c r="J37" s="1"/>
  <c r="J50" l="1"/>
  <c r="I50"/>
</calcChain>
</file>

<file path=xl/sharedStrings.xml><?xml version="1.0" encoding="utf-8"?>
<sst xmlns="http://schemas.openxmlformats.org/spreadsheetml/2006/main" count="441" uniqueCount="170">
  <si>
    <t>CONTPAQ i</t>
  </si>
  <si>
    <t xml:space="preserve">      NÓMINAS</t>
  </si>
  <si>
    <t>05 INGENIERIA FISCAL LABORAL SC</t>
  </si>
  <si>
    <t>Lista de Raya (forma tabular)</t>
  </si>
  <si>
    <t>Periodo 37 al 37 Semanal del 06/09/2017 al 12/09/2017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</si>
  <si>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</si>
  <si>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</si>
  <si>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</si>
  <si>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</si>
  <si>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</si>
  <si>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</si>
  <si>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</si>
  <si>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</si>
  <si>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</si>
  <si>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</si>
  <si>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</si>
  <si>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</si>
  <si>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</si>
  <si>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</si>
  <si>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</si>
  <si>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Z3422423106</t>
  </si>
  <si>
    <t>AGK27</t>
  </si>
  <si>
    <t>Alba Gallart Diego Kisai</t>
  </si>
  <si>
    <t>0AQ28</t>
  </si>
  <si>
    <t>Alfaro Quezada Pablo Francisco</t>
  </si>
  <si>
    <t>0AR02</t>
  </si>
  <si>
    <t>Andrade Rodriguez Miguel Angel</t>
  </si>
  <si>
    <t>0AA30</t>
  </si>
  <si>
    <t>Arellano Alvarez Javier</t>
  </si>
  <si>
    <t>AGJ03</t>
  </si>
  <si>
    <t>Arriola Gallegos Jose Guadalupe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</si>
  <si>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</si>
  <si>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</si>
  <si>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</si>
  <si>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</si>
  <si>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</si>
  <si>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</si>
  <si>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</si>
  <si>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</si>
  <si>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</si>
  <si>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</si>
  <si>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FMA03</t>
  </si>
  <si>
    <t>Ferreira Mondragon Aurelio Agustin</t>
  </si>
  <si>
    <t>FAR14</t>
  </si>
  <si>
    <t>Figueroa Aguirre Reyna Beatriz</t>
  </si>
  <si>
    <t>GRO06</t>
  </si>
  <si>
    <t>Gallegos Rios Octavio Alberto</t>
  </si>
  <si>
    <t>GTM02</t>
  </si>
  <si>
    <t>Garita Torres Marcos</t>
  </si>
  <si>
    <t>GAJ03</t>
  </si>
  <si>
    <t>Gomez Aguilar Juan Antonio</t>
  </si>
  <si>
    <t>0GT22</t>
  </si>
  <si>
    <t>Gomez Torres Rosaura</t>
  </si>
  <si>
    <t>0GG14</t>
  </si>
  <si>
    <t>Gonzalez Garcia Luis Roberto</t>
  </si>
  <si>
    <t>GRC07</t>
  </si>
  <si>
    <t>Gonzalez Rico Cesar Humberto</t>
  </si>
  <si>
    <t>GAJ23</t>
  </si>
  <si>
    <t>Guaje Alvarado Juan Jose</t>
  </si>
  <si>
    <t>GCJ03</t>
  </si>
  <si>
    <t>Gutierrez Carvarin Jacob</t>
  </si>
  <si>
    <t>GOM24</t>
  </si>
  <si>
    <t>Gutierrez Olvera Marihuri</t>
  </si>
  <si>
    <t>0HQ20</t>
  </si>
  <si>
    <t>Hernandez Quintero Maria De La Luz</t>
  </si>
  <si>
    <t>LLM03</t>
  </si>
  <si>
    <t>Lara Lizardi Maria Gabriela</t>
  </si>
  <si>
    <t>0LC00</t>
  </si>
  <si>
    <t>Leon Cabello Luis Alberto</t>
  </si>
  <si>
    <t>MMP28</t>
  </si>
  <si>
    <t>Magueyal Martinez Pedro</t>
  </si>
  <si>
    <t>MVN23</t>
  </si>
  <si>
    <t>Mejia Villegas Nallely Beatriz</t>
  </si>
  <si>
    <t>OHS02</t>
  </si>
  <si>
    <t>Ocampo Hernandez Salvador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</si>
  <si>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</si>
  <si>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</si>
  <si>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</si>
  <si>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</si>
  <si>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</si>
  <si>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</si>
  <si>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</si>
  <si>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</si>
  <si>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RGR02</t>
  </si>
  <si>
    <t>Romero Gonzalez Roberto</t>
  </si>
  <si>
    <t>SSG17</t>
  </si>
  <si>
    <t>Salmoran Salgado Guillermo Manuel</t>
  </si>
  <si>
    <t>SPD02</t>
  </si>
  <si>
    <t>Sanchez Palafox Daniel</t>
  </si>
  <si>
    <t>0TE10</t>
  </si>
  <si>
    <t>Tierrafria Escaramuza Israel</t>
  </si>
  <si>
    <t>VDO03</t>
  </si>
  <si>
    <t>Vega Duran Oscar Ivan</t>
  </si>
  <si>
    <t>YPJ04</t>
  </si>
  <si>
    <t>Yañez Pantoja Jose Guadalupe</t>
  </si>
  <si>
    <t xml:space="preserve">  =============</t>
  </si>
  <si>
    <t>Total Gral.</t>
  </si>
  <si>
    <t xml:space="preserve"> </t>
  </si>
  <si>
    <t>Periodo 37 del 2017-09-06 al 2017-09-12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</si>
  <si>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</si>
  <si>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</si>
  <si>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</si>
  <si>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</si>
  <si>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</si>
  <si>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</si>
  <si>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</si>
  <si>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1</t>
  </si>
  <si>
    <t>28 Tarjeta de Débito</t>
  </si>
  <si>
    <t>Total Tarjeta de Débito</t>
  </si>
  <si>
    <t>Total de movimientos 36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</si>
  <si>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</si>
  <si>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</si>
  <si>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</si>
  <si>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</si>
  <si>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</si>
  <si>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</si>
  <si>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</si>
  <si>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</si>
  <si>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</si>
  <si>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</si>
  <si>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</si>
  <si>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</si>
  <si>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</si>
  <si>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</si>
  <si>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</si>
  <si>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</si>
  <si>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</si>
  <si>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37</t>
  </si>
  <si>
    <t>06/09/2017 al 12/09/2017</t>
  </si>
  <si>
    <t>VENTAS</t>
  </si>
  <si>
    <t>ALBA GALLART DIEGO KISAI</t>
  </si>
  <si>
    <t>ALFARO QUEZADA PABLO FRANCISCO</t>
  </si>
  <si>
    <t>ANDRADE RODRIGUEZ MIGUEL ANGEL</t>
  </si>
  <si>
    <t>ARELLANO ALVAREZ JAVIER</t>
  </si>
  <si>
    <t>SEMINUEVOS</t>
  </si>
  <si>
    <t>ARRIOLA GALLEGOS JOSE GUADALUPE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</si>
  <si>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</si>
  <si>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</si>
  <si>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</si>
  <si>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</si>
  <si>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</si>
  <si>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</si>
  <si>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FERREIRA MONDRAGON AURELIO AGUSTIN</t>
  </si>
  <si>
    <t>FIGUEROA AGUIRRE REYNA BEATRIZ</t>
  </si>
  <si>
    <t>GALLEGOS RIOS OCTAVIO ALBERTO</t>
  </si>
  <si>
    <t>ADMINISTRACION</t>
  </si>
  <si>
    <t>GARITA TORRES MARCOS</t>
  </si>
  <si>
    <t>GOMEZ AGUILAR JUAN ANTONIO</t>
  </si>
  <si>
    <t>GOMEZ TORRES ROSAURA</t>
  </si>
  <si>
    <t>GONZALEZ GARCIA LUIS ROBERTO</t>
  </si>
  <si>
    <t>GONZALEZ RICO CESAR HUMBERTO</t>
  </si>
  <si>
    <t>GUAJE ALVARADO JUAN JOSE</t>
  </si>
  <si>
    <t>GUTIERREZ CARVARIN JACOB</t>
  </si>
  <si>
    <t>GUTIERREZ OLVERA MARIHURI</t>
  </si>
  <si>
    <t>HERNANDEZ QUINTERO MARIA DE LA LUZ</t>
  </si>
  <si>
    <t>LARA LIZARDI MARIA GABRIELA</t>
  </si>
  <si>
    <t>LEON CABELLO LUIS ALBERTO</t>
  </si>
  <si>
    <t>MAGUEYAL MARTINEZ PEDRO</t>
  </si>
  <si>
    <t>MEJIA VILLEGAS NALLELY BEATRIZ</t>
  </si>
  <si>
    <t>OCAMPO HERNANDEZ SALVADOR</t>
  </si>
  <si>
    <t>RAMBLAS ZUÑIGA LIZ SANDRA</t>
  </si>
  <si>
    <t>RAMIREZ LATOUR VICTOR MANUEL MARTIN</t>
  </si>
  <si>
    <t>RAMIREZ MONDRAGON RICARDO HERIBERTO</t>
  </si>
  <si>
    <t>RODRIGUEZ MEDINA CESAR</t>
  </si>
  <si>
    <t>ROMERO GONZALEZ ROBERTO</t>
  </si>
  <si>
    <t>SALMORAN SALGADO GUILLERMO MANUEL</t>
  </si>
  <si>
    <t>SANCHEZ PALAFOX DANIEL</t>
  </si>
  <si>
    <t>TIERRAFRIA ESCARAMUZA ISRAEL</t>
  </si>
  <si>
    <t>VEGA DURAN OSCAR IVAN</t>
  </si>
  <si>
    <t>YAÑEZ PANTOJA JOSE GUADALUPE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</si>
</sst>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25" fillId="0" borderId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20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4" xfId="0" applyFont="1" applyFill="1" applyBorder="1" applyAlignment="1">
      <alignment horizontal="center" vertical="center" wrapText="1"/>
    </xf>
    <xf numFmtId="44" fontId="2" fillId="0" borderId="0" xfId="1" applyFont="1"/>
    <xf numFmtId="44" fontId="22" fillId="0" borderId="1" xfId="0" applyNumberFormat="1" applyFont="1" applyBorder="1"/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4" fillId="0" borderId="8" xfId="0" applyFont="1" applyBorder="1"/>
    <xf numFmtId="0" fontId="23" fillId="0" borderId="8" xfId="0" applyFont="1" applyBorder="1"/>
    <xf numFmtId="0" fontId="0" fillId="0" borderId="8" xfId="0" applyFont="1" applyBorder="1"/>
    <xf numFmtId="0" fontId="0" fillId="0" borderId="8" xfId="0" applyBorder="1"/>
    <xf numFmtId="14" fontId="24" fillId="0" borderId="8" xfId="0" applyNumberFormat="1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1" fillId="0" borderId="11" xfId="2" applyFont="1" applyBorder="1"/>
    <xf numFmtId="43" fontId="23" fillId="0" borderId="10" xfId="2" applyFont="1" applyBorder="1"/>
    <xf numFmtId="0" fontId="26" fillId="0" borderId="12" xfId="0" applyFont="1" applyBorder="1"/>
    <xf numFmtId="0" fontId="26" fillId="0" borderId="12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53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H19" sqref="H19:H36"/>
    </sheetView>
  </sheetViews>
  <sheetFormatPr baseColWidth="10" defaultRowHeight="11.25"/>
  <cols>
    <col min="1" max="1" width="7.7109375" style="2" customWidth="1"/>
    <col min="2" max="2" width="27.28515625" style="1" customWidth="1"/>
    <col min="3" max="3" width="15.7109375" style="1" customWidth="1"/>
    <col min="4" max="4" width="11.42578125" style="1"/>
    <col min="5" max="5" width="14.710937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97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2" t="s">
        <v>110</v>
      </c>
      <c r="F7" s="43"/>
      <c r="G7" s="43"/>
      <c r="H7" s="43"/>
      <c r="I7" s="43"/>
      <c r="J7" s="44"/>
    </row>
    <row r="8" spans="1:13" s="5" customFormat="1" ht="23.25" thickBot="1">
      <c r="A8" s="8" t="s">
        <v>7</v>
      </c>
      <c r="B8" s="9" t="s">
        <v>8</v>
      </c>
      <c r="C8" s="10" t="s">
        <v>12</v>
      </c>
      <c r="E8" s="39" t="s">
        <v>12</v>
      </c>
      <c r="F8" s="39" t="s">
        <v>111</v>
      </c>
      <c r="G8" s="39" t="s">
        <v>112</v>
      </c>
      <c r="H8" s="39" t="s">
        <v>113</v>
      </c>
      <c r="I8" s="39" t="s">
        <v>114</v>
      </c>
      <c r="J8" s="39" t="s">
        <v>115</v>
      </c>
    </row>
    <row r="9" spans="1:13" ht="12" thickTop="1">
      <c r="A9" s="12" t="s">
        <v>20</v>
      </c>
    </row>
    <row r="11" spans="1:13" ht="14.25" hidden="1">
      <c r="A11" s="2" t="s">
        <v>21</v>
      </c>
      <c r="B11" s="1" t="s">
        <v>22</v>
      </c>
      <c r="C11" s="13">
        <v>1026.76</v>
      </c>
      <c r="E11" s="40">
        <f>+C11</f>
        <v>1026.76</v>
      </c>
      <c r="F11" s="40">
        <f>+E11*2%</f>
        <v>20.5352</v>
      </c>
      <c r="G11" s="40">
        <f>+E11*7.5%</f>
        <v>77.006999999999991</v>
      </c>
      <c r="H11" s="40">
        <f>SUM(E11:G11)</f>
        <v>1124.3022000000001</v>
      </c>
      <c r="I11" s="40">
        <f>+H11*16%</f>
        <v>179.88835200000003</v>
      </c>
      <c r="J11" s="40">
        <f>+H11+I11</f>
        <v>1304.190552</v>
      </c>
      <c r="L11" s="57" t="s">
        <v>129</v>
      </c>
      <c r="M11" s="58" t="s">
        <v>130</v>
      </c>
    </row>
    <row r="12" spans="1:13" ht="14.25" hidden="1">
      <c r="A12" s="2" t="s">
        <v>23</v>
      </c>
      <c r="B12" s="1" t="s">
        <v>24</v>
      </c>
      <c r="C12" s="13">
        <v>1026.76</v>
      </c>
      <c r="E12" s="40">
        <f t="shared" ref="E12:E47" si="0">+C12</f>
        <v>1026.76</v>
      </c>
      <c r="F12" s="40">
        <f t="shared" ref="F12:F47" si="1">+E12*2%</f>
        <v>20.5352</v>
      </c>
      <c r="G12" s="40">
        <f t="shared" ref="G12:G47" si="2">+E12*7.5%</f>
        <v>77.006999999999991</v>
      </c>
      <c r="H12" s="40">
        <f t="shared" ref="H12:H47" si="3">SUM(E12:G12)</f>
        <v>1124.3022000000001</v>
      </c>
      <c r="I12" s="40">
        <f t="shared" ref="I12:I47" si="4">+H12*16%</f>
        <v>179.88835200000003</v>
      </c>
      <c r="J12" s="40">
        <f t="shared" ref="J12:J47" si="5">+H12+I12</f>
        <v>1304.190552</v>
      </c>
      <c r="L12" s="57" t="s">
        <v>129</v>
      </c>
      <c r="M12" s="58" t="s">
        <v>131</v>
      </c>
    </row>
    <row r="13" spans="1:13" ht="14.25" hidden="1">
      <c r="A13" s="2" t="s">
        <v>25</v>
      </c>
      <c r="B13" s="1" t="s">
        <v>26</v>
      </c>
      <c r="C13" s="13">
        <v>4973.6000000000004</v>
      </c>
      <c r="E13" s="40">
        <f t="shared" si="0"/>
        <v>4973.6000000000004</v>
      </c>
      <c r="F13" s="40">
        <f t="shared" si="1"/>
        <v>99.472000000000008</v>
      </c>
      <c r="G13" s="40">
        <f t="shared" si="2"/>
        <v>373.02000000000004</v>
      </c>
      <c r="H13" s="40">
        <f t="shared" si="3"/>
        <v>5446.0920000000006</v>
      </c>
      <c r="I13" s="40">
        <f t="shared" si="4"/>
        <v>871.37472000000014</v>
      </c>
      <c r="J13" s="40">
        <f t="shared" si="5"/>
        <v>6317.4667200000004</v>
      </c>
      <c r="L13" s="57" t="s">
        <v>129</v>
      </c>
      <c r="M13" s="58" t="s">
        <v>132</v>
      </c>
    </row>
    <row r="14" spans="1:13" ht="14.25" hidden="1">
      <c r="A14" s="2" t="s">
        <v>27</v>
      </c>
      <c r="B14" s="1" t="s">
        <v>28</v>
      </c>
      <c r="C14" s="13">
        <v>1026.76</v>
      </c>
      <c r="E14" s="40">
        <f t="shared" si="0"/>
        <v>1026.76</v>
      </c>
      <c r="F14" s="40">
        <f t="shared" si="1"/>
        <v>20.5352</v>
      </c>
      <c r="G14" s="40">
        <f t="shared" si="2"/>
        <v>77.006999999999991</v>
      </c>
      <c r="H14" s="40">
        <f t="shared" si="3"/>
        <v>1124.3022000000001</v>
      </c>
      <c r="I14" s="40">
        <f t="shared" si="4"/>
        <v>179.88835200000003</v>
      </c>
      <c r="J14" s="40">
        <f t="shared" si="5"/>
        <v>1304.190552</v>
      </c>
      <c r="L14" s="57" t="s">
        <v>129</v>
      </c>
      <c r="M14" s="58" t="s">
        <v>133</v>
      </c>
    </row>
    <row r="15" spans="1:13" ht="14.25" hidden="1">
      <c r="A15" s="2" t="s">
        <v>29</v>
      </c>
      <c r="B15" s="1" t="s">
        <v>30</v>
      </c>
      <c r="C15" s="13">
        <v>1026.76</v>
      </c>
      <c r="E15" s="40">
        <f t="shared" si="0"/>
        <v>1026.76</v>
      </c>
      <c r="F15" s="40">
        <f t="shared" si="1"/>
        <v>20.5352</v>
      </c>
      <c r="G15" s="40">
        <f t="shared" si="2"/>
        <v>77.006999999999991</v>
      </c>
      <c r="H15" s="40">
        <f t="shared" si="3"/>
        <v>1124.3022000000001</v>
      </c>
      <c r="I15" s="40">
        <f t="shared" si="4"/>
        <v>179.88835200000003</v>
      </c>
      <c r="J15" s="40">
        <f t="shared" si="5"/>
        <v>1304.190552</v>
      </c>
      <c r="L15" s="57" t="s">
        <v>134</v>
      </c>
      <c r="M15" s="58" t="s">
        <v>135</v>
      </c>
    </row>
    <row r="16" spans="1:13" ht="14.25" hidden="1">
      <c r="A16" s="2" t="s">
        <v>31</v>
      </c>
      <c r="B16" s="1" t="s">
        <v>32</v>
      </c>
      <c r="C16" s="13">
        <v>18271.189999999999</v>
      </c>
      <c r="E16" s="40">
        <f t="shared" si="0"/>
        <v>18271.189999999999</v>
      </c>
      <c r="F16" s="40">
        <f t="shared" si="1"/>
        <v>365.42379999999997</v>
      </c>
      <c r="G16" s="40">
        <f t="shared" si="2"/>
        <v>1370.3392499999998</v>
      </c>
      <c r="H16" s="40">
        <f t="shared" si="3"/>
        <v>20006.95305</v>
      </c>
      <c r="I16" s="40">
        <f t="shared" si="4"/>
        <v>3201.1124880000002</v>
      </c>
      <c r="J16" s="40">
        <f t="shared" si="5"/>
        <v>23208.065537999999</v>
      </c>
      <c r="L16" s="57" t="s">
        <v>134</v>
      </c>
      <c r="M16" s="58" t="s">
        <v>136</v>
      </c>
    </row>
    <row r="17" spans="1:13" ht="14.25" hidden="1">
      <c r="A17" s="2" t="s">
        <v>33</v>
      </c>
      <c r="B17" s="1" t="s">
        <v>34</v>
      </c>
      <c r="C17" s="13">
        <v>5723.82</v>
      </c>
      <c r="E17" s="40">
        <f t="shared" si="0"/>
        <v>5723.82</v>
      </c>
      <c r="F17" s="40">
        <f t="shared" si="1"/>
        <v>114.4764</v>
      </c>
      <c r="G17" s="40">
        <f t="shared" si="2"/>
        <v>429.28649999999999</v>
      </c>
      <c r="H17" s="40">
        <f t="shared" si="3"/>
        <v>6267.5828999999994</v>
      </c>
      <c r="I17" s="40">
        <f t="shared" si="4"/>
        <v>1002.8132639999999</v>
      </c>
      <c r="J17" s="40">
        <f t="shared" si="5"/>
        <v>7270.3961639999998</v>
      </c>
      <c r="L17" s="57" t="s">
        <v>129</v>
      </c>
      <c r="M17" s="58" t="s">
        <v>137</v>
      </c>
    </row>
    <row r="18" spans="1:13" ht="14.25" hidden="1">
      <c r="A18" s="2" t="s">
        <v>35</v>
      </c>
      <c r="B18" s="1" t="s">
        <v>36</v>
      </c>
      <c r="C18" s="13">
        <v>20204.18</v>
      </c>
      <c r="E18" s="40">
        <f t="shared" si="0"/>
        <v>20204.18</v>
      </c>
      <c r="F18" s="40">
        <f t="shared" si="1"/>
        <v>404.08359999999999</v>
      </c>
      <c r="G18" s="40">
        <f t="shared" si="2"/>
        <v>1515.3135</v>
      </c>
      <c r="H18" s="40">
        <f t="shared" si="3"/>
        <v>22123.577100000002</v>
      </c>
      <c r="I18" s="40">
        <f t="shared" si="4"/>
        <v>3539.7723360000005</v>
      </c>
      <c r="J18" s="40">
        <f t="shared" si="5"/>
        <v>25663.349436000004</v>
      </c>
      <c r="L18" s="57" t="s">
        <v>129</v>
      </c>
      <c r="M18" s="58" t="s">
        <v>138</v>
      </c>
    </row>
    <row r="19" spans="1:13" ht="14.25">
      <c r="A19" s="2" t="s">
        <v>37</v>
      </c>
      <c r="B19" s="1" t="s">
        <v>38</v>
      </c>
      <c r="C19" s="13">
        <v>2982.92</v>
      </c>
      <c r="E19" s="40">
        <f t="shared" si="0"/>
        <v>2982.92</v>
      </c>
      <c r="F19" s="40">
        <f t="shared" si="1"/>
        <v>59.6584</v>
      </c>
      <c r="G19" s="40">
        <f t="shared" si="2"/>
        <v>223.71899999999999</v>
      </c>
      <c r="H19" s="40">
        <f t="shared" si="3"/>
        <v>3266.2973999999999</v>
      </c>
      <c r="I19" s="40">
        <f t="shared" si="4"/>
        <v>522.60758399999997</v>
      </c>
      <c r="J19" s="40">
        <f t="shared" si="5"/>
        <v>3788.9049839999998</v>
      </c>
      <c r="L19" s="57" t="s">
        <v>139</v>
      </c>
      <c r="M19" s="58" t="s">
        <v>140</v>
      </c>
    </row>
    <row r="20" spans="1:13" ht="14.25" hidden="1">
      <c r="A20" s="2" t="s">
        <v>39</v>
      </c>
      <c r="B20" s="1" t="s">
        <v>40</v>
      </c>
      <c r="C20" s="13">
        <v>4394.41</v>
      </c>
      <c r="E20" s="40">
        <f t="shared" si="0"/>
        <v>4394.41</v>
      </c>
      <c r="F20" s="40">
        <f t="shared" si="1"/>
        <v>87.888199999999998</v>
      </c>
      <c r="G20" s="40">
        <f t="shared" si="2"/>
        <v>329.58074999999997</v>
      </c>
      <c r="H20" s="40">
        <f t="shared" si="3"/>
        <v>4811.8789500000003</v>
      </c>
      <c r="I20" s="40">
        <f t="shared" si="4"/>
        <v>769.90063200000009</v>
      </c>
      <c r="J20" s="40">
        <f t="shared" si="5"/>
        <v>5581.7795820000001</v>
      </c>
      <c r="L20" s="57" t="s">
        <v>129</v>
      </c>
      <c r="M20" s="58" t="s">
        <v>141</v>
      </c>
    </row>
    <row r="21" spans="1:13" ht="14.25" hidden="1">
      <c r="A21" s="2" t="s">
        <v>41</v>
      </c>
      <c r="B21" s="1" t="s">
        <v>42</v>
      </c>
      <c r="C21" s="13">
        <v>1026.76</v>
      </c>
      <c r="E21" s="40">
        <f t="shared" si="0"/>
        <v>1026.76</v>
      </c>
      <c r="F21" s="40">
        <f t="shared" si="1"/>
        <v>20.5352</v>
      </c>
      <c r="G21" s="40">
        <f t="shared" si="2"/>
        <v>77.006999999999991</v>
      </c>
      <c r="H21" s="40">
        <f t="shared" si="3"/>
        <v>1124.3022000000001</v>
      </c>
      <c r="I21" s="40">
        <f t="shared" si="4"/>
        <v>179.88835200000003</v>
      </c>
      <c r="J21" s="40">
        <f t="shared" si="5"/>
        <v>1304.190552</v>
      </c>
      <c r="L21" s="57" t="s">
        <v>129</v>
      </c>
      <c r="M21" s="58" t="s">
        <v>142</v>
      </c>
    </row>
    <row r="22" spans="1:13" ht="14.25" hidden="1">
      <c r="A22" s="2" t="s">
        <v>43</v>
      </c>
      <c r="B22" s="1" t="s">
        <v>44</v>
      </c>
      <c r="C22" s="13">
        <v>1026.76</v>
      </c>
      <c r="E22" s="40">
        <f t="shared" si="0"/>
        <v>1026.76</v>
      </c>
      <c r="F22" s="40">
        <f t="shared" si="1"/>
        <v>20.5352</v>
      </c>
      <c r="G22" s="40">
        <f t="shared" si="2"/>
        <v>77.006999999999991</v>
      </c>
      <c r="H22" s="40">
        <f t="shared" si="3"/>
        <v>1124.3022000000001</v>
      </c>
      <c r="I22" s="40">
        <f t="shared" si="4"/>
        <v>179.88835200000003</v>
      </c>
      <c r="J22" s="40">
        <f t="shared" si="5"/>
        <v>1304.190552</v>
      </c>
      <c r="L22" s="57" t="s">
        <v>134</v>
      </c>
      <c r="M22" s="58" t="s">
        <v>143</v>
      </c>
    </row>
    <row r="23" spans="1:13" ht="14.25" hidden="1">
      <c r="A23" s="2" t="s">
        <v>45</v>
      </c>
      <c r="B23" s="1" t="s">
        <v>46</v>
      </c>
      <c r="C23" s="13">
        <v>9582.33</v>
      </c>
      <c r="E23" s="40">
        <f t="shared" si="0"/>
        <v>9582.33</v>
      </c>
      <c r="F23" s="40">
        <f t="shared" si="1"/>
        <v>191.64660000000001</v>
      </c>
      <c r="G23" s="40">
        <f t="shared" si="2"/>
        <v>718.67475000000002</v>
      </c>
      <c r="H23" s="40">
        <f t="shared" si="3"/>
        <v>10492.65135</v>
      </c>
      <c r="I23" s="40">
        <f t="shared" si="4"/>
        <v>1678.824216</v>
      </c>
      <c r="J23" s="40">
        <f t="shared" si="5"/>
        <v>12171.475566000001</v>
      </c>
      <c r="L23" s="57" t="s">
        <v>129</v>
      </c>
      <c r="M23" s="58" t="s">
        <v>144</v>
      </c>
    </row>
    <row r="24" spans="1:13" ht="14.25" hidden="1">
      <c r="A24" s="2" t="s">
        <v>47</v>
      </c>
      <c r="B24" s="1" t="s">
        <v>48</v>
      </c>
      <c r="C24" s="13">
        <v>1733.29</v>
      </c>
      <c r="E24" s="40">
        <f t="shared" si="0"/>
        <v>1733.29</v>
      </c>
      <c r="F24" s="40">
        <f t="shared" si="1"/>
        <v>34.665799999999997</v>
      </c>
      <c r="G24" s="40">
        <f t="shared" si="2"/>
        <v>129.99674999999999</v>
      </c>
      <c r="H24" s="40">
        <f t="shared" si="3"/>
        <v>1897.95255</v>
      </c>
      <c r="I24" s="40">
        <f t="shared" si="4"/>
        <v>303.67240800000002</v>
      </c>
      <c r="J24" s="40">
        <f t="shared" si="5"/>
        <v>2201.6249579999999</v>
      </c>
      <c r="L24" s="57" t="s">
        <v>145</v>
      </c>
      <c r="M24" s="58" t="s">
        <v>146</v>
      </c>
    </row>
    <row r="25" spans="1:13" ht="14.25" hidden="1">
      <c r="A25" s="2" t="s">
        <v>49</v>
      </c>
      <c r="B25" s="1" t="s">
        <v>50</v>
      </c>
      <c r="C25" s="13">
        <v>1026.76</v>
      </c>
      <c r="E25" s="40">
        <f t="shared" si="0"/>
        <v>1026.76</v>
      </c>
      <c r="F25" s="40">
        <f t="shared" si="1"/>
        <v>20.5352</v>
      </c>
      <c r="G25" s="40">
        <f t="shared" si="2"/>
        <v>77.006999999999991</v>
      </c>
      <c r="H25" s="40">
        <f t="shared" si="3"/>
        <v>1124.3022000000001</v>
      </c>
      <c r="I25" s="40">
        <f t="shared" si="4"/>
        <v>179.88835200000003</v>
      </c>
      <c r="J25" s="40">
        <f t="shared" si="5"/>
        <v>1304.190552</v>
      </c>
      <c r="L25" s="57" t="s">
        <v>129</v>
      </c>
      <c r="M25" s="58" t="s">
        <v>147</v>
      </c>
    </row>
    <row r="26" spans="1:13" ht="14.25" hidden="1">
      <c r="A26" s="2" t="s">
        <v>51</v>
      </c>
      <c r="B26" s="1" t="s">
        <v>52</v>
      </c>
      <c r="C26" s="13">
        <v>1026.76</v>
      </c>
      <c r="E26" s="40">
        <f t="shared" si="0"/>
        <v>1026.76</v>
      </c>
      <c r="F26" s="40">
        <f t="shared" si="1"/>
        <v>20.5352</v>
      </c>
      <c r="G26" s="40">
        <f t="shared" si="2"/>
        <v>77.006999999999991</v>
      </c>
      <c r="H26" s="40">
        <f t="shared" si="3"/>
        <v>1124.3022000000001</v>
      </c>
      <c r="I26" s="40">
        <f t="shared" si="4"/>
        <v>179.88835200000003</v>
      </c>
      <c r="J26" s="40">
        <f t="shared" si="5"/>
        <v>1304.190552</v>
      </c>
      <c r="L26" s="57" t="s">
        <v>129</v>
      </c>
      <c r="M26" s="58" t="s">
        <v>148</v>
      </c>
    </row>
    <row r="27" spans="1:13" ht="14.25" hidden="1">
      <c r="A27" s="2" t="s">
        <v>53</v>
      </c>
      <c r="B27" s="1" t="s">
        <v>54</v>
      </c>
      <c r="C27" s="13">
        <v>1026.76</v>
      </c>
      <c r="E27" s="40">
        <f t="shared" si="0"/>
        <v>1026.76</v>
      </c>
      <c r="F27" s="40">
        <f t="shared" si="1"/>
        <v>20.5352</v>
      </c>
      <c r="G27" s="40">
        <f t="shared" si="2"/>
        <v>77.006999999999991</v>
      </c>
      <c r="H27" s="40">
        <f t="shared" si="3"/>
        <v>1124.3022000000001</v>
      </c>
      <c r="I27" s="40">
        <f t="shared" si="4"/>
        <v>179.88835200000003</v>
      </c>
      <c r="J27" s="40">
        <f t="shared" si="5"/>
        <v>1304.190552</v>
      </c>
      <c r="L27" s="57" t="s">
        <v>129</v>
      </c>
      <c r="M27" s="58" t="s">
        <v>149</v>
      </c>
    </row>
    <row r="28" spans="1:13" ht="14.25" hidden="1">
      <c r="A28" s="2" t="s">
        <v>55</v>
      </c>
      <c r="B28" s="1" t="s">
        <v>56</v>
      </c>
      <c r="C28" s="13">
        <v>1026.76</v>
      </c>
      <c r="E28" s="40">
        <f t="shared" si="0"/>
        <v>1026.76</v>
      </c>
      <c r="F28" s="40">
        <f t="shared" si="1"/>
        <v>20.5352</v>
      </c>
      <c r="G28" s="40">
        <f t="shared" si="2"/>
        <v>77.006999999999991</v>
      </c>
      <c r="H28" s="40">
        <f t="shared" si="3"/>
        <v>1124.3022000000001</v>
      </c>
      <c r="I28" s="40">
        <f t="shared" si="4"/>
        <v>179.88835200000003</v>
      </c>
      <c r="J28" s="40">
        <f t="shared" si="5"/>
        <v>1304.190552</v>
      </c>
      <c r="L28" s="57" t="s">
        <v>129</v>
      </c>
      <c r="M28" s="58" t="s">
        <v>150</v>
      </c>
    </row>
    <row r="29" spans="1:13" ht="14.25" hidden="1">
      <c r="A29" s="2" t="s">
        <v>57</v>
      </c>
      <c r="B29" s="1" t="s">
        <v>58</v>
      </c>
      <c r="C29" s="13">
        <v>1733.36</v>
      </c>
      <c r="E29" s="40">
        <f t="shared" si="0"/>
        <v>1733.36</v>
      </c>
      <c r="F29" s="40">
        <f t="shared" si="1"/>
        <v>34.667200000000001</v>
      </c>
      <c r="G29" s="40">
        <f t="shared" si="2"/>
        <v>130.00199999999998</v>
      </c>
      <c r="H29" s="40">
        <f t="shared" si="3"/>
        <v>1898.0291999999999</v>
      </c>
      <c r="I29" s="40">
        <f t="shared" si="4"/>
        <v>303.68467199999998</v>
      </c>
      <c r="J29" s="40">
        <f t="shared" si="5"/>
        <v>2201.7138719999998</v>
      </c>
      <c r="L29" s="57" t="s">
        <v>145</v>
      </c>
      <c r="M29" s="58" t="s">
        <v>151</v>
      </c>
    </row>
    <row r="30" spans="1:13" ht="14.25" hidden="1">
      <c r="A30" s="2" t="s">
        <v>59</v>
      </c>
      <c r="B30" s="1" t="s">
        <v>60</v>
      </c>
      <c r="C30" s="13">
        <v>1733.36</v>
      </c>
      <c r="E30" s="40">
        <f t="shared" si="0"/>
        <v>1733.36</v>
      </c>
      <c r="F30" s="40">
        <f t="shared" si="1"/>
        <v>34.667200000000001</v>
      </c>
      <c r="G30" s="40">
        <f t="shared" si="2"/>
        <v>130.00199999999998</v>
      </c>
      <c r="H30" s="40">
        <f t="shared" si="3"/>
        <v>1898.0291999999999</v>
      </c>
      <c r="I30" s="40">
        <f t="shared" si="4"/>
        <v>303.68467199999998</v>
      </c>
      <c r="J30" s="40">
        <f t="shared" si="5"/>
        <v>2201.7138719999998</v>
      </c>
      <c r="L30" s="57" t="s">
        <v>145</v>
      </c>
      <c r="M30" s="58" t="s">
        <v>152</v>
      </c>
    </row>
    <row r="31" spans="1:13" ht="14.25" hidden="1">
      <c r="A31" s="2" t="s">
        <v>61</v>
      </c>
      <c r="B31" s="1" t="s">
        <v>62</v>
      </c>
      <c r="C31" s="13">
        <v>6383.65</v>
      </c>
      <c r="E31" s="40">
        <f t="shared" si="0"/>
        <v>6383.65</v>
      </c>
      <c r="F31" s="40">
        <f t="shared" si="1"/>
        <v>127.673</v>
      </c>
      <c r="G31" s="40">
        <f t="shared" si="2"/>
        <v>478.77374999999995</v>
      </c>
      <c r="H31" s="40">
        <f t="shared" si="3"/>
        <v>6990.0967499999997</v>
      </c>
      <c r="I31" s="40">
        <f t="shared" si="4"/>
        <v>1118.4154799999999</v>
      </c>
      <c r="J31" s="40">
        <f t="shared" si="5"/>
        <v>8108.5122299999994</v>
      </c>
      <c r="L31" s="57" t="s">
        <v>129</v>
      </c>
      <c r="M31" s="58" t="s">
        <v>153</v>
      </c>
    </row>
    <row r="32" spans="1:13" ht="14.25" hidden="1">
      <c r="A32" s="2" t="s">
        <v>63</v>
      </c>
      <c r="B32" s="1" t="s">
        <v>64</v>
      </c>
      <c r="C32" s="13">
        <v>14593.09</v>
      </c>
      <c r="E32" s="40">
        <f t="shared" si="0"/>
        <v>14593.09</v>
      </c>
      <c r="F32" s="40">
        <f t="shared" si="1"/>
        <v>291.86180000000002</v>
      </c>
      <c r="G32" s="40">
        <f t="shared" si="2"/>
        <v>1094.4817499999999</v>
      </c>
      <c r="H32" s="40">
        <f t="shared" si="3"/>
        <v>15979.433550000002</v>
      </c>
      <c r="I32" s="40">
        <f t="shared" si="4"/>
        <v>2556.7093680000003</v>
      </c>
      <c r="J32" s="40">
        <f t="shared" si="5"/>
        <v>18536.142918000001</v>
      </c>
      <c r="L32" s="57" t="s">
        <v>129</v>
      </c>
      <c r="M32" s="58" t="s">
        <v>154</v>
      </c>
    </row>
    <row r="33" spans="1:13" ht="14.25" hidden="1">
      <c r="A33" s="2" t="s">
        <v>65</v>
      </c>
      <c r="B33" s="1" t="s">
        <v>66</v>
      </c>
      <c r="C33" s="13">
        <v>7358.16</v>
      </c>
      <c r="E33" s="40">
        <f t="shared" si="0"/>
        <v>7358.16</v>
      </c>
      <c r="F33" s="40">
        <f t="shared" si="1"/>
        <v>147.16319999999999</v>
      </c>
      <c r="G33" s="40">
        <f t="shared" si="2"/>
        <v>551.86199999999997</v>
      </c>
      <c r="H33" s="40">
        <f t="shared" si="3"/>
        <v>8057.1851999999999</v>
      </c>
      <c r="I33" s="40">
        <f t="shared" si="4"/>
        <v>1289.1496320000001</v>
      </c>
      <c r="J33" s="40">
        <f t="shared" si="5"/>
        <v>9346.3348320000005</v>
      </c>
      <c r="L33" s="57" t="s">
        <v>129</v>
      </c>
      <c r="M33" s="58" t="s">
        <v>155</v>
      </c>
    </row>
    <row r="34" spans="1:13" ht="14.25">
      <c r="A34" s="2" t="s">
        <v>67</v>
      </c>
      <c r="B34" s="1" t="s">
        <v>68</v>
      </c>
      <c r="C34" s="13">
        <v>2947.68</v>
      </c>
      <c r="E34" s="40">
        <f t="shared" si="0"/>
        <v>2947.68</v>
      </c>
      <c r="F34" s="40">
        <f t="shared" si="1"/>
        <v>58.953599999999994</v>
      </c>
      <c r="G34" s="40">
        <f t="shared" si="2"/>
        <v>221.07599999999999</v>
      </c>
      <c r="H34" s="40">
        <f t="shared" si="3"/>
        <v>3227.7095999999997</v>
      </c>
      <c r="I34" s="40">
        <f t="shared" si="4"/>
        <v>516.433536</v>
      </c>
      <c r="J34" s="40">
        <f t="shared" si="5"/>
        <v>3744.1431359999997</v>
      </c>
      <c r="L34" s="57" t="s">
        <v>139</v>
      </c>
      <c r="M34" s="58" t="s">
        <v>156</v>
      </c>
    </row>
    <row r="35" spans="1:13" ht="14.25" hidden="1">
      <c r="A35" s="2" t="s">
        <v>69</v>
      </c>
      <c r="B35" s="1" t="s">
        <v>70</v>
      </c>
      <c r="C35" s="13">
        <v>1026.76</v>
      </c>
      <c r="E35" s="40">
        <f t="shared" si="0"/>
        <v>1026.76</v>
      </c>
      <c r="F35" s="40">
        <f t="shared" si="1"/>
        <v>20.5352</v>
      </c>
      <c r="G35" s="40">
        <f t="shared" si="2"/>
        <v>77.006999999999991</v>
      </c>
      <c r="H35" s="40">
        <f t="shared" si="3"/>
        <v>1124.3022000000001</v>
      </c>
      <c r="I35" s="40">
        <f t="shared" si="4"/>
        <v>179.88835200000003</v>
      </c>
      <c r="J35" s="40">
        <f t="shared" si="5"/>
        <v>1304.190552</v>
      </c>
      <c r="L35" s="57" t="s">
        <v>129</v>
      </c>
      <c r="M35" s="58" t="s">
        <v>157</v>
      </c>
    </row>
    <row r="36" spans="1:13" ht="14.25">
      <c r="A36" s="2" t="s">
        <v>71</v>
      </c>
      <c r="B36" s="1" t="s">
        <v>72</v>
      </c>
      <c r="C36" s="13">
        <v>1974.29</v>
      </c>
      <c r="E36" s="40">
        <f t="shared" si="0"/>
        <v>1974.29</v>
      </c>
      <c r="F36" s="40">
        <f t="shared" si="1"/>
        <v>39.485799999999998</v>
      </c>
      <c r="G36" s="40">
        <f t="shared" si="2"/>
        <v>148.07174999999998</v>
      </c>
      <c r="H36" s="40">
        <f t="shared" si="3"/>
        <v>2161.84755</v>
      </c>
      <c r="I36" s="40">
        <f t="shared" si="4"/>
        <v>345.89560799999998</v>
      </c>
      <c r="J36" s="40">
        <f t="shared" si="5"/>
        <v>2507.7431579999998</v>
      </c>
      <c r="L36" s="57" t="s">
        <v>139</v>
      </c>
      <c r="M36" s="58" t="s">
        <v>158</v>
      </c>
    </row>
    <row r="37" spans="1:13" ht="14.25" hidden="1">
      <c r="A37" s="2" t="s">
        <v>73</v>
      </c>
      <c r="B37" s="1" t="s">
        <v>74</v>
      </c>
      <c r="C37" s="13">
        <v>1733.29</v>
      </c>
      <c r="E37" s="40">
        <f t="shared" si="0"/>
        <v>1733.29</v>
      </c>
      <c r="F37" s="40">
        <f t="shared" si="1"/>
        <v>34.665799999999997</v>
      </c>
      <c r="G37" s="40">
        <f t="shared" si="2"/>
        <v>129.99674999999999</v>
      </c>
      <c r="H37" s="40">
        <f t="shared" si="3"/>
        <v>1897.95255</v>
      </c>
      <c r="I37" s="40">
        <f t="shared" si="4"/>
        <v>303.67240800000002</v>
      </c>
      <c r="J37" s="40">
        <f t="shared" si="5"/>
        <v>2201.6249579999999</v>
      </c>
      <c r="L37" s="57" t="s">
        <v>145</v>
      </c>
      <c r="M37" s="58" t="s">
        <v>159</v>
      </c>
    </row>
    <row r="38" spans="1:13" ht="14.25" hidden="1">
      <c r="A38" s="2" t="s">
        <v>75</v>
      </c>
      <c r="B38" s="1" t="s">
        <v>76</v>
      </c>
      <c r="C38" s="13">
        <v>2490.4699999999998</v>
      </c>
      <c r="E38" s="40">
        <f t="shared" si="0"/>
        <v>2490.4699999999998</v>
      </c>
      <c r="F38" s="40">
        <f t="shared" si="1"/>
        <v>49.809399999999997</v>
      </c>
      <c r="G38" s="40">
        <f t="shared" si="2"/>
        <v>186.78524999999999</v>
      </c>
      <c r="H38" s="40">
        <f t="shared" si="3"/>
        <v>2727.0646499999998</v>
      </c>
      <c r="I38" s="40">
        <f t="shared" si="4"/>
        <v>436.33034399999997</v>
      </c>
      <c r="J38" s="40">
        <f t="shared" si="5"/>
        <v>3163.3949939999998</v>
      </c>
      <c r="L38" s="58" t="s">
        <v>129</v>
      </c>
      <c r="M38" s="58" t="s">
        <v>160</v>
      </c>
    </row>
    <row r="39" spans="1:13" ht="14.25" hidden="1">
      <c r="A39" s="2" t="s">
        <v>77</v>
      </c>
      <c r="B39" s="1" t="s">
        <v>78</v>
      </c>
      <c r="C39" s="13">
        <v>13619</v>
      </c>
      <c r="E39" s="40">
        <f t="shared" si="0"/>
        <v>13619</v>
      </c>
      <c r="F39" s="40">
        <f t="shared" si="1"/>
        <v>272.38</v>
      </c>
      <c r="G39" s="40">
        <f t="shared" si="2"/>
        <v>1021.425</v>
      </c>
      <c r="H39" s="40">
        <f t="shared" si="3"/>
        <v>14912.804999999998</v>
      </c>
      <c r="I39" s="40">
        <f t="shared" si="4"/>
        <v>2386.0488</v>
      </c>
      <c r="J39" s="40">
        <f t="shared" si="5"/>
        <v>17298.853799999997</v>
      </c>
      <c r="L39" s="57" t="s">
        <v>129</v>
      </c>
      <c r="M39" s="58" t="s">
        <v>161</v>
      </c>
    </row>
    <row r="40" spans="1:13" ht="14.25" hidden="1">
      <c r="A40" s="2" t="s">
        <v>79</v>
      </c>
      <c r="B40" s="1" t="s">
        <v>80</v>
      </c>
      <c r="C40" s="13">
        <v>1970.63</v>
      </c>
      <c r="E40" s="40">
        <f t="shared" si="0"/>
        <v>1970.63</v>
      </c>
      <c r="F40" s="40">
        <f t="shared" si="1"/>
        <v>39.412600000000005</v>
      </c>
      <c r="G40" s="40">
        <f t="shared" si="2"/>
        <v>147.79724999999999</v>
      </c>
      <c r="H40" s="40">
        <f t="shared" si="3"/>
        <v>2157.8398500000003</v>
      </c>
      <c r="I40" s="40">
        <f t="shared" si="4"/>
        <v>345.25437600000004</v>
      </c>
      <c r="J40" s="40">
        <f t="shared" si="5"/>
        <v>2503.0942260000002</v>
      </c>
      <c r="L40" s="57" t="s">
        <v>134</v>
      </c>
      <c r="M40" s="58" t="s">
        <v>162</v>
      </c>
    </row>
    <row r="41" spans="1:13" ht="14.25" hidden="1">
      <c r="A41" s="2" t="s">
        <v>81</v>
      </c>
      <c r="B41" s="1" t="s">
        <v>82</v>
      </c>
      <c r="C41" s="13">
        <v>1519.54</v>
      </c>
      <c r="E41" s="40">
        <f t="shared" si="0"/>
        <v>1519.54</v>
      </c>
      <c r="F41" s="40">
        <f t="shared" si="1"/>
        <v>30.390799999999999</v>
      </c>
      <c r="G41" s="40">
        <f t="shared" si="2"/>
        <v>113.96549999999999</v>
      </c>
      <c r="H41" s="40">
        <f t="shared" si="3"/>
        <v>1663.8962999999999</v>
      </c>
      <c r="I41" s="40">
        <f t="shared" si="4"/>
        <v>266.22340800000001</v>
      </c>
      <c r="J41" s="40">
        <f t="shared" si="5"/>
        <v>1930.1197079999999</v>
      </c>
      <c r="L41" s="57" t="s">
        <v>129</v>
      </c>
      <c r="M41" s="58" t="s">
        <v>163</v>
      </c>
    </row>
    <row r="42" spans="1:13" ht="14.25" hidden="1">
      <c r="A42" s="2" t="s">
        <v>83</v>
      </c>
      <c r="B42" s="1" t="s">
        <v>84</v>
      </c>
      <c r="C42" s="13">
        <v>1733.29</v>
      </c>
      <c r="E42" s="40">
        <f t="shared" si="0"/>
        <v>1733.29</v>
      </c>
      <c r="F42" s="40">
        <f t="shared" si="1"/>
        <v>34.665799999999997</v>
      </c>
      <c r="G42" s="40">
        <f t="shared" si="2"/>
        <v>129.99674999999999</v>
      </c>
      <c r="H42" s="40">
        <f t="shared" si="3"/>
        <v>1897.95255</v>
      </c>
      <c r="I42" s="40">
        <f t="shared" si="4"/>
        <v>303.67240800000002</v>
      </c>
      <c r="J42" s="40">
        <f t="shared" si="5"/>
        <v>2201.6249579999999</v>
      </c>
      <c r="L42" s="57" t="s">
        <v>145</v>
      </c>
      <c r="M42" s="58" t="s">
        <v>164</v>
      </c>
    </row>
    <row r="43" spans="1:13" ht="14.25" hidden="1">
      <c r="A43" s="2" t="s">
        <v>85</v>
      </c>
      <c r="B43" s="1" t="s">
        <v>86</v>
      </c>
      <c r="C43" s="13">
        <v>4304.72</v>
      </c>
      <c r="E43" s="40">
        <f t="shared" si="0"/>
        <v>4304.72</v>
      </c>
      <c r="F43" s="40">
        <f t="shared" si="1"/>
        <v>86.094400000000007</v>
      </c>
      <c r="G43" s="40">
        <f t="shared" si="2"/>
        <v>322.85399999999998</v>
      </c>
      <c r="H43" s="40">
        <f t="shared" si="3"/>
        <v>4713.6684000000005</v>
      </c>
      <c r="I43" s="40">
        <f t="shared" si="4"/>
        <v>754.18694400000004</v>
      </c>
      <c r="J43" s="40">
        <f t="shared" si="5"/>
        <v>5467.8553440000005</v>
      </c>
      <c r="L43" s="57" t="s">
        <v>129</v>
      </c>
      <c r="M43" s="58" t="s">
        <v>165</v>
      </c>
    </row>
    <row r="44" spans="1:13" ht="14.25" hidden="1">
      <c r="A44" s="2" t="s">
        <v>87</v>
      </c>
      <c r="B44" s="1" t="s">
        <v>88</v>
      </c>
      <c r="C44" s="13">
        <v>7404.69</v>
      </c>
      <c r="E44" s="40">
        <f t="shared" si="0"/>
        <v>7404.69</v>
      </c>
      <c r="F44" s="40">
        <f t="shared" si="1"/>
        <v>148.09379999999999</v>
      </c>
      <c r="G44" s="40">
        <f t="shared" si="2"/>
        <v>555.35174999999992</v>
      </c>
      <c r="H44" s="40">
        <f t="shared" si="3"/>
        <v>8108.1355499999991</v>
      </c>
      <c r="I44" s="40">
        <f t="shared" si="4"/>
        <v>1297.3016879999998</v>
      </c>
      <c r="J44" s="40">
        <f t="shared" si="5"/>
        <v>9405.4372379999986</v>
      </c>
      <c r="L44" s="58" t="s">
        <v>129</v>
      </c>
      <c r="M44" s="58" t="s">
        <v>166</v>
      </c>
    </row>
    <row r="45" spans="1:13" ht="14.25" hidden="1">
      <c r="A45" s="2" t="s">
        <v>89</v>
      </c>
      <c r="B45" s="1" t="s">
        <v>90</v>
      </c>
      <c r="C45" s="13">
        <v>8506.59</v>
      </c>
      <c r="E45" s="40">
        <f t="shared" si="0"/>
        <v>8506.59</v>
      </c>
      <c r="F45" s="40">
        <f t="shared" si="1"/>
        <v>170.1318</v>
      </c>
      <c r="G45" s="40">
        <f t="shared" si="2"/>
        <v>637.99424999999997</v>
      </c>
      <c r="H45" s="40">
        <f t="shared" si="3"/>
        <v>9314.7160499999991</v>
      </c>
      <c r="I45" s="40">
        <f t="shared" si="4"/>
        <v>1490.354568</v>
      </c>
      <c r="J45" s="40">
        <f t="shared" si="5"/>
        <v>10805.070618</v>
      </c>
      <c r="L45" s="58" t="s">
        <v>134</v>
      </c>
      <c r="M45" s="58" t="s">
        <v>167</v>
      </c>
    </row>
    <row r="46" spans="1:13" ht="14.25" hidden="1">
      <c r="A46" s="2" t="s">
        <v>91</v>
      </c>
      <c r="B46" s="1" t="s">
        <v>92</v>
      </c>
      <c r="C46" s="13">
        <v>1026.76</v>
      </c>
      <c r="E46" s="40">
        <f t="shared" si="0"/>
        <v>1026.76</v>
      </c>
      <c r="F46" s="40">
        <f t="shared" si="1"/>
        <v>20.5352</v>
      </c>
      <c r="G46" s="40">
        <f t="shared" si="2"/>
        <v>77.006999999999991</v>
      </c>
      <c r="H46" s="40">
        <f t="shared" si="3"/>
        <v>1124.3022000000001</v>
      </c>
      <c r="I46" s="40">
        <f t="shared" si="4"/>
        <v>179.88835200000003</v>
      </c>
      <c r="J46" s="40">
        <f t="shared" si="5"/>
        <v>1304.190552</v>
      </c>
      <c r="L46" s="58" t="s">
        <v>129</v>
      </c>
      <c r="M46" s="58" t="s">
        <v>168</v>
      </c>
    </row>
    <row r="47" spans="1:13" ht="14.25" hidden="1">
      <c r="A47" s="2" t="s">
        <v>93</v>
      </c>
      <c r="B47" s="1" t="s">
        <v>94</v>
      </c>
      <c r="C47" s="13">
        <v>3033.38</v>
      </c>
      <c r="E47" s="40">
        <f t="shared" si="0"/>
        <v>3033.38</v>
      </c>
      <c r="F47" s="40">
        <f t="shared" si="1"/>
        <v>60.6676</v>
      </c>
      <c r="G47" s="40">
        <f t="shared" si="2"/>
        <v>227.5035</v>
      </c>
      <c r="H47" s="40">
        <f t="shared" si="3"/>
        <v>3321.5511000000001</v>
      </c>
      <c r="I47" s="40">
        <f t="shared" si="4"/>
        <v>531.44817599999999</v>
      </c>
      <c r="J47" s="40">
        <f t="shared" si="5"/>
        <v>3852.999276</v>
      </c>
      <c r="L47" s="58" t="s">
        <v>145</v>
      </c>
      <c r="M47" s="58" t="s">
        <v>169</v>
      </c>
    </row>
    <row r="49" spans="1:10" s="7" customFormat="1">
      <c r="A49" s="15"/>
      <c r="C49" s="7" t="s">
        <v>95</v>
      </c>
      <c r="E49" s="38" t="s">
        <v>95</v>
      </c>
      <c r="F49" s="38" t="s">
        <v>95</v>
      </c>
      <c r="G49" s="38" t="s">
        <v>95</v>
      </c>
      <c r="H49" s="38" t="s">
        <v>95</v>
      </c>
      <c r="I49" s="38" t="s">
        <v>95</v>
      </c>
      <c r="J49" s="38" t="s">
        <v>95</v>
      </c>
    </row>
    <row r="50" spans="1:10" ht="13.5" thickBot="1">
      <c r="A50" s="18" t="s">
        <v>96</v>
      </c>
      <c r="B50" s="1" t="s">
        <v>97</v>
      </c>
      <c r="C50" s="17">
        <v>163226.04999999999</v>
      </c>
      <c r="E50" s="41">
        <f>SUM(E11:E47)</f>
        <v>163226.04999999999</v>
      </c>
      <c r="F50" s="41">
        <f t="shared" ref="F50:J50" si="6">SUM(F11:F47)</f>
        <v>3264.5210000000011</v>
      </c>
      <c r="G50" s="41">
        <f t="shared" si="6"/>
        <v>12241.953749999997</v>
      </c>
      <c r="H50" s="41">
        <f t="shared" si="6"/>
        <v>178732.52475000004</v>
      </c>
      <c r="I50" s="41">
        <f t="shared" si="6"/>
        <v>28597.203960000003</v>
      </c>
      <c r="J50" s="41">
        <f t="shared" si="6"/>
        <v>207329.72870999997</v>
      </c>
    </row>
    <row r="51" spans="1:10" ht="12" thickTop="1"/>
    <row r="52" spans="1:10">
      <c r="C52" s="1" t="s">
        <v>97</v>
      </c>
    </row>
    <row r="53" spans="1:10">
      <c r="A53" s="2" t="s">
        <v>97</v>
      </c>
      <c r="B53" s="1" t="s">
        <v>97</v>
      </c>
      <c r="C53" s="16"/>
    </row>
  </sheetData>
  <autoFilter ref="A10:M47">
    <filterColumn colId="11">
      <filters>
        <filter val="ADMON SERVICIO"/>
      </filters>
    </filterColumn>
  </autoFilter>
  <mergeCells count="1">
    <mergeCell ref="E7:J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3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24" sqref="C24"/>
    </sheetView>
  </sheetViews>
  <sheetFormatPr baseColWidth="10" defaultRowHeight="11.25"/>
  <cols>
    <col min="1" max="1" width="7.7109375" style="2" customWidth="1"/>
    <col min="2" max="2" width="27.28515625" style="1" customWidth="1"/>
    <col min="3" max="3" width="11.140625" style="1" customWidth="1"/>
    <col min="4" max="4" width="9.7109375" style="1" customWidth="1"/>
    <col min="5" max="5" width="12.140625" style="1" customWidth="1"/>
    <col min="6" max="6" width="15.7109375" style="1" customWidth="1"/>
    <col min="7" max="8" width="13" style="1" bestFit="1" customWidth="1"/>
    <col min="9" max="9" width="12.28515625" style="1" customWidth="1"/>
    <col min="10" max="10" width="13" style="1" customWidth="1"/>
    <col min="11" max="11" width="10.7109375" style="1" customWidth="1"/>
    <col min="12" max="12" width="13" style="1" bestFit="1" customWidth="1"/>
    <col min="13" max="13" width="12.85546875" style="1" customWidth="1"/>
    <col min="14" max="16384" width="11.42578125" style="1"/>
  </cols>
  <sheetData>
    <row r="1" spans="1:13" ht="18" customHeight="1">
      <c r="A1" s="3" t="s">
        <v>0</v>
      </c>
      <c r="B1" s="45" t="s">
        <v>97</v>
      </c>
      <c r="C1" s="46"/>
      <c r="D1" s="46"/>
    </row>
    <row r="2" spans="1:13" ht="24.95" customHeight="1">
      <c r="A2" s="4" t="s">
        <v>1</v>
      </c>
      <c r="B2" s="20" t="s">
        <v>2</v>
      </c>
      <c r="C2" s="21"/>
      <c r="D2" s="21"/>
    </row>
    <row r="3" spans="1:13" ht="15.75">
      <c r="B3" s="22" t="s">
        <v>3</v>
      </c>
      <c r="C3" s="23"/>
      <c r="D3" s="23"/>
      <c r="E3" s="7"/>
    </row>
    <row r="4" spans="1:13" ht="15">
      <c r="B4" s="24" t="s">
        <v>4</v>
      </c>
      <c r="C4" s="23"/>
      <c r="D4" s="23"/>
      <c r="E4" s="7"/>
    </row>
    <row r="5" spans="1:13">
      <c r="B5" s="6" t="s">
        <v>5</v>
      </c>
    </row>
    <row r="6" spans="1:13">
      <c r="B6" s="6" t="s">
        <v>6</v>
      </c>
    </row>
    <row r="8" spans="1:13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10" t="s">
        <v>18</v>
      </c>
      <c r="M8" s="11" t="s">
        <v>19</v>
      </c>
    </row>
    <row r="9" spans="1:13" ht="12" thickTop="1">
      <c r="A9" s="12" t="s">
        <v>20</v>
      </c>
    </row>
    <row r="11" spans="1:13">
      <c r="A11" s="2" t="s">
        <v>21</v>
      </c>
      <c r="B11" s="1" t="s">
        <v>22</v>
      </c>
      <c r="C11" s="13">
        <v>880.08</v>
      </c>
      <c r="D11" s="13">
        <v>146.68</v>
      </c>
      <c r="E11" s="13">
        <v>0</v>
      </c>
      <c r="F11" s="13">
        <v>1026.76</v>
      </c>
      <c r="G11" s="13">
        <v>0</v>
      </c>
      <c r="H11" s="14">
        <v>-18.41</v>
      </c>
      <c r="I11" s="13">
        <v>0</v>
      </c>
      <c r="J11" s="13">
        <v>90.31</v>
      </c>
      <c r="K11" s="13">
        <v>0.06</v>
      </c>
      <c r="L11" s="13">
        <v>71.959999999999994</v>
      </c>
      <c r="M11" s="13">
        <v>954.8</v>
      </c>
    </row>
    <row r="12" spans="1:13">
      <c r="A12" s="2" t="s">
        <v>23</v>
      </c>
      <c r="B12" s="1" t="s">
        <v>24</v>
      </c>
      <c r="C12" s="13">
        <v>880.08</v>
      </c>
      <c r="D12" s="13">
        <v>146.68</v>
      </c>
      <c r="E12" s="13">
        <v>0</v>
      </c>
      <c r="F12" s="13">
        <v>1026.76</v>
      </c>
      <c r="G12" s="13">
        <v>0</v>
      </c>
      <c r="H12" s="14">
        <v>-18.41</v>
      </c>
      <c r="I12" s="13">
        <v>0</v>
      </c>
      <c r="J12" s="13">
        <v>360.26</v>
      </c>
      <c r="K12" s="14">
        <v>-0.09</v>
      </c>
      <c r="L12" s="13">
        <v>341.76</v>
      </c>
      <c r="M12" s="13">
        <v>685</v>
      </c>
    </row>
    <row r="13" spans="1:13">
      <c r="A13" s="2" t="s">
        <v>25</v>
      </c>
      <c r="B13" s="1" t="s">
        <v>26</v>
      </c>
      <c r="C13" s="13">
        <v>880.08</v>
      </c>
      <c r="D13" s="13">
        <v>146.68</v>
      </c>
      <c r="E13" s="13">
        <v>3946.84</v>
      </c>
      <c r="F13" s="13">
        <v>4973.6000000000004</v>
      </c>
      <c r="G13" s="13">
        <v>0</v>
      </c>
      <c r="H13" s="13">
        <v>0</v>
      </c>
      <c r="I13" s="13">
        <v>811.1</v>
      </c>
      <c r="J13" s="13">
        <v>98.27</v>
      </c>
      <c r="K13" s="14">
        <v>-0.17</v>
      </c>
      <c r="L13" s="13">
        <v>909.2</v>
      </c>
      <c r="M13" s="13">
        <v>4064.4</v>
      </c>
    </row>
    <row r="14" spans="1:13">
      <c r="A14" s="2" t="s">
        <v>27</v>
      </c>
      <c r="B14" s="1" t="s">
        <v>28</v>
      </c>
      <c r="C14" s="13">
        <v>880.08</v>
      </c>
      <c r="D14" s="13">
        <v>146.68</v>
      </c>
      <c r="E14" s="13">
        <v>0</v>
      </c>
      <c r="F14" s="13">
        <v>1026.76</v>
      </c>
      <c r="G14" s="13">
        <v>439.2</v>
      </c>
      <c r="H14" s="14">
        <v>-18.41</v>
      </c>
      <c r="I14" s="13">
        <v>0</v>
      </c>
      <c r="J14" s="13">
        <v>259.49</v>
      </c>
      <c r="K14" s="13">
        <v>0.08</v>
      </c>
      <c r="L14" s="13">
        <v>680.36</v>
      </c>
      <c r="M14" s="13">
        <v>346.4</v>
      </c>
    </row>
    <row r="15" spans="1:13">
      <c r="A15" s="2" t="s">
        <v>29</v>
      </c>
      <c r="B15" s="1" t="s">
        <v>30</v>
      </c>
      <c r="C15" s="13">
        <v>880.08</v>
      </c>
      <c r="D15" s="13">
        <v>146.68</v>
      </c>
      <c r="E15" s="13">
        <v>0</v>
      </c>
      <c r="F15" s="13">
        <v>1026.76</v>
      </c>
      <c r="G15" s="13">
        <v>0</v>
      </c>
      <c r="H15" s="14">
        <v>-18.41</v>
      </c>
      <c r="I15" s="13">
        <v>0</v>
      </c>
      <c r="J15" s="13">
        <v>37.71</v>
      </c>
      <c r="K15" s="13">
        <v>0.06</v>
      </c>
      <c r="L15" s="13">
        <v>19.36</v>
      </c>
      <c r="M15" s="13">
        <v>1007.4</v>
      </c>
    </row>
    <row r="16" spans="1:13">
      <c r="A16" s="2" t="s">
        <v>31</v>
      </c>
      <c r="B16" s="1" t="s">
        <v>32</v>
      </c>
      <c r="C16" s="13">
        <v>880.08</v>
      </c>
      <c r="D16" s="13">
        <v>146.68</v>
      </c>
      <c r="E16" s="13">
        <v>17244.43</v>
      </c>
      <c r="F16" s="13">
        <v>18271.189999999999</v>
      </c>
      <c r="G16" s="13">
        <v>0</v>
      </c>
      <c r="H16" s="13">
        <v>0</v>
      </c>
      <c r="I16" s="13">
        <v>4711.79</v>
      </c>
      <c r="J16" s="13">
        <v>160.72999999999999</v>
      </c>
      <c r="K16" s="13">
        <v>7.0000000000000007E-2</v>
      </c>
      <c r="L16" s="13">
        <v>4872.59</v>
      </c>
      <c r="M16" s="13">
        <v>13398.6</v>
      </c>
    </row>
    <row r="17" spans="1:13">
      <c r="A17" s="2" t="s">
        <v>33</v>
      </c>
      <c r="B17" s="1" t="s">
        <v>34</v>
      </c>
      <c r="C17" s="13">
        <v>4000.08</v>
      </c>
      <c r="D17" s="13">
        <v>666.68</v>
      </c>
      <c r="E17" s="13">
        <v>1057.06</v>
      </c>
      <c r="F17" s="13">
        <v>5723.82</v>
      </c>
      <c r="G17" s="13">
        <v>0</v>
      </c>
      <c r="H17" s="13">
        <v>0</v>
      </c>
      <c r="I17" s="13">
        <v>987.55</v>
      </c>
      <c r="J17" s="13">
        <v>360.26</v>
      </c>
      <c r="K17" s="13">
        <v>0.01</v>
      </c>
      <c r="L17" s="13">
        <v>1347.82</v>
      </c>
      <c r="M17" s="13">
        <v>4376</v>
      </c>
    </row>
    <row r="18" spans="1:13">
      <c r="A18" s="2" t="s">
        <v>35</v>
      </c>
      <c r="B18" s="1" t="s">
        <v>36</v>
      </c>
      <c r="C18" s="13">
        <v>880.08</v>
      </c>
      <c r="D18" s="13">
        <v>146.68</v>
      </c>
      <c r="E18" s="13">
        <v>19177.419999999998</v>
      </c>
      <c r="F18" s="13">
        <v>20204.18</v>
      </c>
      <c r="G18" s="13">
        <v>0</v>
      </c>
      <c r="H18" s="13">
        <v>0</v>
      </c>
      <c r="I18" s="13">
        <v>5350.66</v>
      </c>
      <c r="J18" s="13">
        <v>169.01</v>
      </c>
      <c r="K18" s="13">
        <v>0.11</v>
      </c>
      <c r="L18" s="13">
        <v>5519.78</v>
      </c>
      <c r="M18" s="13">
        <v>14684.4</v>
      </c>
    </row>
    <row r="19" spans="1:13">
      <c r="A19" s="2" t="s">
        <v>37</v>
      </c>
      <c r="B19" s="1" t="s">
        <v>38</v>
      </c>
      <c r="C19" s="13">
        <v>1000.08</v>
      </c>
      <c r="D19" s="13">
        <v>166.68</v>
      </c>
      <c r="E19" s="13">
        <v>1816.16</v>
      </c>
      <c r="F19" s="13">
        <v>2982.92</v>
      </c>
      <c r="G19" s="13">
        <v>499.84</v>
      </c>
      <c r="H19" s="13">
        <v>0</v>
      </c>
      <c r="I19" s="13">
        <v>381.76</v>
      </c>
      <c r="J19" s="13">
        <v>131.87</v>
      </c>
      <c r="K19" s="13">
        <v>0.05</v>
      </c>
      <c r="L19" s="13">
        <v>1013.52</v>
      </c>
      <c r="M19" s="13">
        <v>1969.4</v>
      </c>
    </row>
    <row r="20" spans="1:13">
      <c r="A20" s="2" t="s">
        <v>39</v>
      </c>
      <c r="B20" s="1" t="s">
        <v>40</v>
      </c>
      <c r="C20" s="13">
        <v>880.08</v>
      </c>
      <c r="D20" s="13">
        <v>146.68</v>
      </c>
      <c r="E20" s="13">
        <v>3367.65</v>
      </c>
      <c r="F20" s="13">
        <v>4394.41</v>
      </c>
      <c r="G20" s="13">
        <v>0</v>
      </c>
      <c r="H20" s="13">
        <v>0</v>
      </c>
      <c r="I20" s="13">
        <v>683.26</v>
      </c>
      <c r="J20" s="13">
        <v>44.47</v>
      </c>
      <c r="K20" s="13">
        <v>0.08</v>
      </c>
      <c r="L20" s="13">
        <v>727.81</v>
      </c>
      <c r="M20" s="13">
        <v>3666.6</v>
      </c>
    </row>
    <row r="21" spans="1:13">
      <c r="A21" s="2" t="s">
        <v>41</v>
      </c>
      <c r="B21" s="1" t="s">
        <v>42</v>
      </c>
      <c r="C21" s="13">
        <v>880.08</v>
      </c>
      <c r="D21" s="13">
        <v>146.68</v>
      </c>
      <c r="E21" s="13">
        <v>0</v>
      </c>
      <c r="F21" s="13">
        <v>1026.76</v>
      </c>
      <c r="G21" s="13">
        <v>0</v>
      </c>
      <c r="H21" s="14">
        <v>-18.41</v>
      </c>
      <c r="I21" s="13">
        <v>0</v>
      </c>
      <c r="J21" s="13">
        <v>52.54</v>
      </c>
      <c r="K21" s="13">
        <v>0.03</v>
      </c>
      <c r="L21" s="13">
        <v>34.159999999999997</v>
      </c>
      <c r="M21" s="13">
        <v>992.6</v>
      </c>
    </row>
    <row r="22" spans="1:13">
      <c r="A22" s="2" t="s">
        <v>43</v>
      </c>
      <c r="B22" s="1" t="s">
        <v>44</v>
      </c>
      <c r="C22" s="13">
        <v>880.08</v>
      </c>
      <c r="D22" s="13">
        <v>146.68</v>
      </c>
      <c r="E22" s="13">
        <v>0</v>
      </c>
      <c r="F22" s="13">
        <v>1026.76</v>
      </c>
      <c r="G22" s="13">
        <v>0</v>
      </c>
      <c r="H22" s="14">
        <v>-18.41</v>
      </c>
      <c r="I22" s="13">
        <v>0</v>
      </c>
      <c r="J22" s="13">
        <v>35.9</v>
      </c>
      <c r="K22" s="13">
        <v>7.0000000000000007E-2</v>
      </c>
      <c r="L22" s="13">
        <v>17.559999999999999</v>
      </c>
      <c r="M22" s="13">
        <v>1009.2</v>
      </c>
    </row>
    <row r="23" spans="1:13">
      <c r="A23" s="2" t="s">
        <v>45</v>
      </c>
      <c r="B23" s="1" t="s">
        <v>46</v>
      </c>
      <c r="C23" s="13">
        <v>6000</v>
      </c>
      <c r="D23" s="13">
        <v>1000</v>
      </c>
      <c r="E23" s="13">
        <v>2582.33</v>
      </c>
      <c r="F23" s="13">
        <v>9582.33</v>
      </c>
      <c r="G23" s="13">
        <v>146.4</v>
      </c>
      <c r="H23" s="13">
        <v>0</v>
      </c>
      <c r="I23" s="13">
        <v>2027.54</v>
      </c>
      <c r="J23" s="13">
        <v>360.26</v>
      </c>
      <c r="K23" s="14">
        <v>-7.0000000000000007E-2</v>
      </c>
      <c r="L23" s="13">
        <v>2534.13</v>
      </c>
      <c r="M23" s="13">
        <v>7048.2</v>
      </c>
    </row>
    <row r="24" spans="1:13">
      <c r="A24" s="2" t="s">
        <v>47</v>
      </c>
      <c r="B24" s="1" t="s">
        <v>48</v>
      </c>
      <c r="C24" s="13">
        <v>1299.96</v>
      </c>
      <c r="D24" s="13">
        <v>216.66</v>
      </c>
      <c r="E24" s="13">
        <v>216.67</v>
      </c>
      <c r="F24" s="13">
        <v>1733.29</v>
      </c>
      <c r="G24" s="13">
        <v>320</v>
      </c>
      <c r="H24" s="13">
        <v>0</v>
      </c>
      <c r="I24" s="13">
        <v>141.54</v>
      </c>
      <c r="J24" s="13">
        <v>39.659999999999997</v>
      </c>
      <c r="K24" s="14">
        <v>-0.11</v>
      </c>
      <c r="L24" s="13">
        <v>501.09</v>
      </c>
      <c r="M24" s="13">
        <v>1232.2</v>
      </c>
    </row>
    <row r="25" spans="1:13">
      <c r="A25" s="2" t="s">
        <v>49</v>
      </c>
      <c r="B25" s="1" t="s">
        <v>50</v>
      </c>
      <c r="C25" s="13">
        <v>880.08</v>
      </c>
      <c r="D25" s="13">
        <v>146.68</v>
      </c>
      <c r="E25" s="13">
        <v>0</v>
      </c>
      <c r="F25" s="13">
        <v>1026.76</v>
      </c>
      <c r="G25" s="13">
        <v>0</v>
      </c>
      <c r="H25" s="14">
        <v>-18.41</v>
      </c>
      <c r="I25" s="13">
        <v>0</v>
      </c>
      <c r="J25" s="13">
        <v>28.43</v>
      </c>
      <c r="K25" s="14">
        <v>-0.06</v>
      </c>
      <c r="L25" s="13">
        <v>9.9600000000000009</v>
      </c>
      <c r="M25" s="13">
        <v>1016.8</v>
      </c>
    </row>
    <row r="26" spans="1:13">
      <c r="A26" s="2" t="s">
        <v>51</v>
      </c>
      <c r="B26" s="1" t="s">
        <v>52</v>
      </c>
      <c r="C26" s="13">
        <v>880.08</v>
      </c>
      <c r="D26" s="13">
        <v>146.68</v>
      </c>
      <c r="E26" s="13">
        <v>0</v>
      </c>
      <c r="F26" s="13">
        <v>1026.76</v>
      </c>
      <c r="G26" s="13">
        <v>0</v>
      </c>
      <c r="H26" s="14">
        <v>-18.41</v>
      </c>
      <c r="I26" s="13">
        <v>0</v>
      </c>
      <c r="J26" s="13">
        <v>190.05</v>
      </c>
      <c r="K26" s="13">
        <v>0.12</v>
      </c>
      <c r="L26" s="13">
        <v>171.76</v>
      </c>
      <c r="M26" s="13">
        <v>855</v>
      </c>
    </row>
    <row r="27" spans="1:13">
      <c r="A27" s="2" t="s">
        <v>53</v>
      </c>
      <c r="B27" s="1" t="s">
        <v>54</v>
      </c>
      <c r="C27" s="13">
        <v>880.08</v>
      </c>
      <c r="D27" s="13">
        <v>146.68</v>
      </c>
      <c r="E27" s="13">
        <v>0</v>
      </c>
      <c r="F27" s="13">
        <v>1026.76</v>
      </c>
      <c r="G27" s="13">
        <v>0</v>
      </c>
      <c r="H27" s="14">
        <v>-18.41</v>
      </c>
      <c r="I27" s="13">
        <v>0</v>
      </c>
      <c r="J27" s="13">
        <v>138.38999999999999</v>
      </c>
      <c r="K27" s="14">
        <v>-0.02</v>
      </c>
      <c r="L27" s="13">
        <v>119.96</v>
      </c>
      <c r="M27" s="13">
        <v>906.8</v>
      </c>
    </row>
    <row r="28" spans="1:13">
      <c r="A28" s="2" t="s">
        <v>55</v>
      </c>
      <c r="B28" s="1" t="s">
        <v>56</v>
      </c>
      <c r="C28" s="13">
        <v>880.08</v>
      </c>
      <c r="D28" s="13">
        <v>146.68</v>
      </c>
      <c r="E28" s="13">
        <v>0</v>
      </c>
      <c r="F28" s="13">
        <v>1026.76</v>
      </c>
      <c r="G28" s="13">
        <v>371.29</v>
      </c>
      <c r="H28" s="14">
        <v>-18.41</v>
      </c>
      <c r="I28" s="13">
        <v>0</v>
      </c>
      <c r="J28" s="13">
        <v>39.42</v>
      </c>
      <c r="K28" s="14">
        <v>-0.14000000000000001</v>
      </c>
      <c r="L28" s="13">
        <v>392.16</v>
      </c>
      <c r="M28" s="13">
        <v>634.6</v>
      </c>
    </row>
    <row r="29" spans="1:13">
      <c r="A29" s="2" t="s">
        <v>57</v>
      </c>
      <c r="B29" s="1" t="s">
        <v>58</v>
      </c>
      <c r="C29" s="13">
        <v>1300.02</v>
      </c>
      <c r="D29" s="13">
        <v>216.67</v>
      </c>
      <c r="E29" s="13">
        <v>216.67</v>
      </c>
      <c r="F29" s="13">
        <v>1733.36</v>
      </c>
      <c r="G29" s="13">
        <v>313.83</v>
      </c>
      <c r="H29" s="13">
        <v>0</v>
      </c>
      <c r="I29" s="13">
        <v>141.55000000000001</v>
      </c>
      <c r="J29" s="13">
        <v>55.69</v>
      </c>
      <c r="K29" s="13">
        <v>0.09</v>
      </c>
      <c r="L29" s="13">
        <v>511.16</v>
      </c>
      <c r="M29" s="13">
        <v>1222.2</v>
      </c>
    </row>
    <row r="30" spans="1:13">
      <c r="A30" s="2" t="s">
        <v>59</v>
      </c>
      <c r="B30" s="1" t="s">
        <v>60</v>
      </c>
      <c r="C30" s="13">
        <v>1300.02</v>
      </c>
      <c r="D30" s="13">
        <v>216.67</v>
      </c>
      <c r="E30" s="13">
        <v>216.67</v>
      </c>
      <c r="F30" s="13">
        <v>1733.36</v>
      </c>
      <c r="G30" s="13">
        <v>0</v>
      </c>
      <c r="H30" s="13">
        <v>0</v>
      </c>
      <c r="I30" s="13">
        <v>141.55000000000001</v>
      </c>
      <c r="J30" s="13">
        <v>38.99</v>
      </c>
      <c r="K30" s="13">
        <v>0.02</v>
      </c>
      <c r="L30" s="13">
        <v>180.56</v>
      </c>
      <c r="M30" s="13">
        <v>1552.8</v>
      </c>
    </row>
    <row r="31" spans="1:13">
      <c r="A31" s="2" t="s">
        <v>61</v>
      </c>
      <c r="B31" s="1" t="s">
        <v>62</v>
      </c>
      <c r="C31" s="13">
        <v>4000.08</v>
      </c>
      <c r="D31" s="13">
        <v>666.68</v>
      </c>
      <c r="E31" s="13">
        <v>1716.89</v>
      </c>
      <c r="F31" s="13">
        <v>6383.65</v>
      </c>
      <c r="G31" s="13">
        <v>359.16</v>
      </c>
      <c r="H31" s="13">
        <v>0</v>
      </c>
      <c r="I31" s="13">
        <v>1142.74</v>
      </c>
      <c r="J31" s="13">
        <v>360.26</v>
      </c>
      <c r="K31" s="13">
        <v>0.09</v>
      </c>
      <c r="L31" s="13">
        <v>1862.25</v>
      </c>
      <c r="M31" s="13">
        <v>4521.3999999999996</v>
      </c>
    </row>
    <row r="32" spans="1:13">
      <c r="A32" s="2" t="s">
        <v>63</v>
      </c>
      <c r="B32" s="1" t="s">
        <v>64</v>
      </c>
      <c r="C32" s="13">
        <v>880.08</v>
      </c>
      <c r="D32" s="13">
        <v>146.68</v>
      </c>
      <c r="E32" s="13">
        <v>13566.33</v>
      </c>
      <c r="F32" s="13">
        <v>14593.09</v>
      </c>
      <c r="G32" s="13">
        <v>0</v>
      </c>
      <c r="H32" s="13">
        <v>0</v>
      </c>
      <c r="I32" s="13">
        <v>3534.8</v>
      </c>
      <c r="J32" s="13">
        <v>134.22999999999999</v>
      </c>
      <c r="K32" s="13">
        <v>0.06</v>
      </c>
      <c r="L32" s="13">
        <v>3669.09</v>
      </c>
      <c r="M32" s="13">
        <v>10924</v>
      </c>
    </row>
    <row r="33" spans="1:13">
      <c r="A33" s="2" t="s">
        <v>65</v>
      </c>
      <c r="B33" s="1" t="s">
        <v>66</v>
      </c>
      <c r="C33" s="13">
        <v>880.08</v>
      </c>
      <c r="D33" s="13">
        <v>146.68</v>
      </c>
      <c r="E33" s="13">
        <v>6331.4</v>
      </c>
      <c r="F33" s="13">
        <v>7358.16</v>
      </c>
      <c r="G33" s="13">
        <v>0</v>
      </c>
      <c r="H33" s="13">
        <v>0</v>
      </c>
      <c r="I33" s="13">
        <v>1371.95</v>
      </c>
      <c r="J33" s="13">
        <v>83.58</v>
      </c>
      <c r="K33" s="13">
        <v>0.03</v>
      </c>
      <c r="L33" s="13">
        <v>1455.56</v>
      </c>
      <c r="M33" s="13">
        <v>5902.6</v>
      </c>
    </row>
    <row r="34" spans="1:13">
      <c r="A34" s="2" t="s">
        <v>67</v>
      </c>
      <c r="B34" s="1" t="s">
        <v>68</v>
      </c>
      <c r="C34" s="13">
        <v>1000.08</v>
      </c>
      <c r="D34" s="13">
        <v>166.68</v>
      </c>
      <c r="E34" s="13">
        <v>1780.92</v>
      </c>
      <c r="F34" s="13">
        <v>2947.68</v>
      </c>
      <c r="G34" s="13">
        <v>0</v>
      </c>
      <c r="H34" s="13">
        <v>0</v>
      </c>
      <c r="I34" s="13">
        <v>374.24</v>
      </c>
      <c r="J34" s="13">
        <v>159.32</v>
      </c>
      <c r="K34" s="14">
        <v>-0.08</v>
      </c>
      <c r="L34" s="13">
        <v>533.48</v>
      </c>
      <c r="M34" s="13">
        <v>2414.1999999999998</v>
      </c>
    </row>
    <row r="35" spans="1:13">
      <c r="A35" s="2" t="s">
        <v>69</v>
      </c>
      <c r="B35" s="1" t="s">
        <v>70</v>
      </c>
      <c r="C35" s="13">
        <v>880.08</v>
      </c>
      <c r="D35" s="13">
        <v>146.68</v>
      </c>
      <c r="E35" s="13">
        <v>0</v>
      </c>
      <c r="F35" s="13">
        <v>1026.76</v>
      </c>
      <c r="G35" s="13">
        <v>0</v>
      </c>
      <c r="H35" s="14">
        <v>-18.41</v>
      </c>
      <c r="I35" s="13">
        <v>0</v>
      </c>
      <c r="J35" s="13">
        <v>137.97999999999999</v>
      </c>
      <c r="K35" s="14">
        <v>-0.01</v>
      </c>
      <c r="L35" s="13">
        <v>119.56</v>
      </c>
      <c r="M35" s="13">
        <v>907.2</v>
      </c>
    </row>
    <row r="36" spans="1:13">
      <c r="A36" s="2" t="s">
        <v>71</v>
      </c>
      <c r="B36" s="1" t="s">
        <v>72</v>
      </c>
      <c r="C36" s="13">
        <v>1000.08</v>
      </c>
      <c r="D36" s="13">
        <v>166.68</v>
      </c>
      <c r="E36" s="13">
        <v>807.53</v>
      </c>
      <c r="F36" s="13">
        <v>1974.29</v>
      </c>
      <c r="G36" s="13">
        <v>0</v>
      </c>
      <c r="H36" s="13">
        <v>0</v>
      </c>
      <c r="I36" s="13">
        <v>180.1</v>
      </c>
      <c r="J36" s="13">
        <v>46.15</v>
      </c>
      <c r="K36" s="13">
        <v>0.04</v>
      </c>
      <c r="L36" s="13">
        <v>226.29</v>
      </c>
      <c r="M36" s="13">
        <v>1748</v>
      </c>
    </row>
    <row r="37" spans="1:13">
      <c r="A37" s="2" t="s">
        <v>73</v>
      </c>
      <c r="B37" s="1" t="s">
        <v>74</v>
      </c>
      <c r="C37" s="13">
        <v>1299.96</v>
      </c>
      <c r="D37" s="13">
        <v>216.66</v>
      </c>
      <c r="E37" s="13">
        <v>216.67</v>
      </c>
      <c r="F37" s="13">
        <v>1733.29</v>
      </c>
      <c r="G37" s="13">
        <v>0</v>
      </c>
      <c r="H37" s="13">
        <v>0</v>
      </c>
      <c r="I37" s="13">
        <v>141.54</v>
      </c>
      <c r="J37" s="13">
        <v>38.99</v>
      </c>
      <c r="K37" s="14">
        <v>-0.04</v>
      </c>
      <c r="L37" s="13">
        <v>180.49</v>
      </c>
      <c r="M37" s="13">
        <v>1552.8</v>
      </c>
    </row>
    <row r="38" spans="1:13">
      <c r="A38" s="2" t="s">
        <v>75</v>
      </c>
      <c r="B38" s="1" t="s">
        <v>76</v>
      </c>
      <c r="C38" s="13">
        <v>880.08</v>
      </c>
      <c r="D38" s="13">
        <v>146.68</v>
      </c>
      <c r="E38" s="13">
        <v>1463.71</v>
      </c>
      <c r="F38" s="13">
        <v>2490.4699999999998</v>
      </c>
      <c r="G38" s="13">
        <v>300</v>
      </c>
      <c r="H38" s="13">
        <v>0</v>
      </c>
      <c r="I38" s="13">
        <v>276.57</v>
      </c>
      <c r="J38" s="13">
        <v>115.92</v>
      </c>
      <c r="K38" s="14">
        <v>-0.02</v>
      </c>
      <c r="L38" s="13">
        <v>692.47</v>
      </c>
      <c r="M38" s="13">
        <v>1798</v>
      </c>
    </row>
    <row r="39" spans="1:13">
      <c r="A39" s="2" t="s">
        <v>77</v>
      </c>
      <c r="B39" s="1" t="s">
        <v>78</v>
      </c>
      <c r="C39" s="13">
        <v>880.08</v>
      </c>
      <c r="D39" s="13">
        <v>146.68</v>
      </c>
      <c r="E39" s="13">
        <v>12592.24</v>
      </c>
      <c r="F39" s="13">
        <v>13619</v>
      </c>
      <c r="G39" s="13">
        <v>0</v>
      </c>
      <c r="H39" s="13">
        <v>0</v>
      </c>
      <c r="I39" s="13">
        <v>3238.54</v>
      </c>
      <c r="J39" s="13">
        <v>83.52</v>
      </c>
      <c r="K39" s="14">
        <v>-0.06</v>
      </c>
      <c r="L39" s="13">
        <v>3322</v>
      </c>
      <c r="M39" s="13">
        <v>10297</v>
      </c>
    </row>
    <row r="40" spans="1:13">
      <c r="A40" s="2" t="s">
        <v>79</v>
      </c>
      <c r="B40" s="1" t="s">
        <v>80</v>
      </c>
      <c r="C40" s="13">
        <v>880.08</v>
      </c>
      <c r="D40" s="13">
        <v>146.68</v>
      </c>
      <c r="E40" s="13">
        <v>943.87</v>
      </c>
      <c r="F40" s="13">
        <v>1970.63</v>
      </c>
      <c r="G40" s="13">
        <v>0</v>
      </c>
      <c r="H40" s="13">
        <v>0</v>
      </c>
      <c r="I40" s="13">
        <v>179.51</v>
      </c>
      <c r="J40" s="13">
        <v>154.02000000000001</v>
      </c>
      <c r="K40" s="14">
        <v>-0.1</v>
      </c>
      <c r="L40" s="13">
        <v>333.43</v>
      </c>
      <c r="M40" s="13">
        <v>1637.2</v>
      </c>
    </row>
    <row r="41" spans="1:13">
      <c r="A41" s="2" t="s">
        <v>81</v>
      </c>
      <c r="B41" s="1" t="s">
        <v>82</v>
      </c>
      <c r="C41" s="13">
        <v>1285.68</v>
      </c>
      <c r="D41" s="13">
        <v>214.28</v>
      </c>
      <c r="E41" s="13">
        <v>19.579999999999998</v>
      </c>
      <c r="F41" s="13">
        <v>1519.54</v>
      </c>
      <c r="G41" s="13">
        <v>0</v>
      </c>
      <c r="H41" s="13">
        <v>0</v>
      </c>
      <c r="I41" s="13">
        <v>58.39</v>
      </c>
      <c r="J41" s="13">
        <v>145.74</v>
      </c>
      <c r="K41" s="13">
        <v>0.01</v>
      </c>
      <c r="L41" s="13">
        <v>204.14</v>
      </c>
      <c r="M41" s="13">
        <v>1315.4</v>
      </c>
    </row>
    <row r="42" spans="1:13">
      <c r="A42" s="2" t="s">
        <v>83</v>
      </c>
      <c r="B42" s="1" t="s">
        <v>84</v>
      </c>
      <c r="C42" s="13">
        <v>1299.96</v>
      </c>
      <c r="D42" s="13">
        <v>216.66</v>
      </c>
      <c r="E42" s="13">
        <v>216.67</v>
      </c>
      <c r="F42" s="13">
        <v>1733.29</v>
      </c>
      <c r="G42" s="13">
        <v>700</v>
      </c>
      <c r="H42" s="13">
        <v>0</v>
      </c>
      <c r="I42" s="13">
        <v>141.54</v>
      </c>
      <c r="J42" s="13">
        <v>38.99</v>
      </c>
      <c r="K42" s="14">
        <v>-0.04</v>
      </c>
      <c r="L42" s="13">
        <v>880.49</v>
      </c>
      <c r="M42" s="13">
        <v>852.8</v>
      </c>
    </row>
    <row r="43" spans="1:13">
      <c r="A43" s="2" t="s">
        <v>85</v>
      </c>
      <c r="B43" s="1" t="s">
        <v>86</v>
      </c>
      <c r="C43" s="13">
        <v>880.08</v>
      </c>
      <c r="D43" s="13">
        <v>146.68</v>
      </c>
      <c r="E43" s="13">
        <v>3277.96</v>
      </c>
      <c r="F43" s="13">
        <v>4304.72</v>
      </c>
      <c r="G43" s="13">
        <v>0</v>
      </c>
      <c r="H43" s="13">
        <v>0</v>
      </c>
      <c r="I43" s="13">
        <v>664.1</v>
      </c>
      <c r="J43" s="13">
        <v>43.39</v>
      </c>
      <c r="K43" s="13">
        <v>0.03</v>
      </c>
      <c r="L43" s="13">
        <v>707.52</v>
      </c>
      <c r="M43" s="13">
        <v>3597.2</v>
      </c>
    </row>
    <row r="44" spans="1:13">
      <c r="A44" s="2" t="s">
        <v>87</v>
      </c>
      <c r="B44" s="1" t="s">
        <v>88</v>
      </c>
      <c r="C44" s="13">
        <v>880.08</v>
      </c>
      <c r="D44" s="13">
        <v>146.68</v>
      </c>
      <c r="E44" s="13">
        <v>6377.93</v>
      </c>
      <c r="F44" s="13">
        <v>7404.69</v>
      </c>
      <c r="G44" s="13">
        <v>0</v>
      </c>
      <c r="H44" s="13">
        <v>0</v>
      </c>
      <c r="I44" s="13">
        <v>1382.89</v>
      </c>
      <c r="J44" s="13">
        <v>91.27</v>
      </c>
      <c r="K44" s="14">
        <v>-7.0000000000000007E-2</v>
      </c>
      <c r="L44" s="13">
        <v>1474.09</v>
      </c>
      <c r="M44" s="13">
        <v>5930.6</v>
      </c>
    </row>
    <row r="45" spans="1:13">
      <c r="A45" s="2" t="s">
        <v>89</v>
      </c>
      <c r="B45" s="1" t="s">
        <v>90</v>
      </c>
      <c r="C45" s="13">
        <v>880.08</v>
      </c>
      <c r="D45" s="13">
        <v>146.68</v>
      </c>
      <c r="E45" s="13">
        <v>7479.83</v>
      </c>
      <c r="F45" s="13">
        <v>8506.59</v>
      </c>
      <c r="G45" s="13">
        <v>746</v>
      </c>
      <c r="H45" s="13">
        <v>0</v>
      </c>
      <c r="I45" s="13">
        <v>1704.82</v>
      </c>
      <c r="J45" s="13">
        <v>60.04</v>
      </c>
      <c r="K45" s="14">
        <v>-7.0000000000000007E-2</v>
      </c>
      <c r="L45" s="13">
        <v>2510.79</v>
      </c>
      <c r="M45" s="13">
        <v>5995.8</v>
      </c>
    </row>
    <row r="46" spans="1:13">
      <c r="A46" s="2" t="s">
        <v>91</v>
      </c>
      <c r="B46" s="1" t="s">
        <v>92</v>
      </c>
      <c r="C46" s="13">
        <v>880.08</v>
      </c>
      <c r="D46" s="13">
        <v>146.68</v>
      </c>
      <c r="E46" s="13">
        <v>0</v>
      </c>
      <c r="F46" s="13">
        <v>1026.76</v>
      </c>
      <c r="G46" s="13">
        <v>0</v>
      </c>
      <c r="H46" s="14">
        <v>-18.41</v>
      </c>
      <c r="I46" s="13">
        <v>0</v>
      </c>
      <c r="J46" s="13">
        <v>96.79</v>
      </c>
      <c r="K46" s="14">
        <v>-0.02</v>
      </c>
      <c r="L46" s="13">
        <v>78.36</v>
      </c>
      <c r="M46" s="13">
        <v>948.4</v>
      </c>
    </row>
    <row r="47" spans="1:13">
      <c r="A47" s="2" t="s">
        <v>93</v>
      </c>
      <c r="B47" s="1" t="s">
        <v>94</v>
      </c>
      <c r="C47" s="13">
        <v>1300.02</v>
      </c>
      <c r="D47" s="13">
        <v>216.67</v>
      </c>
      <c r="E47" s="13">
        <v>1516.69</v>
      </c>
      <c r="F47" s="13">
        <v>3033.38</v>
      </c>
      <c r="G47" s="13">
        <v>368.35</v>
      </c>
      <c r="H47" s="13">
        <v>0</v>
      </c>
      <c r="I47" s="13">
        <v>392.54</v>
      </c>
      <c r="J47" s="13">
        <v>37.64</v>
      </c>
      <c r="K47" s="14">
        <v>-0.15</v>
      </c>
      <c r="L47" s="13">
        <v>798.38</v>
      </c>
      <c r="M47" s="13">
        <v>2235</v>
      </c>
    </row>
    <row r="49" spans="1:13" s="7" customFormat="1">
      <c r="A49" s="15"/>
      <c r="C49" s="7" t="s">
        <v>95</v>
      </c>
      <c r="D49" s="7" t="s">
        <v>95</v>
      </c>
      <c r="E49" s="7" t="s">
        <v>95</v>
      </c>
      <c r="F49" s="7" t="s">
        <v>95</v>
      </c>
      <c r="G49" s="7" t="s">
        <v>95</v>
      </c>
      <c r="H49" s="7" t="s">
        <v>95</v>
      </c>
      <c r="I49" s="7" t="s">
        <v>95</v>
      </c>
      <c r="J49" s="7" t="s">
        <v>95</v>
      </c>
      <c r="K49" s="7" t="s">
        <v>95</v>
      </c>
      <c r="L49" s="7" t="s">
        <v>95</v>
      </c>
      <c r="M49" s="7" t="s">
        <v>95</v>
      </c>
    </row>
    <row r="50" spans="1:13">
      <c r="A50" s="18" t="s">
        <v>96</v>
      </c>
      <c r="B50" s="1" t="s">
        <v>97</v>
      </c>
      <c r="C50" s="17">
        <v>47207.94</v>
      </c>
      <c r="D50" s="17">
        <v>7867.99</v>
      </c>
      <c r="E50" s="17">
        <v>108150.12</v>
      </c>
      <c r="F50" s="17">
        <v>163226.04999999999</v>
      </c>
      <c r="G50" s="17">
        <v>4564.07</v>
      </c>
      <c r="H50" s="19">
        <v>-220.92</v>
      </c>
      <c r="I50" s="17">
        <v>30162.57</v>
      </c>
      <c r="J50" s="17">
        <v>4519.54</v>
      </c>
      <c r="K50" s="19">
        <v>-0.21</v>
      </c>
      <c r="L50" s="17">
        <v>39025.050000000003</v>
      </c>
      <c r="M50" s="17">
        <v>124201</v>
      </c>
    </row>
    <row r="52" spans="1:13">
      <c r="C52" s="1" t="s">
        <v>97</v>
      </c>
      <c r="D52" s="1" t="s">
        <v>97</v>
      </c>
      <c r="E52" s="1" t="s">
        <v>97</v>
      </c>
      <c r="F52" s="1" t="s">
        <v>97</v>
      </c>
      <c r="G52" s="1" t="s">
        <v>97</v>
      </c>
      <c r="H52" s="1" t="s">
        <v>97</v>
      </c>
      <c r="I52" s="1" t="s">
        <v>97</v>
      </c>
      <c r="J52" s="1" t="s">
        <v>97</v>
      </c>
      <c r="K52" s="1" t="s">
        <v>97</v>
      </c>
      <c r="L52" s="1" t="s">
        <v>97</v>
      </c>
      <c r="M52" s="1" t="s">
        <v>97</v>
      </c>
    </row>
    <row r="53" spans="1:13">
      <c r="A53" s="2" t="s">
        <v>97</v>
      </c>
      <c r="B53" s="1" t="s">
        <v>97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2"/>
  <sheetViews>
    <sheetView workbookViewId="0">
      <selection activeCell="H17" sqref="H17"/>
    </sheetView>
  </sheetViews>
  <sheetFormatPr baseColWidth="10" defaultRowHeight="15"/>
  <cols>
    <col min="2" max="2" width="17.42578125" customWidth="1"/>
    <col min="3" max="3" width="18.85546875" bestFit="1" customWidth="1"/>
    <col min="4" max="4" width="12.5703125" bestFit="1" customWidth="1"/>
    <col min="5" max="5" width="35.28515625" bestFit="1" customWidth="1"/>
  </cols>
  <sheetData>
    <row r="1" spans="1:10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>
      <c r="A4" s="26" t="s">
        <v>98</v>
      </c>
      <c r="B4" s="26"/>
      <c r="C4" s="26"/>
      <c r="D4" s="26"/>
      <c r="E4" s="26"/>
      <c r="F4" s="26"/>
      <c r="G4" s="26"/>
      <c r="H4" s="26"/>
      <c r="I4" s="26"/>
      <c r="J4" s="26"/>
    </row>
    <row r="6" spans="1:10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>
      <c r="A8" s="33" t="s">
        <v>99</v>
      </c>
      <c r="B8" s="33" t="s">
        <v>100</v>
      </c>
      <c r="C8" s="33" t="s">
        <v>101</v>
      </c>
      <c r="D8" s="34" t="s">
        <v>102</v>
      </c>
      <c r="E8" s="33" t="s">
        <v>103</v>
      </c>
      <c r="F8" s="32"/>
      <c r="G8" s="32"/>
      <c r="H8" s="32"/>
      <c r="I8" s="32"/>
      <c r="J8" s="32"/>
    </row>
    <row r="9" spans="1:10">
      <c r="A9" s="26" t="s">
        <v>47</v>
      </c>
      <c r="B9" s="26"/>
      <c r="C9" s="26" t="s">
        <v>104</v>
      </c>
      <c r="D9" s="26">
        <v>1232.2</v>
      </c>
      <c r="E9" s="26" t="s">
        <v>48</v>
      </c>
      <c r="F9" s="26"/>
      <c r="G9" s="26"/>
      <c r="H9" s="26"/>
      <c r="I9" s="26"/>
      <c r="J9" s="26"/>
    </row>
    <row r="10" spans="1:10">
      <c r="A10" s="26"/>
      <c r="B10" s="26" t="s">
        <v>105</v>
      </c>
      <c r="C10" s="26"/>
      <c r="D10" s="35">
        <v>1232.2</v>
      </c>
      <c r="E10" s="26" t="s">
        <v>106</v>
      </c>
      <c r="F10" s="26"/>
      <c r="G10" s="26"/>
      <c r="H10" s="26"/>
      <c r="I10" s="26"/>
      <c r="J10" s="26"/>
    </row>
    <row r="12" spans="1:10">
      <c r="A12" s="26" t="s">
        <v>23</v>
      </c>
      <c r="B12" s="26">
        <v>56708882790</v>
      </c>
      <c r="C12" s="26" t="s">
        <v>107</v>
      </c>
      <c r="D12" s="26">
        <v>685</v>
      </c>
      <c r="E12" s="26" t="s">
        <v>24</v>
      </c>
      <c r="F12" s="26"/>
      <c r="G12" s="26"/>
      <c r="H12" s="26"/>
      <c r="I12" s="26"/>
      <c r="J12" s="26"/>
    </row>
    <row r="13" spans="1:10">
      <c r="A13" s="26" t="s">
        <v>35</v>
      </c>
      <c r="B13" s="26">
        <v>56708847789</v>
      </c>
      <c r="C13" s="26" t="s">
        <v>107</v>
      </c>
      <c r="D13" s="26">
        <v>14684.400000000001</v>
      </c>
      <c r="E13" s="26" t="s">
        <v>36</v>
      </c>
      <c r="F13" s="26"/>
      <c r="G13" s="26"/>
      <c r="H13" s="26"/>
      <c r="I13" s="26"/>
      <c r="J13" s="26"/>
    </row>
    <row r="14" spans="1:10">
      <c r="A14" s="26" t="s">
        <v>37</v>
      </c>
      <c r="B14" s="26">
        <v>56708883259</v>
      </c>
      <c r="C14" s="26" t="s">
        <v>107</v>
      </c>
      <c r="D14" s="26">
        <v>1969.4</v>
      </c>
      <c r="E14" s="26" t="s">
        <v>38</v>
      </c>
      <c r="F14" s="26"/>
      <c r="G14" s="26"/>
      <c r="H14" s="26"/>
      <c r="I14" s="26"/>
      <c r="J14" s="26"/>
    </row>
    <row r="15" spans="1:10">
      <c r="A15" s="26" t="s">
        <v>77</v>
      </c>
      <c r="B15" s="26">
        <v>56708848767</v>
      </c>
      <c r="C15" s="26" t="s">
        <v>107</v>
      </c>
      <c r="D15" s="26">
        <v>10297</v>
      </c>
      <c r="E15" s="26" t="s">
        <v>78</v>
      </c>
      <c r="F15" s="26"/>
      <c r="G15" s="26"/>
      <c r="H15" s="26"/>
      <c r="I15" s="26"/>
      <c r="J15" s="26"/>
    </row>
    <row r="16" spans="1:10">
      <c r="A16" s="26" t="s">
        <v>89</v>
      </c>
      <c r="B16" s="26">
        <v>56708848798</v>
      </c>
      <c r="C16" s="26" t="s">
        <v>107</v>
      </c>
      <c r="D16" s="26">
        <v>5995.8</v>
      </c>
      <c r="E16" s="26" t="s">
        <v>90</v>
      </c>
      <c r="F16" s="26"/>
      <c r="G16" s="26"/>
      <c r="H16" s="26"/>
      <c r="I16" s="26"/>
      <c r="J16" s="26"/>
    </row>
    <row r="17" spans="1:5">
      <c r="A17" s="26" t="s">
        <v>63</v>
      </c>
      <c r="B17" s="26">
        <v>56708883518</v>
      </c>
      <c r="C17" s="26" t="s">
        <v>107</v>
      </c>
      <c r="D17" s="26">
        <v>10924</v>
      </c>
      <c r="E17" s="26" t="s">
        <v>64</v>
      </c>
    </row>
    <row r="18" spans="1:5">
      <c r="A18" s="26" t="s">
        <v>51</v>
      </c>
      <c r="B18" s="26">
        <v>56708883319</v>
      </c>
      <c r="C18" s="26" t="s">
        <v>107</v>
      </c>
      <c r="D18" s="26">
        <v>855</v>
      </c>
      <c r="E18" s="26" t="s">
        <v>52</v>
      </c>
    </row>
    <row r="19" spans="1:5">
      <c r="A19" s="26" t="s">
        <v>53</v>
      </c>
      <c r="B19" s="26">
        <v>56708883370</v>
      </c>
      <c r="C19" s="26" t="s">
        <v>107</v>
      </c>
      <c r="D19" s="26">
        <v>906.80000000000007</v>
      </c>
      <c r="E19" s="26" t="s">
        <v>54</v>
      </c>
    </row>
    <row r="20" spans="1:5">
      <c r="A20" s="26" t="s">
        <v>79</v>
      </c>
      <c r="B20" s="26">
        <v>56708848770</v>
      </c>
      <c r="C20" s="26" t="s">
        <v>107</v>
      </c>
      <c r="D20" s="26">
        <v>1637.2</v>
      </c>
      <c r="E20" s="26" t="s">
        <v>80</v>
      </c>
    </row>
    <row r="21" spans="1:5">
      <c r="A21" s="26" t="s">
        <v>31</v>
      </c>
      <c r="B21" s="26">
        <v>56708883137</v>
      </c>
      <c r="C21" s="26" t="s">
        <v>107</v>
      </c>
      <c r="D21" s="26">
        <v>13398.6</v>
      </c>
      <c r="E21" s="26" t="s">
        <v>32</v>
      </c>
    </row>
    <row r="22" spans="1:5">
      <c r="A22" s="26" t="s">
        <v>27</v>
      </c>
      <c r="B22" s="26">
        <v>56708847394</v>
      </c>
      <c r="C22" s="26" t="s">
        <v>107</v>
      </c>
      <c r="D22" s="26">
        <v>346.40000000000003</v>
      </c>
      <c r="E22" s="26" t="s">
        <v>28</v>
      </c>
    </row>
    <row r="23" spans="1:5">
      <c r="A23" s="26" t="s">
        <v>25</v>
      </c>
      <c r="B23" s="26">
        <v>56708847315</v>
      </c>
      <c r="C23" s="26" t="s">
        <v>107</v>
      </c>
      <c r="D23" s="26">
        <v>4064.4</v>
      </c>
      <c r="E23" s="26" t="s">
        <v>26</v>
      </c>
    </row>
    <row r="24" spans="1:5">
      <c r="A24" s="26">
        <v>5</v>
      </c>
      <c r="B24" s="26">
        <v>56708883185</v>
      </c>
      <c r="C24" s="26" t="s">
        <v>107</v>
      </c>
      <c r="D24" s="26">
        <v>4376</v>
      </c>
      <c r="E24" s="26" t="s">
        <v>34</v>
      </c>
    </row>
    <row r="25" spans="1:5">
      <c r="A25" s="26" t="s">
        <v>67</v>
      </c>
      <c r="B25" s="26">
        <v>56708848386</v>
      </c>
      <c r="C25" s="26" t="s">
        <v>107</v>
      </c>
      <c r="D25" s="26">
        <v>2414.2000000000003</v>
      </c>
      <c r="E25" s="26" t="s">
        <v>68</v>
      </c>
    </row>
    <row r="26" spans="1:5">
      <c r="A26" s="26" t="s">
        <v>61</v>
      </c>
      <c r="B26" s="26">
        <v>56708883430</v>
      </c>
      <c r="C26" s="26" t="s">
        <v>107</v>
      </c>
      <c r="D26" s="26">
        <v>4521.4000000000005</v>
      </c>
      <c r="E26" s="26" t="s">
        <v>62</v>
      </c>
    </row>
    <row r="27" spans="1:5">
      <c r="A27" s="26" t="s">
        <v>81</v>
      </c>
      <c r="B27" s="26">
        <v>56708848784</v>
      </c>
      <c r="C27" s="26" t="s">
        <v>107</v>
      </c>
      <c r="D27" s="26">
        <v>1315.4</v>
      </c>
      <c r="E27" s="26" t="s">
        <v>82</v>
      </c>
    </row>
    <row r="28" spans="1:5">
      <c r="A28" s="26" t="s">
        <v>91</v>
      </c>
      <c r="B28" s="26">
        <v>56710784406</v>
      </c>
      <c r="C28" s="26" t="s">
        <v>107</v>
      </c>
      <c r="D28" s="26">
        <v>948.40000000000009</v>
      </c>
      <c r="E28" s="26" t="s">
        <v>92</v>
      </c>
    </row>
    <row r="29" spans="1:5">
      <c r="A29" s="26" t="s">
        <v>45</v>
      </c>
      <c r="B29" s="26">
        <v>56708880312</v>
      </c>
      <c r="C29" s="26" t="s">
        <v>107</v>
      </c>
      <c r="D29" s="26">
        <v>7048.2000000000007</v>
      </c>
      <c r="E29" s="26" t="s">
        <v>46</v>
      </c>
    </row>
    <row r="30" spans="1:5">
      <c r="A30" s="26" t="s">
        <v>85</v>
      </c>
      <c r="B30" s="26">
        <v>60589924269</v>
      </c>
      <c r="C30" s="26" t="s">
        <v>107</v>
      </c>
      <c r="D30" s="26">
        <v>3597.2000000000003</v>
      </c>
      <c r="E30" s="26" t="s">
        <v>86</v>
      </c>
    </row>
    <row r="31" spans="1:5">
      <c r="A31" s="26" t="s">
        <v>87</v>
      </c>
      <c r="B31" s="26">
        <v>60589924670</v>
      </c>
      <c r="C31" s="26" t="s">
        <v>107</v>
      </c>
      <c r="D31" s="26">
        <v>5930.6</v>
      </c>
      <c r="E31" s="26" t="s">
        <v>88</v>
      </c>
    </row>
    <row r="32" spans="1:5">
      <c r="A32" s="26" t="s">
        <v>39</v>
      </c>
      <c r="B32" s="26">
        <v>60589937915</v>
      </c>
      <c r="C32" s="26" t="s">
        <v>107</v>
      </c>
      <c r="D32" s="26">
        <v>3666.6000000000004</v>
      </c>
      <c r="E32" s="26" t="s">
        <v>40</v>
      </c>
    </row>
    <row r="33" spans="1:5">
      <c r="A33" s="26" t="s">
        <v>75</v>
      </c>
      <c r="B33" s="26">
        <v>60589940438</v>
      </c>
      <c r="C33" s="26" t="s">
        <v>107</v>
      </c>
      <c r="D33" s="26">
        <v>1798</v>
      </c>
      <c r="E33" s="26" t="s">
        <v>76</v>
      </c>
    </row>
    <row r="34" spans="1:5">
      <c r="A34" s="26" t="s">
        <v>69</v>
      </c>
      <c r="B34" s="26">
        <v>60589917957</v>
      </c>
      <c r="C34" s="26" t="s">
        <v>107</v>
      </c>
      <c r="D34" s="26">
        <v>907.2</v>
      </c>
      <c r="E34" s="26" t="s">
        <v>70</v>
      </c>
    </row>
    <row r="35" spans="1:5">
      <c r="A35" s="26" t="s">
        <v>21</v>
      </c>
      <c r="B35" s="26">
        <v>60590210961</v>
      </c>
      <c r="C35" s="26" t="s">
        <v>107</v>
      </c>
      <c r="D35" s="26">
        <v>954.80000000000007</v>
      </c>
      <c r="E35" s="26" t="s">
        <v>22</v>
      </c>
    </row>
    <row r="36" spans="1:5">
      <c r="A36" s="26" t="s">
        <v>55</v>
      </c>
      <c r="B36" s="26">
        <v>60591931298</v>
      </c>
      <c r="C36" s="26" t="s">
        <v>107</v>
      </c>
      <c r="D36" s="26">
        <v>634.6</v>
      </c>
      <c r="E36" s="26" t="s">
        <v>56</v>
      </c>
    </row>
    <row r="37" spans="1:5">
      <c r="A37" s="26" t="s">
        <v>41</v>
      </c>
      <c r="B37" s="26">
        <v>60592509166</v>
      </c>
      <c r="C37" s="26" t="s">
        <v>107</v>
      </c>
      <c r="D37" s="26">
        <v>992.6</v>
      </c>
      <c r="E37" s="26" t="s">
        <v>42</v>
      </c>
    </row>
    <row r="38" spans="1:5">
      <c r="A38" s="26" t="s">
        <v>49</v>
      </c>
      <c r="B38" s="26">
        <v>60592512670</v>
      </c>
      <c r="C38" s="26" t="s">
        <v>107</v>
      </c>
      <c r="D38" s="26">
        <v>1016.8000000000001</v>
      </c>
      <c r="E38" s="26" t="s">
        <v>50</v>
      </c>
    </row>
    <row r="39" spans="1:5">
      <c r="A39" s="26" t="s">
        <v>29</v>
      </c>
      <c r="B39" s="26">
        <v>60577733234</v>
      </c>
      <c r="C39" s="26" t="s">
        <v>107</v>
      </c>
      <c r="D39" s="26">
        <v>1007.4000000000001</v>
      </c>
      <c r="E39" s="26" t="s">
        <v>30</v>
      </c>
    </row>
    <row r="40" spans="1:5">
      <c r="A40" s="26" t="s">
        <v>65</v>
      </c>
      <c r="B40" s="26">
        <v>60592513554</v>
      </c>
      <c r="C40" s="26" t="s">
        <v>107</v>
      </c>
      <c r="D40" s="26">
        <v>5902.6</v>
      </c>
      <c r="E40" s="26" t="s">
        <v>66</v>
      </c>
    </row>
    <row r="41" spans="1:5">
      <c r="A41" s="26" t="s">
        <v>43</v>
      </c>
      <c r="B41" s="26">
        <v>56709675303</v>
      </c>
      <c r="C41" s="26" t="s">
        <v>107</v>
      </c>
      <c r="D41" s="26">
        <v>1009.2</v>
      </c>
      <c r="E41" s="26" t="s">
        <v>44</v>
      </c>
    </row>
    <row r="42" spans="1:5">
      <c r="A42" s="26" t="s">
        <v>71</v>
      </c>
      <c r="B42" s="26">
        <v>56708843802</v>
      </c>
      <c r="C42" s="26" t="s">
        <v>107</v>
      </c>
      <c r="D42" s="26">
        <v>1748</v>
      </c>
      <c r="E42" s="26" t="s">
        <v>72</v>
      </c>
    </row>
    <row r="43" spans="1:5">
      <c r="A43" s="26" t="s">
        <v>59</v>
      </c>
      <c r="B43" s="26">
        <v>60590162296</v>
      </c>
      <c r="C43" s="26" t="s">
        <v>107</v>
      </c>
      <c r="D43" s="26">
        <v>1552.8000000000002</v>
      </c>
      <c r="E43" s="26" t="s">
        <v>60</v>
      </c>
    </row>
    <row r="44" spans="1:5">
      <c r="A44" s="26" t="s">
        <v>73</v>
      </c>
      <c r="B44" s="26">
        <v>56671290902</v>
      </c>
      <c r="C44" s="26" t="s">
        <v>107</v>
      </c>
      <c r="D44" s="26">
        <v>1552.8000000000002</v>
      </c>
      <c r="E44" s="26" t="s">
        <v>74</v>
      </c>
    </row>
    <row r="45" spans="1:5">
      <c r="A45" s="26" t="s">
        <v>83</v>
      </c>
      <c r="B45" s="26">
        <v>60590103231</v>
      </c>
      <c r="C45" s="26" t="s">
        <v>107</v>
      </c>
      <c r="D45" s="26">
        <v>852.80000000000007</v>
      </c>
      <c r="E45" s="26" t="s">
        <v>84</v>
      </c>
    </row>
    <row r="46" spans="1:5">
      <c r="A46" s="26" t="s">
        <v>57</v>
      </c>
      <c r="B46" s="26">
        <v>56693143064</v>
      </c>
      <c r="C46" s="26" t="s">
        <v>107</v>
      </c>
      <c r="D46" s="26">
        <v>1222.2</v>
      </c>
      <c r="E46" s="26" t="s">
        <v>58</v>
      </c>
    </row>
    <row r="47" spans="1:5">
      <c r="A47" s="26" t="s">
        <v>93</v>
      </c>
      <c r="B47" s="26">
        <v>60594965751</v>
      </c>
      <c r="C47" s="26" t="s">
        <v>107</v>
      </c>
      <c r="D47" s="26">
        <v>2235</v>
      </c>
      <c r="E47" s="26" t="s">
        <v>94</v>
      </c>
    </row>
    <row r="48" spans="1:5">
      <c r="A48" s="26"/>
      <c r="B48" s="26" t="s">
        <v>108</v>
      </c>
      <c r="C48" s="26"/>
      <c r="D48" s="35">
        <v>122968.8</v>
      </c>
      <c r="E48" s="26" t="s">
        <v>109</v>
      </c>
    </row>
    <row r="50" spans="2:5">
      <c r="B50" s="36" t="s">
        <v>105</v>
      </c>
      <c r="C50" s="36"/>
      <c r="D50" s="37">
        <v>1232.2</v>
      </c>
      <c r="E50" s="36" t="s">
        <v>106</v>
      </c>
    </row>
    <row r="51" spans="2:5">
      <c r="B51" s="36" t="s">
        <v>108</v>
      </c>
      <c r="C51" s="36"/>
      <c r="D51" s="37">
        <v>122968.8</v>
      </c>
      <c r="E51" s="36" t="s">
        <v>109</v>
      </c>
    </row>
    <row r="52" spans="2:5">
      <c r="B52" s="36"/>
      <c r="C52" s="36"/>
      <c r="D52" s="37">
        <v>124201</v>
      </c>
      <c r="E52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A2" sqref="A2"/>
    </sheetView>
  </sheetViews>
  <sheetFormatPr baseColWidth="10" defaultRowHeight="15"/>
  <cols>
    <col min="1" max="1" width="24.5703125" style="26" bestFit="1" customWidth="1"/>
    <col min="2" max="2" width="11.5703125" style="26" bestFit="1" customWidth="1"/>
    <col min="3" max="16384" width="11.42578125" style="26"/>
  </cols>
  <sheetData>
    <row r="1" spans="1:6">
      <c r="A1" s="47" t="s">
        <v>116</v>
      </c>
      <c r="B1" s="47"/>
      <c r="C1" s="48"/>
      <c r="D1" s="49"/>
      <c r="E1" s="49"/>
      <c r="F1" s="50"/>
    </row>
    <row r="2" spans="1:6">
      <c r="A2" s="47" t="s">
        <v>127</v>
      </c>
      <c r="B2" s="47"/>
      <c r="C2" s="48"/>
      <c r="D2" s="49"/>
      <c r="E2" s="49"/>
      <c r="F2" s="50"/>
    </row>
    <row r="3" spans="1:6">
      <c r="A3" s="47" t="s">
        <v>117</v>
      </c>
      <c r="B3" s="51" t="s">
        <v>128</v>
      </c>
      <c r="C3" s="48"/>
      <c r="D3" s="49"/>
      <c r="E3" s="49"/>
      <c r="F3" s="50"/>
    </row>
    <row r="4" spans="1:6">
      <c r="A4" s="48"/>
      <c r="B4" s="48"/>
      <c r="C4" s="48"/>
      <c r="D4" s="49"/>
      <c r="E4" s="49"/>
      <c r="F4" s="50"/>
    </row>
    <row r="5" spans="1:6">
      <c r="A5" s="48" t="s">
        <v>118</v>
      </c>
      <c r="B5" s="48" t="s">
        <v>119</v>
      </c>
      <c r="C5" s="48"/>
      <c r="D5" s="49"/>
      <c r="E5" s="49"/>
      <c r="F5" s="50"/>
    </row>
    <row r="6" spans="1:6">
      <c r="A6" s="49" t="s">
        <v>120</v>
      </c>
      <c r="B6" s="52">
        <v>123537.09</v>
      </c>
      <c r="C6" s="49"/>
      <c r="D6" s="49"/>
      <c r="E6" s="49"/>
      <c r="F6" s="50"/>
    </row>
    <row r="7" spans="1:6">
      <c r="A7" s="49" t="s">
        <v>121</v>
      </c>
      <c r="B7" s="52">
        <v>33728.11</v>
      </c>
      <c r="C7" s="49"/>
      <c r="D7" s="49"/>
      <c r="E7" s="49"/>
      <c r="F7" s="50"/>
    </row>
    <row r="8" spans="1:6">
      <c r="A8" s="49" t="s">
        <v>122</v>
      </c>
      <c r="B8" s="52">
        <v>0</v>
      </c>
      <c r="C8" s="49"/>
      <c r="D8" s="49"/>
      <c r="E8" s="49"/>
      <c r="F8" s="50"/>
    </row>
    <row r="9" spans="1:6">
      <c r="A9" s="49" t="s">
        <v>123</v>
      </c>
      <c r="B9" s="52">
        <v>12811.47</v>
      </c>
      <c r="C9" s="49"/>
      <c r="D9" s="49"/>
      <c r="E9" s="49"/>
      <c r="F9" s="50"/>
    </row>
    <row r="10" spans="1:6">
      <c r="A10" s="49" t="s">
        <v>124</v>
      </c>
      <c r="B10" s="52">
        <v>0</v>
      </c>
      <c r="C10" s="49"/>
      <c r="D10" s="49"/>
      <c r="E10" s="49"/>
      <c r="F10" s="50"/>
    </row>
    <row r="11" spans="1:6">
      <c r="A11" s="49" t="s">
        <v>125</v>
      </c>
      <c r="B11" s="52">
        <v>8655.85</v>
      </c>
      <c r="C11" s="49"/>
      <c r="D11" s="49"/>
      <c r="E11" s="49"/>
      <c r="F11" s="50"/>
    </row>
    <row r="12" spans="1:6" ht="15.75" thickBot="1">
      <c r="A12" s="49" t="s">
        <v>126</v>
      </c>
      <c r="B12" s="53">
        <v>0</v>
      </c>
      <c r="C12" s="49"/>
      <c r="D12" s="49"/>
      <c r="E12" s="49"/>
      <c r="F12" s="50"/>
    </row>
    <row r="13" spans="1:6">
      <c r="A13" s="49"/>
      <c r="B13" s="54">
        <f>SUM(B6:B12)</f>
        <v>178732.52000000002</v>
      </c>
      <c r="C13" s="49"/>
      <c r="D13" s="49"/>
      <c r="E13" s="49"/>
      <c r="F13" s="50"/>
    </row>
    <row r="14" spans="1:6" ht="15.75" thickBot="1">
      <c r="A14" s="49"/>
      <c r="B14" s="55">
        <f>B13*0.16</f>
        <v>28597.203200000004</v>
      </c>
      <c r="C14" s="49"/>
      <c r="D14" s="49"/>
      <c r="E14" s="49"/>
      <c r="F14" s="50"/>
    </row>
    <row r="15" spans="1:6" ht="15.75" thickTop="1">
      <c r="A15" s="49"/>
      <c r="B15" s="56">
        <f>+B13+B14</f>
        <v>207329.72320000001</v>
      </c>
      <c r="C15" s="49"/>
      <c r="D15" s="49"/>
      <c r="E15" s="49"/>
      <c r="F15" s="50"/>
    </row>
    <row r="16" spans="1:6">
      <c r="A16" s="49"/>
      <c r="B16" s="52">
        <v>207329.73</v>
      </c>
      <c r="C16" s="49"/>
      <c r="D16" s="49"/>
      <c r="E16" s="49"/>
      <c r="F16" s="50"/>
    </row>
    <row r="17" spans="1:6">
      <c r="A17" s="49"/>
      <c r="B17" s="52">
        <f>B15-B16</f>
        <v>-6.8000000028405339E-3</v>
      </c>
      <c r="C17" s="49"/>
      <c r="D17" s="49"/>
      <c r="E17" s="49"/>
      <c r="F17" s="50"/>
    </row>
    <row r="18" spans="1:6">
      <c r="A18" s="49"/>
      <c r="B18" s="52"/>
      <c r="C18" s="49"/>
      <c r="D18" s="49"/>
      <c r="E18" s="49"/>
      <c r="F18" s="50"/>
    </row>
    <row r="19" spans="1:6">
      <c r="A19" s="49"/>
      <c r="B19" s="49"/>
      <c r="C19" s="49"/>
      <c r="D19" s="49"/>
      <c r="E19" s="49"/>
      <c r="F19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2017-09-14T14:56:10Z</dcterms:created>
  <dcterms:modified xsi:type="dcterms:W3CDTF">2017-09-21T17:26:34Z</dcterms:modified>
</cp:coreProperties>
</file>