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FACTURACION!$A$10:$M$48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3"/>
  <c r="E13"/>
  <c r="F13" s="1"/>
  <c r="E14"/>
  <c r="E15"/>
  <c r="F15" s="1"/>
  <c r="E16"/>
  <c r="E17"/>
  <c r="G17" s="1"/>
  <c r="E18"/>
  <c r="G18" s="1"/>
  <c r="E19"/>
  <c r="G19" s="1"/>
  <c r="E20"/>
  <c r="E21"/>
  <c r="G21" s="1"/>
  <c r="E22"/>
  <c r="G22" s="1"/>
  <c r="E23"/>
  <c r="G23" s="1"/>
  <c r="E24"/>
  <c r="E25"/>
  <c r="E26"/>
  <c r="G26" s="1"/>
  <c r="E27"/>
  <c r="E28"/>
  <c r="E29"/>
  <c r="E30"/>
  <c r="G30" s="1"/>
  <c r="E31"/>
  <c r="E32"/>
  <c r="E33"/>
  <c r="G33" s="1"/>
  <c r="E34"/>
  <c r="G34" s="1"/>
  <c r="E35"/>
  <c r="E36"/>
  <c r="G36" s="1"/>
  <c r="E37"/>
  <c r="E38"/>
  <c r="E39"/>
  <c r="E40"/>
  <c r="G40" s="1"/>
  <c r="E41"/>
  <c r="E42"/>
  <c r="G42" s="1"/>
  <c r="E43"/>
  <c r="E44"/>
  <c r="E45"/>
  <c r="E46"/>
  <c r="G46" s="1"/>
  <c r="E47"/>
  <c r="E48"/>
  <c r="G48" s="1"/>
  <c r="E11"/>
  <c r="E51" l="1"/>
  <c r="F48"/>
  <c r="F46"/>
  <c r="H46" s="1"/>
  <c r="F44"/>
  <c r="F42"/>
  <c r="H42" s="1"/>
  <c r="F40"/>
  <c r="H40" s="1"/>
  <c r="F38"/>
  <c r="F36"/>
  <c r="F34"/>
  <c r="F32"/>
  <c r="F30"/>
  <c r="H30" s="1"/>
  <c r="I30" s="1"/>
  <c r="J30" s="1"/>
  <c r="F28"/>
  <c r="F26"/>
  <c r="H26" s="1"/>
  <c r="I26" s="1"/>
  <c r="J26" s="1"/>
  <c r="F24"/>
  <c r="F22"/>
  <c r="H22" s="1"/>
  <c r="F20"/>
  <c r="F18"/>
  <c r="F16"/>
  <c r="F14"/>
  <c r="H14" s="1"/>
  <c r="F12"/>
  <c r="G11"/>
  <c r="G44"/>
  <c r="G38"/>
  <c r="G32"/>
  <c r="G28"/>
  <c r="G24"/>
  <c r="G20"/>
  <c r="G16"/>
  <c r="G14"/>
  <c r="G12"/>
  <c r="H36"/>
  <c r="H18"/>
  <c r="I18" s="1"/>
  <c r="J18" s="1"/>
  <c r="F11"/>
  <c r="B15" i="4"/>
  <c r="B17" s="1"/>
  <c r="F45" i="3"/>
  <c r="G45"/>
  <c r="G47"/>
  <c r="F47"/>
  <c r="F37"/>
  <c r="H37" s="1"/>
  <c r="G37"/>
  <c r="H34"/>
  <c r="F41"/>
  <c r="G41"/>
  <c r="F39"/>
  <c r="G39"/>
  <c r="H48"/>
  <c r="F43"/>
  <c r="H43" s="1"/>
  <c r="G43"/>
  <c r="F35"/>
  <c r="H35" s="1"/>
  <c r="G35"/>
  <c r="G31"/>
  <c r="G29"/>
  <c r="G27"/>
  <c r="G25"/>
  <c r="G15"/>
  <c r="H15" s="1"/>
  <c r="G13"/>
  <c r="H13" s="1"/>
  <c r="F33"/>
  <c r="H33" s="1"/>
  <c r="F31"/>
  <c r="F29"/>
  <c r="F27"/>
  <c r="F25"/>
  <c r="F23"/>
  <c r="H23" s="1"/>
  <c r="F21"/>
  <c r="H21" s="1"/>
  <c r="F19"/>
  <c r="H19" s="1"/>
  <c r="F17"/>
  <c r="H17" s="1"/>
  <c r="H16" l="1"/>
  <c r="H39"/>
  <c r="H32"/>
  <c r="I32" s="1"/>
  <c r="J32" s="1"/>
  <c r="H25"/>
  <c r="H41"/>
  <c r="H28"/>
  <c r="I28" s="1"/>
  <c r="J28" s="1"/>
  <c r="H24"/>
  <c r="I24" s="1"/>
  <c r="H38"/>
  <c r="I38" s="1"/>
  <c r="J38" s="1"/>
  <c r="H27"/>
  <c r="H47"/>
  <c r="I47" s="1"/>
  <c r="J47" s="1"/>
  <c r="H12"/>
  <c r="J12" s="1"/>
  <c r="H20"/>
  <c r="H44"/>
  <c r="H31"/>
  <c r="I12"/>
  <c r="I14"/>
  <c r="J14" s="1"/>
  <c r="I16"/>
  <c r="J16" s="1"/>
  <c r="H29"/>
  <c r="I29" s="1"/>
  <c r="J29" s="1"/>
  <c r="I22"/>
  <c r="J22" s="1"/>
  <c r="I36"/>
  <c r="J36" s="1"/>
  <c r="F51"/>
  <c r="G51"/>
  <c r="H11"/>
  <c r="I21"/>
  <c r="J21" s="1"/>
  <c r="I15"/>
  <c r="J15" s="1"/>
  <c r="I31"/>
  <c r="J31" s="1"/>
  <c r="I25"/>
  <c r="J25" s="1"/>
  <c r="I39"/>
  <c r="J39" s="1"/>
  <c r="I37"/>
  <c r="J37" s="1"/>
  <c r="I23"/>
  <c r="J23" s="1"/>
  <c r="I43"/>
  <c r="J43" s="1"/>
  <c r="I33"/>
  <c r="J33" s="1"/>
  <c r="I19"/>
  <c r="J19" s="1"/>
  <c r="I34"/>
  <c r="J34" s="1"/>
  <c r="I17"/>
  <c r="J17" s="1"/>
  <c r="I40"/>
  <c r="J40" s="1"/>
  <c r="I48"/>
  <c r="J48" s="1"/>
  <c r="I46"/>
  <c r="J46" s="1"/>
  <c r="H45"/>
  <c r="I35"/>
  <c r="J35" s="1"/>
  <c r="I41"/>
  <c r="J41" s="1"/>
  <c r="I13"/>
  <c r="J13" s="1"/>
  <c r="I42"/>
  <c r="J42" s="1"/>
  <c r="J24" l="1"/>
  <c r="I20"/>
  <c r="J20" s="1"/>
  <c r="I27"/>
  <c r="J27" s="1"/>
  <c r="I44"/>
  <c r="J44" s="1"/>
  <c r="H51"/>
  <c r="I11"/>
  <c r="I45"/>
  <c r="J45" s="1"/>
  <c r="I51" l="1"/>
  <c r="J11"/>
  <c r="J51" s="1"/>
</calcChain>
</file>

<file path=xl/sharedStrings.xml><?xml version="1.0" encoding="utf-8"?>
<sst xmlns="http://schemas.openxmlformats.org/spreadsheetml/2006/main" count="453" uniqueCount="174">
  <si>
    <t>CONTPAQ i</t>
  </si>
  <si>
    <t xml:space="preserve">      NÓMINAS</t>
  </si>
  <si>
    <t>05 INGENIERIA FISCAL LABORAL SC</t>
  </si>
  <si>
    <t>Lista de Raya (forma tabular)</t>
  </si>
  <si>
    <t>Periodo 36 al 36 Semanal del 30/08/2017 al 05/09/2017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</si>
  <si>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</si>
  <si>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</si>
  <si>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</si>
  <si>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</si>
  <si>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</si>
  <si>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</si>
  <si>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</si>
  <si>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</si>
  <si>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Seguro de vivienda Infonavit</t>
  </si>
  <si>
    <t>Préstamo Infonavit (vsm)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</si>
  <si>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</si>
  <si>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</si>
  <si>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</si>
  <si>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</si>
  <si>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</si>
  <si>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</si>
  <si>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</si>
  <si>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</si>
  <si>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</si>
  <si>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</si>
  <si>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</si>
  <si>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</si>
  <si>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</si>
  <si>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</si>
  <si>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</si>
  <si>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</si>
  <si>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</si>
  <si>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ATA07</t>
  </si>
  <si>
    <t>Arroyo Torres Angela Daniela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</si>
  <si>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</si>
  <si>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</si>
  <si>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</si>
  <si>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</si>
  <si>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</si>
  <si>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</si>
  <si>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</si>
  <si>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</si>
  <si>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</si>
  <si>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</si>
  <si>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</si>
  <si>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</si>
  <si>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</si>
  <si>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</si>
  <si>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</si>
  <si>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</si>
  <si>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</si>
  <si>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</si>
  <si>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</si>
  <si>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</si>
  <si>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</si>
  <si>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</si>
  <si>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</si>
  <si>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</si>
  <si>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</si>
  <si>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</si>
  <si>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</si>
  <si>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</si>
  <si>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</si>
  <si>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</si>
  <si>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</si>
  <si>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</si>
  <si>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</si>
  <si>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</si>
  <si>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</si>
  <si>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</si>
  <si>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</si>
  <si>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</si>
  <si>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MMP28</t>
  </si>
  <si>
    <t>Magueyal Martinez Pedro</t>
  </si>
  <si>
    <t>MVN23</t>
  </si>
  <si>
    <t>Mejia Villegas Nallely Beatriz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</si>
  <si>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</si>
  <si>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</si>
  <si>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</si>
  <si>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</si>
  <si>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</si>
  <si>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</si>
  <si>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</si>
  <si>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</si>
  <si>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</si>
  <si>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</si>
  <si>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</si>
  <si>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</si>
  <si>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</si>
  <si>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</si>
  <si>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</si>
  <si>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</si>
  <si>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</si>
  <si>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</si>
  <si>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</si>
  <si>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</si>
  <si>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YPJ04</t>
  </si>
  <si>
    <t>Yañez Pantoja Jose Guadalupe</t>
  </si>
  <si>
    <t xml:space="preserve">  =============</t>
  </si>
  <si>
    <t>Total Gral.</t>
  </si>
  <si>
    <t xml:space="preserve"> </t>
  </si>
  <si>
    <t>Periodo 36 del 2017-08-30 al 2017-09-05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</si>
  <si>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</si>
  <si>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</si>
  <si>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</si>
  <si>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</si>
  <si>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</si>
  <si>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</si>
  <si>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</si>
  <si>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</si>
  <si>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</si>
  <si>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</si>
  <si>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37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</si>
  <si>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</si>
  <si>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</si>
  <si>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</si>
  <si>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</si>
  <si>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</si>
  <si>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</si>
  <si>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</si>
  <si>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</si>
  <si>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</si>
  <si>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</si>
  <si>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</si>
  <si>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</si>
  <si>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</si>
  <si>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</si>
  <si>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</si>
  <si>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</si>
  <si>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</si>
  <si>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36</t>
  </si>
  <si>
    <t>30/08/2017 al 05/09/2017</t>
  </si>
  <si>
    <t>VENTAS</t>
  </si>
  <si>
    <t>ALBA GALLART DIEGO KISAI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</si>
  <si>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</si>
  <si>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</si>
  <si>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</si>
  <si>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</si>
  <si>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</si>
  <si>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ARROYO TORRES ANGELA DANIELA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</si>
  <si>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</si>
  <si>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</si>
  <si>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</si>
  <si>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</si>
  <si>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</si>
  <si>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</si>
  <si>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</si>
  <si>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</si>
  <si>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</si>
  <si>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</si>
  <si>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</si>
  <si>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</si>
  <si>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</si>
  <si>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</si>
  <si>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</si>
  <si>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</si>
  <si>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</si>
  <si>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</si>
  <si>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</si>
  <si>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</si>
  <si>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</si>
  <si>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MAGUEYAL MARTINEZ PEDRO</t>
  </si>
  <si>
    <t>MEJIA VILLEGAS NALLELY BEATRIZ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</si>
  <si>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</si>
  <si>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</si>
  <si>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</si>
  <si>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</si>
  <si>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</si>
  <si>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</si>
  <si>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</si>
  <si>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</si>
  <si>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</si>
  <si>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</si>
  <si>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YAÑEZ PANTOJA JOSE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</si>
</sst>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5" sqref="H25:H48"/>
    </sheetView>
  </sheetViews>
  <sheetFormatPr baseColWidth="10" defaultRowHeight="11.25"/>
  <cols>
    <col min="1" max="1" width="8.28515625" style="2" customWidth="1"/>
    <col min="2" max="2" width="27.7109375" style="1" customWidth="1"/>
    <col min="3" max="3" width="14.28515625" style="1" customWidth="1"/>
    <col min="4" max="4" width="11.42578125" style="1"/>
    <col min="5" max="5" width="15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100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113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114</v>
      </c>
      <c r="G8" s="39" t="s">
        <v>115</v>
      </c>
      <c r="H8" s="39" t="s">
        <v>116</v>
      </c>
      <c r="I8" s="39" t="s">
        <v>117</v>
      </c>
      <c r="J8" s="39" t="s">
        <v>118</v>
      </c>
    </row>
    <row r="9" spans="1:13" ht="12" thickTop="1">
      <c r="A9" s="12" t="s">
        <v>21</v>
      </c>
    </row>
    <row r="11" spans="1:13" ht="14.25" hidden="1">
      <c r="A11" s="2" t="s">
        <v>22</v>
      </c>
      <c r="B11" s="1" t="s">
        <v>23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132</v>
      </c>
      <c r="M11" s="58" t="s">
        <v>133</v>
      </c>
    </row>
    <row r="12" spans="1:13" ht="14.25" hidden="1">
      <c r="A12" s="2" t="s">
        <v>24</v>
      </c>
      <c r="B12" s="1" t="s">
        <v>25</v>
      </c>
      <c r="C12" s="13">
        <v>1026.76</v>
      </c>
      <c r="E12" s="40">
        <f t="shared" ref="E12:E48" si="0">+C12</f>
        <v>1026.76</v>
      </c>
      <c r="F12" s="40">
        <f t="shared" ref="F12:F48" si="1">+E12*2%</f>
        <v>20.5352</v>
      </c>
      <c r="G12" s="40">
        <f t="shared" ref="G12:G48" si="2">+E12*7.5%</f>
        <v>77.006999999999991</v>
      </c>
      <c r="H12" s="40">
        <f t="shared" ref="H12:H48" si="3">SUM(E12:G12)</f>
        <v>1124.3022000000001</v>
      </c>
      <c r="I12" s="40">
        <f t="shared" ref="I12:I48" si="4">+H12*16%</f>
        <v>179.88835200000003</v>
      </c>
      <c r="J12" s="40">
        <f t="shared" ref="J12:J48" si="5">+H12+I12</f>
        <v>1304.190552</v>
      </c>
      <c r="L12" s="57" t="s">
        <v>132</v>
      </c>
      <c r="M12" s="58" t="s">
        <v>134</v>
      </c>
    </row>
    <row r="13" spans="1:13" ht="14.25" hidden="1">
      <c r="A13" s="2" t="s">
        <v>26</v>
      </c>
      <c r="B13" s="1" t="s">
        <v>27</v>
      </c>
      <c r="C13" s="13">
        <v>3650.19</v>
      </c>
      <c r="E13" s="40">
        <f t="shared" si="0"/>
        <v>3650.19</v>
      </c>
      <c r="F13" s="40">
        <f t="shared" si="1"/>
        <v>73.003799999999998</v>
      </c>
      <c r="G13" s="40">
        <f t="shared" si="2"/>
        <v>273.76425</v>
      </c>
      <c r="H13" s="40">
        <f t="shared" si="3"/>
        <v>3996.9580500000002</v>
      </c>
      <c r="I13" s="40">
        <f t="shared" si="4"/>
        <v>639.51328799999999</v>
      </c>
      <c r="J13" s="40">
        <f t="shared" si="5"/>
        <v>4636.4713380000003</v>
      </c>
      <c r="L13" s="57" t="s">
        <v>132</v>
      </c>
      <c r="M13" s="58" t="s">
        <v>135</v>
      </c>
    </row>
    <row r="14" spans="1:13" ht="14.25" hidden="1">
      <c r="A14" s="2" t="s">
        <v>28</v>
      </c>
      <c r="B14" s="1" t="s">
        <v>29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132</v>
      </c>
      <c r="M14" s="58" t="s">
        <v>136</v>
      </c>
    </row>
    <row r="15" spans="1:13" ht="14.25" hidden="1">
      <c r="A15" s="2" t="s">
        <v>30</v>
      </c>
      <c r="B15" s="1" t="s">
        <v>31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7" t="s">
        <v>137</v>
      </c>
      <c r="M15" s="58" t="s">
        <v>138</v>
      </c>
    </row>
    <row r="16" spans="1:13" ht="14.25" hidden="1">
      <c r="A16" s="2" t="s">
        <v>32</v>
      </c>
      <c r="B16" s="1" t="s">
        <v>33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132</v>
      </c>
      <c r="M16" s="58" t="s">
        <v>139</v>
      </c>
    </row>
    <row r="17" spans="1:13" ht="14.25" hidden="1">
      <c r="A17" s="2" t="s">
        <v>34</v>
      </c>
      <c r="B17" s="1" t="s">
        <v>35</v>
      </c>
      <c r="C17" s="13">
        <v>14238.83</v>
      </c>
      <c r="E17" s="40">
        <f t="shared" si="0"/>
        <v>14238.83</v>
      </c>
      <c r="F17" s="40">
        <f t="shared" si="1"/>
        <v>284.77660000000003</v>
      </c>
      <c r="G17" s="40">
        <f t="shared" si="2"/>
        <v>1067.9122499999999</v>
      </c>
      <c r="H17" s="40">
        <f t="shared" si="3"/>
        <v>15591.518849999999</v>
      </c>
      <c r="I17" s="40">
        <f t="shared" si="4"/>
        <v>2494.643016</v>
      </c>
      <c r="J17" s="40">
        <f t="shared" si="5"/>
        <v>18086.161865999999</v>
      </c>
      <c r="L17" s="57" t="s">
        <v>137</v>
      </c>
      <c r="M17" s="58" t="s">
        <v>140</v>
      </c>
    </row>
    <row r="18" spans="1:13" ht="14.25" hidden="1">
      <c r="A18" s="2" t="s">
        <v>36</v>
      </c>
      <c r="B18" s="1" t="s">
        <v>37</v>
      </c>
      <c r="C18" s="13">
        <v>4742.03</v>
      </c>
      <c r="E18" s="40">
        <f t="shared" si="0"/>
        <v>4742.03</v>
      </c>
      <c r="F18" s="40">
        <f t="shared" si="1"/>
        <v>94.840599999999995</v>
      </c>
      <c r="G18" s="40">
        <f t="shared" si="2"/>
        <v>355.65224999999998</v>
      </c>
      <c r="H18" s="40">
        <f t="shared" si="3"/>
        <v>5192.5228500000003</v>
      </c>
      <c r="I18" s="40">
        <f t="shared" si="4"/>
        <v>830.80365600000005</v>
      </c>
      <c r="J18" s="40">
        <f t="shared" si="5"/>
        <v>6023.3265060000003</v>
      </c>
      <c r="L18" s="57" t="s">
        <v>132</v>
      </c>
      <c r="M18" s="58" t="s">
        <v>141</v>
      </c>
    </row>
    <row r="19" spans="1:13" ht="14.25" hidden="1">
      <c r="A19" s="2" t="s">
        <v>38</v>
      </c>
      <c r="B19" s="1" t="s">
        <v>39</v>
      </c>
      <c r="C19" s="13">
        <v>1026.76</v>
      </c>
      <c r="E19" s="40">
        <f t="shared" si="0"/>
        <v>1026.76</v>
      </c>
      <c r="F19" s="40">
        <f t="shared" si="1"/>
        <v>20.5352</v>
      </c>
      <c r="G19" s="40">
        <f t="shared" si="2"/>
        <v>77.006999999999991</v>
      </c>
      <c r="H19" s="40">
        <f t="shared" si="3"/>
        <v>1124.3022000000001</v>
      </c>
      <c r="I19" s="40">
        <f t="shared" si="4"/>
        <v>179.88835200000003</v>
      </c>
      <c r="J19" s="40">
        <f t="shared" si="5"/>
        <v>1304.190552</v>
      </c>
      <c r="L19" s="57" t="s">
        <v>132</v>
      </c>
      <c r="M19" s="58" t="s">
        <v>142</v>
      </c>
    </row>
    <row r="20" spans="1:13" ht="14.25" hidden="1">
      <c r="A20" s="2" t="s">
        <v>40</v>
      </c>
      <c r="B20" s="1" t="s">
        <v>41</v>
      </c>
      <c r="C20" s="13">
        <v>10239.629999999999</v>
      </c>
      <c r="E20" s="40">
        <f t="shared" si="0"/>
        <v>10239.629999999999</v>
      </c>
      <c r="F20" s="40">
        <f t="shared" si="1"/>
        <v>204.79259999999999</v>
      </c>
      <c r="G20" s="40">
        <f t="shared" si="2"/>
        <v>767.97224999999992</v>
      </c>
      <c r="H20" s="40">
        <f t="shared" si="3"/>
        <v>11212.394850000001</v>
      </c>
      <c r="I20" s="40">
        <f t="shared" si="4"/>
        <v>1793.9831760000002</v>
      </c>
      <c r="J20" s="40">
        <f t="shared" si="5"/>
        <v>13006.378026</v>
      </c>
      <c r="L20" s="57" t="s">
        <v>143</v>
      </c>
      <c r="M20" s="58" t="s">
        <v>144</v>
      </c>
    </row>
    <row r="21" spans="1:13" ht="14.25" hidden="1">
      <c r="A21" s="2" t="s">
        <v>42</v>
      </c>
      <c r="B21" s="1" t="s">
        <v>43</v>
      </c>
      <c r="C21" s="13">
        <v>1026.76</v>
      </c>
      <c r="E21" s="40">
        <f t="shared" si="0"/>
        <v>1026.76</v>
      </c>
      <c r="F21" s="40">
        <f t="shared" si="1"/>
        <v>20.5352</v>
      </c>
      <c r="G21" s="40">
        <f t="shared" si="2"/>
        <v>77.006999999999991</v>
      </c>
      <c r="H21" s="40">
        <f t="shared" si="3"/>
        <v>1124.3022000000001</v>
      </c>
      <c r="I21" s="40">
        <f t="shared" si="4"/>
        <v>179.88835200000003</v>
      </c>
      <c r="J21" s="40">
        <f t="shared" si="5"/>
        <v>1304.190552</v>
      </c>
      <c r="L21" s="57" t="s">
        <v>132</v>
      </c>
      <c r="M21" s="58" t="s">
        <v>145</v>
      </c>
    </row>
    <row r="22" spans="1:13" ht="14.25" hidden="1">
      <c r="A22" s="2" t="s">
        <v>44</v>
      </c>
      <c r="B22" s="1" t="s">
        <v>45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132</v>
      </c>
      <c r="M22" s="58" t="s">
        <v>146</v>
      </c>
    </row>
    <row r="23" spans="1:13" ht="14.25" hidden="1">
      <c r="A23" s="2" t="s">
        <v>46</v>
      </c>
      <c r="B23" s="1" t="s">
        <v>47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137</v>
      </c>
      <c r="M23" s="58" t="s">
        <v>147</v>
      </c>
    </row>
    <row r="24" spans="1:13" ht="14.25" hidden="1">
      <c r="A24" s="2" t="s">
        <v>48</v>
      </c>
      <c r="B24" s="1" t="s">
        <v>49</v>
      </c>
      <c r="C24" s="13">
        <v>10010.73</v>
      </c>
      <c r="E24" s="40">
        <f t="shared" si="0"/>
        <v>10010.73</v>
      </c>
      <c r="F24" s="40">
        <f t="shared" si="1"/>
        <v>200.21459999999999</v>
      </c>
      <c r="G24" s="40">
        <f t="shared" si="2"/>
        <v>750.8047499999999</v>
      </c>
      <c r="H24" s="40">
        <f t="shared" si="3"/>
        <v>10961.749349999998</v>
      </c>
      <c r="I24" s="40">
        <f t="shared" si="4"/>
        <v>1753.8798959999997</v>
      </c>
      <c r="J24" s="40">
        <f t="shared" si="5"/>
        <v>12715.629245999999</v>
      </c>
      <c r="L24" s="57" t="s">
        <v>132</v>
      </c>
      <c r="M24" s="58" t="s">
        <v>148</v>
      </c>
    </row>
    <row r="25" spans="1:13" ht="14.25">
      <c r="A25" s="2" t="s">
        <v>50</v>
      </c>
      <c r="B25" s="1" t="s">
        <v>51</v>
      </c>
      <c r="C25" s="13">
        <v>1733.28</v>
      </c>
      <c r="E25" s="40">
        <f t="shared" si="0"/>
        <v>1733.28</v>
      </c>
      <c r="F25" s="40">
        <f t="shared" si="1"/>
        <v>34.665599999999998</v>
      </c>
      <c r="G25" s="40">
        <f t="shared" si="2"/>
        <v>129.99599999999998</v>
      </c>
      <c r="H25" s="40">
        <f t="shared" si="3"/>
        <v>1897.9416000000001</v>
      </c>
      <c r="I25" s="40">
        <f t="shared" si="4"/>
        <v>303.67065600000001</v>
      </c>
      <c r="J25" s="40">
        <f t="shared" si="5"/>
        <v>2201.6122560000003</v>
      </c>
      <c r="L25" s="57" t="s">
        <v>149</v>
      </c>
      <c r="M25" s="58" t="s">
        <v>150</v>
      </c>
    </row>
    <row r="26" spans="1:13" ht="14.25" hidden="1">
      <c r="A26" s="2" t="s">
        <v>52</v>
      </c>
      <c r="B26" s="1" t="s">
        <v>53</v>
      </c>
      <c r="C26" s="13">
        <v>513.38</v>
      </c>
      <c r="E26" s="40">
        <f t="shared" si="0"/>
        <v>513.38</v>
      </c>
      <c r="F26" s="40">
        <f t="shared" si="1"/>
        <v>10.2676</v>
      </c>
      <c r="G26" s="40">
        <f t="shared" si="2"/>
        <v>38.503499999999995</v>
      </c>
      <c r="H26" s="40">
        <f t="shared" si="3"/>
        <v>562.15110000000004</v>
      </c>
      <c r="I26" s="40">
        <f t="shared" si="4"/>
        <v>89.944176000000013</v>
      </c>
      <c r="J26" s="40">
        <f t="shared" si="5"/>
        <v>652.09527600000001</v>
      </c>
      <c r="L26" s="57" t="s">
        <v>132</v>
      </c>
      <c r="M26" s="58" t="s">
        <v>151</v>
      </c>
    </row>
    <row r="27" spans="1:13" ht="14.25" hidden="1">
      <c r="A27" s="2" t="s">
        <v>54</v>
      </c>
      <c r="B27" s="1" t="s">
        <v>55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7" t="s">
        <v>132</v>
      </c>
      <c r="M27" s="58" t="s">
        <v>152</v>
      </c>
    </row>
    <row r="28" spans="1:13" ht="14.25" hidden="1">
      <c r="A28" s="2" t="s">
        <v>56</v>
      </c>
      <c r="B28" s="1" t="s">
        <v>57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132</v>
      </c>
      <c r="M28" s="58" t="s">
        <v>153</v>
      </c>
    </row>
    <row r="29" spans="1:13" ht="14.25" hidden="1">
      <c r="A29" s="2" t="s">
        <v>58</v>
      </c>
      <c r="B29" s="1" t="s">
        <v>59</v>
      </c>
      <c r="C29" s="13">
        <v>1026.76</v>
      </c>
      <c r="E29" s="40">
        <f t="shared" si="0"/>
        <v>1026.76</v>
      </c>
      <c r="F29" s="40">
        <f t="shared" si="1"/>
        <v>20.5352</v>
      </c>
      <c r="G29" s="40">
        <f t="shared" si="2"/>
        <v>77.006999999999991</v>
      </c>
      <c r="H29" s="40">
        <f t="shared" si="3"/>
        <v>1124.3022000000001</v>
      </c>
      <c r="I29" s="40">
        <f t="shared" si="4"/>
        <v>179.88835200000003</v>
      </c>
      <c r="J29" s="40">
        <f t="shared" si="5"/>
        <v>1304.190552</v>
      </c>
      <c r="L29" s="57" t="s">
        <v>132</v>
      </c>
      <c r="M29" s="58" t="s">
        <v>154</v>
      </c>
    </row>
    <row r="30" spans="1:13" ht="14.25">
      <c r="A30" s="2" t="s">
        <v>60</v>
      </c>
      <c r="B30" s="1" t="s">
        <v>61</v>
      </c>
      <c r="C30" s="13">
        <v>2166.67</v>
      </c>
      <c r="E30" s="40">
        <f t="shared" si="0"/>
        <v>2166.67</v>
      </c>
      <c r="F30" s="40">
        <f t="shared" si="1"/>
        <v>43.333400000000005</v>
      </c>
      <c r="G30" s="40">
        <f t="shared" si="2"/>
        <v>162.50024999999999</v>
      </c>
      <c r="H30" s="40">
        <f t="shared" si="3"/>
        <v>2372.5036500000001</v>
      </c>
      <c r="I30" s="40">
        <f t="shared" si="4"/>
        <v>379.60058400000003</v>
      </c>
      <c r="J30" s="40">
        <f t="shared" si="5"/>
        <v>2752.1042340000004</v>
      </c>
      <c r="L30" s="57" t="s">
        <v>149</v>
      </c>
      <c r="M30" s="58" t="s">
        <v>155</v>
      </c>
    </row>
    <row r="31" spans="1:13" ht="14.25">
      <c r="A31" s="2" t="s">
        <v>62</v>
      </c>
      <c r="B31" s="1" t="s">
        <v>63</v>
      </c>
      <c r="C31" s="13">
        <v>1733.35</v>
      </c>
      <c r="E31" s="40">
        <f t="shared" si="0"/>
        <v>1733.35</v>
      </c>
      <c r="F31" s="40">
        <f t="shared" si="1"/>
        <v>34.667000000000002</v>
      </c>
      <c r="G31" s="40">
        <f t="shared" si="2"/>
        <v>130.00125</v>
      </c>
      <c r="H31" s="40">
        <f t="shared" si="3"/>
        <v>1898.0182499999999</v>
      </c>
      <c r="I31" s="40">
        <f t="shared" si="4"/>
        <v>303.68291999999997</v>
      </c>
      <c r="J31" s="40">
        <f t="shared" si="5"/>
        <v>2201.7011699999998</v>
      </c>
      <c r="L31" s="57" t="s">
        <v>149</v>
      </c>
      <c r="M31" s="58" t="s">
        <v>156</v>
      </c>
    </row>
    <row r="32" spans="1:13" ht="14.25" hidden="1">
      <c r="A32" s="2" t="s">
        <v>64</v>
      </c>
      <c r="B32" s="1" t="s">
        <v>65</v>
      </c>
      <c r="C32" s="13">
        <v>5856.11</v>
      </c>
      <c r="E32" s="40">
        <f t="shared" si="0"/>
        <v>5856.11</v>
      </c>
      <c r="F32" s="40">
        <f t="shared" si="1"/>
        <v>117.12219999999999</v>
      </c>
      <c r="G32" s="40">
        <f t="shared" si="2"/>
        <v>439.20824999999996</v>
      </c>
      <c r="H32" s="40">
        <f t="shared" si="3"/>
        <v>6412.4404499999991</v>
      </c>
      <c r="I32" s="40">
        <f t="shared" si="4"/>
        <v>1025.990472</v>
      </c>
      <c r="J32" s="40">
        <f t="shared" si="5"/>
        <v>7438.4309219999996</v>
      </c>
      <c r="L32" s="57" t="s">
        <v>132</v>
      </c>
      <c r="M32" s="58" t="s">
        <v>157</v>
      </c>
    </row>
    <row r="33" spans="1:13" ht="14.25" hidden="1">
      <c r="A33" s="2" t="s">
        <v>66</v>
      </c>
      <c r="B33" s="1" t="s">
        <v>67</v>
      </c>
      <c r="C33" s="13">
        <v>12310.45</v>
      </c>
      <c r="E33" s="40">
        <f t="shared" si="0"/>
        <v>12310.45</v>
      </c>
      <c r="F33" s="40">
        <f t="shared" si="1"/>
        <v>246.20900000000003</v>
      </c>
      <c r="G33" s="40">
        <f t="shared" si="2"/>
        <v>923.28375000000005</v>
      </c>
      <c r="H33" s="40">
        <f t="shared" si="3"/>
        <v>13479.942750000002</v>
      </c>
      <c r="I33" s="40">
        <f t="shared" si="4"/>
        <v>2156.7908400000006</v>
      </c>
      <c r="J33" s="40">
        <f t="shared" si="5"/>
        <v>15636.733590000003</v>
      </c>
      <c r="L33" s="57" t="s">
        <v>132</v>
      </c>
      <c r="M33" s="58" t="s">
        <v>158</v>
      </c>
    </row>
    <row r="34" spans="1:13" ht="14.25" hidden="1">
      <c r="A34" s="2" t="s">
        <v>68</v>
      </c>
      <c r="B34" s="1" t="s">
        <v>69</v>
      </c>
      <c r="C34" s="13">
        <v>8171.43</v>
      </c>
      <c r="E34" s="40">
        <f t="shared" si="0"/>
        <v>8171.43</v>
      </c>
      <c r="F34" s="40">
        <f t="shared" si="1"/>
        <v>163.42860000000002</v>
      </c>
      <c r="G34" s="40">
        <f t="shared" si="2"/>
        <v>612.85725000000002</v>
      </c>
      <c r="H34" s="40">
        <f t="shared" si="3"/>
        <v>8947.7158500000005</v>
      </c>
      <c r="I34" s="40">
        <f t="shared" si="4"/>
        <v>1431.634536</v>
      </c>
      <c r="J34" s="40">
        <f t="shared" si="5"/>
        <v>10379.350386</v>
      </c>
      <c r="L34" s="57" t="s">
        <v>132</v>
      </c>
      <c r="M34" s="58" t="s">
        <v>159</v>
      </c>
    </row>
    <row r="35" spans="1:13" ht="14.25" hidden="1">
      <c r="A35" s="2" t="s">
        <v>70</v>
      </c>
      <c r="B35" s="1" t="s">
        <v>71</v>
      </c>
      <c r="C35" s="13">
        <v>1166.76</v>
      </c>
      <c r="E35" s="40">
        <f t="shared" si="0"/>
        <v>1166.76</v>
      </c>
      <c r="F35" s="40">
        <f t="shared" si="1"/>
        <v>23.3352</v>
      </c>
      <c r="G35" s="40">
        <f t="shared" si="2"/>
        <v>87.506999999999991</v>
      </c>
      <c r="H35" s="40">
        <f t="shared" si="3"/>
        <v>1277.6022</v>
      </c>
      <c r="I35" s="40">
        <f t="shared" si="4"/>
        <v>204.41635200000002</v>
      </c>
      <c r="J35" s="40">
        <f t="shared" si="5"/>
        <v>1482.018552</v>
      </c>
      <c r="L35" s="57" t="s">
        <v>143</v>
      </c>
      <c r="M35" s="58" t="s">
        <v>160</v>
      </c>
    </row>
    <row r="36" spans="1:13" ht="14.25" hidden="1">
      <c r="A36" s="2" t="s">
        <v>72</v>
      </c>
      <c r="B36" s="1" t="s">
        <v>73</v>
      </c>
      <c r="C36" s="13">
        <v>11149.16</v>
      </c>
      <c r="E36" s="40">
        <f t="shared" si="0"/>
        <v>11149.16</v>
      </c>
      <c r="F36" s="40">
        <f t="shared" si="1"/>
        <v>222.98320000000001</v>
      </c>
      <c r="G36" s="40">
        <f t="shared" si="2"/>
        <v>836.18700000000001</v>
      </c>
      <c r="H36" s="40">
        <f t="shared" si="3"/>
        <v>12208.3302</v>
      </c>
      <c r="I36" s="40">
        <f t="shared" si="4"/>
        <v>1953.3328320000001</v>
      </c>
      <c r="J36" s="40">
        <f t="shared" si="5"/>
        <v>14161.663032</v>
      </c>
      <c r="L36" s="57" t="s">
        <v>132</v>
      </c>
      <c r="M36" s="58" t="s">
        <v>161</v>
      </c>
    </row>
    <row r="37" spans="1:13" ht="14.25" hidden="1">
      <c r="A37" s="2" t="s">
        <v>74</v>
      </c>
      <c r="B37" s="1" t="s">
        <v>75</v>
      </c>
      <c r="C37" s="13">
        <v>6468.45</v>
      </c>
      <c r="E37" s="40">
        <f t="shared" si="0"/>
        <v>6468.45</v>
      </c>
      <c r="F37" s="40">
        <f t="shared" si="1"/>
        <v>129.369</v>
      </c>
      <c r="G37" s="40">
        <f t="shared" si="2"/>
        <v>485.13374999999996</v>
      </c>
      <c r="H37" s="40">
        <f t="shared" si="3"/>
        <v>7082.9527499999995</v>
      </c>
      <c r="I37" s="40">
        <f t="shared" si="4"/>
        <v>1133.27244</v>
      </c>
      <c r="J37" s="40">
        <f t="shared" si="5"/>
        <v>8216.2251899999992</v>
      </c>
      <c r="L37" s="57" t="s">
        <v>143</v>
      </c>
      <c r="M37" s="58" t="s">
        <v>162</v>
      </c>
    </row>
    <row r="38" spans="1:13" ht="14.25">
      <c r="A38" s="2" t="s">
        <v>76</v>
      </c>
      <c r="B38" s="1" t="s">
        <v>77</v>
      </c>
      <c r="C38" s="13">
        <v>1733.28</v>
      </c>
      <c r="E38" s="40">
        <f t="shared" si="0"/>
        <v>1733.28</v>
      </c>
      <c r="F38" s="40">
        <f t="shared" si="1"/>
        <v>34.665599999999998</v>
      </c>
      <c r="G38" s="40">
        <f t="shared" si="2"/>
        <v>129.99599999999998</v>
      </c>
      <c r="H38" s="40">
        <f t="shared" si="3"/>
        <v>1897.9416000000001</v>
      </c>
      <c r="I38" s="40">
        <f t="shared" si="4"/>
        <v>303.67065600000001</v>
      </c>
      <c r="J38" s="40">
        <f t="shared" si="5"/>
        <v>2201.6122560000003</v>
      </c>
      <c r="L38" s="57" t="s">
        <v>149</v>
      </c>
      <c r="M38" s="58" t="s">
        <v>163</v>
      </c>
    </row>
    <row r="39" spans="1:13" ht="14.25" hidden="1">
      <c r="A39" s="2" t="s">
        <v>78</v>
      </c>
      <c r="B39" s="1" t="s">
        <v>79</v>
      </c>
      <c r="C39" s="13">
        <v>11624.69</v>
      </c>
      <c r="E39" s="40">
        <f t="shared" si="0"/>
        <v>11624.69</v>
      </c>
      <c r="F39" s="40">
        <f t="shared" si="1"/>
        <v>232.49380000000002</v>
      </c>
      <c r="G39" s="40">
        <f t="shared" si="2"/>
        <v>871.85175000000004</v>
      </c>
      <c r="H39" s="40">
        <f t="shared" si="3"/>
        <v>12729.035550000001</v>
      </c>
      <c r="I39" s="40">
        <f t="shared" si="4"/>
        <v>2036.6456880000001</v>
      </c>
      <c r="J39" s="40">
        <f t="shared" si="5"/>
        <v>14765.681238000001</v>
      </c>
      <c r="L39" s="58" t="s">
        <v>132</v>
      </c>
      <c r="M39" s="58" t="s">
        <v>164</v>
      </c>
    </row>
    <row r="40" spans="1:13" ht="14.25" hidden="1">
      <c r="A40" s="2" t="s">
        <v>80</v>
      </c>
      <c r="B40" s="1" t="s">
        <v>81</v>
      </c>
      <c r="C40" s="13">
        <v>1314.45</v>
      </c>
      <c r="E40" s="40">
        <f t="shared" si="0"/>
        <v>1314.45</v>
      </c>
      <c r="F40" s="40">
        <f t="shared" si="1"/>
        <v>26.289000000000001</v>
      </c>
      <c r="G40" s="40">
        <f t="shared" si="2"/>
        <v>98.583749999999995</v>
      </c>
      <c r="H40" s="40">
        <f t="shared" si="3"/>
        <v>1439.32275</v>
      </c>
      <c r="I40" s="40">
        <f t="shared" si="4"/>
        <v>230.29164</v>
      </c>
      <c r="J40" s="40">
        <f t="shared" si="5"/>
        <v>1669.61439</v>
      </c>
      <c r="L40" s="57" t="s">
        <v>132</v>
      </c>
      <c r="M40" s="58" t="s">
        <v>165</v>
      </c>
    </row>
    <row r="41" spans="1:13" ht="14.25" hidden="1">
      <c r="A41" s="2" t="s">
        <v>82</v>
      </c>
      <c r="B41" s="1" t="s">
        <v>83</v>
      </c>
      <c r="C41" s="13">
        <v>6209.58</v>
      </c>
      <c r="E41" s="40">
        <f t="shared" si="0"/>
        <v>6209.58</v>
      </c>
      <c r="F41" s="40">
        <f t="shared" si="1"/>
        <v>124.19160000000001</v>
      </c>
      <c r="G41" s="40">
        <f t="shared" si="2"/>
        <v>465.71849999999995</v>
      </c>
      <c r="H41" s="40">
        <f t="shared" si="3"/>
        <v>6799.4901</v>
      </c>
      <c r="I41" s="40">
        <f t="shared" si="4"/>
        <v>1087.918416</v>
      </c>
      <c r="J41" s="40">
        <f t="shared" si="5"/>
        <v>7887.4085159999995</v>
      </c>
      <c r="L41" s="57" t="s">
        <v>137</v>
      </c>
      <c r="M41" s="58" t="s">
        <v>166</v>
      </c>
    </row>
    <row r="42" spans="1:13" ht="14.25" hidden="1">
      <c r="A42" s="2" t="s">
        <v>84</v>
      </c>
      <c r="B42" s="1" t="s">
        <v>85</v>
      </c>
      <c r="C42" s="13">
        <v>1499.96</v>
      </c>
      <c r="E42" s="40">
        <f t="shared" si="0"/>
        <v>1499.96</v>
      </c>
      <c r="F42" s="40">
        <f t="shared" si="1"/>
        <v>29.999200000000002</v>
      </c>
      <c r="G42" s="40">
        <f t="shared" si="2"/>
        <v>112.497</v>
      </c>
      <c r="H42" s="40">
        <f t="shared" si="3"/>
        <v>1642.4562000000001</v>
      </c>
      <c r="I42" s="40">
        <f t="shared" si="4"/>
        <v>262.79299200000003</v>
      </c>
      <c r="J42" s="40">
        <f t="shared" si="5"/>
        <v>1905.2491920000002</v>
      </c>
      <c r="L42" s="57" t="s">
        <v>132</v>
      </c>
      <c r="M42" s="58" t="s">
        <v>167</v>
      </c>
    </row>
    <row r="43" spans="1:13" ht="14.25">
      <c r="A43" s="2" t="s">
        <v>86</v>
      </c>
      <c r="B43" s="1" t="s">
        <v>87</v>
      </c>
      <c r="C43" s="13">
        <v>1733.28</v>
      </c>
      <c r="E43" s="40">
        <f t="shared" si="0"/>
        <v>1733.28</v>
      </c>
      <c r="F43" s="40">
        <f t="shared" si="1"/>
        <v>34.665599999999998</v>
      </c>
      <c r="G43" s="40">
        <f t="shared" si="2"/>
        <v>129.99599999999998</v>
      </c>
      <c r="H43" s="40">
        <f t="shared" si="3"/>
        <v>1897.9416000000001</v>
      </c>
      <c r="I43" s="40">
        <f t="shared" si="4"/>
        <v>303.67065600000001</v>
      </c>
      <c r="J43" s="40">
        <f t="shared" si="5"/>
        <v>2201.6122560000003</v>
      </c>
      <c r="L43" s="57" t="s">
        <v>149</v>
      </c>
      <c r="M43" s="58" t="s">
        <v>168</v>
      </c>
    </row>
    <row r="44" spans="1:13" ht="14.25" hidden="1">
      <c r="A44" s="2" t="s">
        <v>88</v>
      </c>
      <c r="B44" s="1" t="s">
        <v>89</v>
      </c>
      <c r="C44" s="13">
        <v>1907.03</v>
      </c>
      <c r="E44" s="40">
        <f t="shared" si="0"/>
        <v>1907.03</v>
      </c>
      <c r="F44" s="40">
        <f t="shared" si="1"/>
        <v>38.140599999999999</v>
      </c>
      <c r="G44" s="40">
        <f t="shared" si="2"/>
        <v>143.02724999999998</v>
      </c>
      <c r="H44" s="40">
        <f t="shared" si="3"/>
        <v>2088.19785</v>
      </c>
      <c r="I44" s="40">
        <f t="shared" si="4"/>
        <v>334.11165599999998</v>
      </c>
      <c r="J44" s="40">
        <f t="shared" si="5"/>
        <v>2422.3095060000001</v>
      </c>
      <c r="L44" s="57" t="s">
        <v>132</v>
      </c>
      <c r="M44" s="58" t="s">
        <v>169</v>
      </c>
    </row>
    <row r="45" spans="1:13" ht="14.25" hidden="1">
      <c r="A45" s="2" t="s">
        <v>90</v>
      </c>
      <c r="B45" s="1" t="s">
        <v>91</v>
      </c>
      <c r="C45" s="13">
        <v>3423.18</v>
      </c>
      <c r="E45" s="40">
        <f t="shared" si="0"/>
        <v>3423.18</v>
      </c>
      <c r="F45" s="40">
        <f t="shared" si="1"/>
        <v>68.4636</v>
      </c>
      <c r="G45" s="40">
        <f t="shared" si="2"/>
        <v>256.73849999999999</v>
      </c>
      <c r="H45" s="40">
        <f t="shared" si="3"/>
        <v>3748.3820999999998</v>
      </c>
      <c r="I45" s="40">
        <f t="shared" si="4"/>
        <v>599.74113599999998</v>
      </c>
      <c r="J45" s="40">
        <f t="shared" si="5"/>
        <v>4348.1232359999995</v>
      </c>
      <c r="L45" s="58" t="s">
        <v>132</v>
      </c>
      <c r="M45" s="58" t="s">
        <v>170</v>
      </c>
    </row>
    <row r="46" spans="1:13" ht="14.25" hidden="1">
      <c r="A46" s="2" t="s">
        <v>92</v>
      </c>
      <c r="B46" s="1" t="s">
        <v>93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8" t="s">
        <v>137</v>
      </c>
      <c r="M46" s="58" t="s">
        <v>171</v>
      </c>
    </row>
    <row r="47" spans="1:13" ht="14.25" hidden="1">
      <c r="A47" s="2" t="s">
        <v>94</v>
      </c>
      <c r="B47" s="1" t="s">
        <v>95</v>
      </c>
      <c r="C47" s="13">
        <v>1026.76</v>
      </c>
      <c r="E47" s="40">
        <f t="shared" si="0"/>
        <v>1026.76</v>
      </c>
      <c r="F47" s="40">
        <f t="shared" si="1"/>
        <v>20.5352</v>
      </c>
      <c r="G47" s="40">
        <f t="shared" si="2"/>
        <v>77.006999999999991</v>
      </c>
      <c r="H47" s="40">
        <f t="shared" si="3"/>
        <v>1124.3022000000001</v>
      </c>
      <c r="I47" s="40">
        <f t="shared" si="4"/>
        <v>179.88835200000003</v>
      </c>
      <c r="J47" s="40">
        <f t="shared" si="5"/>
        <v>1304.190552</v>
      </c>
      <c r="L47" s="58" t="s">
        <v>132</v>
      </c>
      <c r="M47" s="58" t="s">
        <v>172</v>
      </c>
    </row>
    <row r="48" spans="1:13" ht="14.25">
      <c r="A48" s="2" t="s">
        <v>96</v>
      </c>
      <c r="B48" s="1" t="s">
        <v>97</v>
      </c>
      <c r="C48" s="13">
        <v>1950.03</v>
      </c>
      <c r="E48" s="40">
        <f t="shared" si="0"/>
        <v>1950.03</v>
      </c>
      <c r="F48" s="40">
        <f t="shared" si="1"/>
        <v>39.000599999999999</v>
      </c>
      <c r="G48" s="40">
        <f t="shared" si="2"/>
        <v>146.25225</v>
      </c>
      <c r="H48" s="40">
        <f t="shared" si="3"/>
        <v>2135.2828500000001</v>
      </c>
      <c r="I48" s="40">
        <f t="shared" si="4"/>
        <v>341.64525600000002</v>
      </c>
      <c r="J48" s="40">
        <f t="shared" si="5"/>
        <v>2476.9281060000003</v>
      </c>
      <c r="L48" s="59" t="s">
        <v>149</v>
      </c>
      <c r="M48" s="59" t="s">
        <v>173</v>
      </c>
    </row>
    <row r="50" spans="1:10" s="7" customFormat="1">
      <c r="A50" s="15"/>
      <c r="C50" s="7" t="s">
        <v>98</v>
      </c>
      <c r="E50" s="38" t="s">
        <v>98</v>
      </c>
      <c r="F50" s="38" t="s">
        <v>98</v>
      </c>
      <c r="G50" s="38" t="s">
        <v>98</v>
      </c>
      <c r="H50" s="38" t="s">
        <v>98</v>
      </c>
      <c r="I50" s="38" t="s">
        <v>98</v>
      </c>
      <c r="J50" s="38" t="s">
        <v>98</v>
      </c>
    </row>
    <row r="51" spans="1:10" ht="13.5" thickBot="1">
      <c r="A51" s="18" t="s">
        <v>99</v>
      </c>
      <c r="B51" s="1" t="s">
        <v>100</v>
      </c>
      <c r="C51" s="17">
        <v>139920.57</v>
      </c>
      <c r="E51" s="41">
        <f>SUM(E11:E48)</f>
        <v>139920.57</v>
      </c>
      <c r="F51" s="41">
        <f t="shared" ref="F51:J51" si="6">SUM(F11:F48)</f>
        <v>2798.4114000000004</v>
      </c>
      <c r="G51" s="41">
        <f t="shared" si="6"/>
        <v>10494.042749999995</v>
      </c>
      <c r="H51" s="41">
        <f t="shared" si="6"/>
        <v>153213.02414999992</v>
      </c>
      <c r="I51" s="41">
        <f t="shared" si="6"/>
        <v>24514.083864000004</v>
      </c>
      <c r="J51" s="41">
        <f t="shared" si="6"/>
        <v>177727.108014</v>
      </c>
    </row>
    <row r="52" spans="1:10" ht="12" thickTop="1"/>
    <row r="53" spans="1:10">
      <c r="C53" s="1" t="s">
        <v>100</v>
      </c>
    </row>
    <row r="54" spans="1:10">
      <c r="A54" s="2" t="s">
        <v>100</v>
      </c>
      <c r="B54" s="1" t="s">
        <v>100</v>
      </c>
      <c r="C54" s="16"/>
    </row>
  </sheetData>
  <autoFilter ref="A10:M48">
    <filterColumn colId="11">
      <filters>
        <filter val="ADMINISTRACION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B20"/>
    </sheetView>
  </sheetViews>
  <sheetFormatPr baseColWidth="10" defaultRowHeight="11.25"/>
  <cols>
    <col min="1" max="1" width="8.28515625" style="2" customWidth="1"/>
    <col min="2" max="2" width="27.7109375" style="1" customWidth="1"/>
    <col min="3" max="3" width="12" style="1" customWidth="1"/>
    <col min="4" max="4" width="12.42578125" style="1" customWidth="1"/>
    <col min="5" max="5" width="13.28515625" style="1" customWidth="1"/>
    <col min="6" max="6" width="14.28515625" style="1" customWidth="1"/>
    <col min="7" max="7" width="14.5703125" style="1" bestFit="1" customWidth="1"/>
    <col min="8" max="8" width="13" style="1" bestFit="1" customWidth="1"/>
    <col min="9" max="9" width="12.85546875" style="1" customWidth="1"/>
    <col min="10" max="10" width="12" style="1" customWidth="1"/>
    <col min="11" max="11" width="10.5703125" style="1" customWidth="1"/>
    <col min="12" max="12" width="9.28515625" style="1" customWidth="1"/>
    <col min="13" max="13" width="13" style="1" bestFit="1" customWidth="1"/>
    <col min="14" max="14" width="12.140625" style="1" customWidth="1"/>
    <col min="15" max="16384" width="11.42578125" style="1"/>
  </cols>
  <sheetData>
    <row r="1" spans="1:14" ht="18" customHeight="1">
      <c r="A1" s="3" t="s">
        <v>0</v>
      </c>
      <c r="B1" s="45" t="s">
        <v>100</v>
      </c>
      <c r="C1" s="46"/>
      <c r="D1" s="46"/>
    </row>
    <row r="2" spans="1:14" ht="24.95" customHeight="1">
      <c r="A2" s="4" t="s">
        <v>1</v>
      </c>
      <c r="B2" s="20" t="s">
        <v>2</v>
      </c>
      <c r="C2" s="21"/>
      <c r="D2" s="21"/>
    </row>
    <row r="3" spans="1:14" ht="15.75">
      <c r="B3" s="22" t="s">
        <v>3</v>
      </c>
      <c r="C3" s="23"/>
      <c r="D3" s="23"/>
      <c r="E3" s="7"/>
    </row>
    <row r="4" spans="1:14" ht="15">
      <c r="B4" s="24" t="s">
        <v>4</v>
      </c>
      <c r="C4" s="23"/>
      <c r="D4" s="23"/>
      <c r="E4" s="7"/>
    </row>
    <row r="5" spans="1:14">
      <c r="B5" s="6" t="s">
        <v>5</v>
      </c>
    </row>
    <row r="6" spans="1:14">
      <c r="B6" s="6" t="s">
        <v>6</v>
      </c>
    </row>
    <row r="8" spans="1:1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>
      <c r="A9" s="12" t="s">
        <v>21</v>
      </c>
    </row>
    <row r="11" spans="1:14">
      <c r="A11" s="2" t="s">
        <v>22</v>
      </c>
      <c r="B11" s="1" t="s">
        <v>23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3">
        <v>0</v>
      </c>
      <c r="I11" s="14">
        <v>-18.41</v>
      </c>
      <c r="J11" s="13">
        <v>0</v>
      </c>
      <c r="K11" s="13">
        <v>83.35</v>
      </c>
      <c r="L11" s="13">
        <v>0.02</v>
      </c>
      <c r="M11" s="13">
        <v>64.959999999999994</v>
      </c>
      <c r="N11" s="13">
        <v>961.8</v>
      </c>
    </row>
    <row r="12" spans="1:14">
      <c r="A12" s="2" t="s">
        <v>24</v>
      </c>
      <c r="B12" s="1" t="s">
        <v>25</v>
      </c>
      <c r="C12" s="13">
        <v>880.08</v>
      </c>
      <c r="D12" s="13">
        <v>146.68</v>
      </c>
      <c r="E12" s="13">
        <v>0</v>
      </c>
      <c r="F12" s="13">
        <v>1026.76</v>
      </c>
      <c r="G12" s="13">
        <v>0</v>
      </c>
      <c r="H12" s="13">
        <v>0</v>
      </c>
      <c r="I12" s="14">
        <v>-18.41</v>
      </c>
      <c r="J12" s="13">
        <v>0</v>
      </c>
      <c r="K12" s="13">
        <v>314.38</v>
      </c>
      <c r="L12" s="14">
        <v>-0.01</v>
      </c>
      <c r="M12" s="13">
        <v>295.95999999999998</v>
      </c>
      <c r="N12" s="13">
        <v>730.8</v>
      </c>
    </row>
    <row r="13" spans="1:14">
      <c r="A13" s="2" t="s">
        <v>26</v>
      </c>
      <c r="B13" s="1" t="s">
        <v>27</v>
      </c>
      <c r="C13" s="13">
        <v>880.08</v>
      </c>
      <c r="D13" s="13">
        <v>146.68</v>
      </c>
      <c r="E13" s="13">
        <v>2623.43</v>
      </c>
      <c r="F13" s="13">
        <v>3650.19</v>
      </c>
      <c r="G13" s="13">
        <v>0</v>
      </c>
      <c r="H13" s="13">
        <v>0</v>
      </c>
      <c r="I13" s="13">
        <v>0</v>
      </c>
      <c r="J13" s="13">
        <v>524.29</v>
      </c>
      <c r="K13" s="13">
        <v>101.47</v>
      </c>
      <c r="L13" s="13">
        <v>0.03</v>
      </c>
      <c r="M13" s="13">
        <v>625.79</v>
      </c>
      <c r="N13" s="13">
        <v>3024.4</v>
      </c>
    </row>
    <row r="14" spans="1:14">
      <c r="A14" s="2" t="s">
        <v>28</v>
      </c>
      <c r="B14" s="1" t="s">
        <v>29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15</v>
      </c>
      <c r="H14" s="13">
        <v>439.2</v>
      </c>
      <c r="I14" s="14">
        <v>-18.41</v>
      </c>
      <c r="J14" s="13">
        <v>0</v>
      </c>
      <c r="K14" s="13">
        <v>238.59</v>
      </c>
      <c r="L14" s="14">
        <v>-0.02</v>
      </c>
      <c r="M14" s="13">
        <v>674.36</v>
      </c>
      <c r="N14" s="13">
        <v>352.4</v>
      </c>
    </row>
    <row r="15" spans="1:14">
      <c r="A15" s="2" t="s">
        <v>30</v>
      </c>
      <c r="B15" s="1" t="s">
        <v>31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0</v>
      </c>
      <c r="H15" s="13">
        <v>0</v>
      </c>
      <c r="I15" s="14">
        <v>-18.41</v>
      </c>
      <c r="J15" s="13">
        <v>0</v>
      </c>
      <c r="K15" s="13">
        <v>34.229999999999997</v>
      </c>
      <c r="L15" s="14">
        <v>-0.06</v>
      </c>
      <c r="M15" s="13">
        <v>15.76</v>
      </c>
      <c r="N15" s="13">
        <v>1011</v>
      </c>
    </row>
    <row r="16" spans="1:14">
      <c r="A16" s="2" t="s">
        <v>32</v>
      </c>
      <c r="B16" s="1" t="s">
        <v>33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3">
        <v>0</v>
      </c>
      <c r="I16" s="14">
        <v>-18.41</v>
      </c>
      <c r="J16" s="13">
        <v>0</v>
      </c>
      <c r="K16" s="13">
        <v>51.58</v>
      </c>
      <c r="L16" s="14">
        <v>-0.01</v>
      </c>
      <c r="M16" s="13">
        <v>33.159999999999997</v>
      </c>
      <c r="N16" s="13">
        <v>993.6</v>
      </c>
    </row>
    <row r="17" spans="1:14">
      <c r="A17" s="2" t="s">
        <v>34</v>
      </c>
      <c r="B17" s="1" t="s">
        <v>35</v>
      </c>
      <c r="C17" s="13">
        <v>880.08</v>
      </c>
      <c r="D17" s="13">
        <v>146.68</v>
      </c>
      <c r="E17" s="13">
        <v>13212.07</v>
      </c>
      <c r="F17" s="13">
        <v>14238.83</v>
      </c>
      <c r="G17" s="13">
        <v>0</v>
      </c>
      <c r="H17" s="13">
        <v>0</v>
      </c>
      <c r="I17" s="13">
        <v>0</v>
      </c>
      <c r="J17" s="13">
        <v>3424.49</v>
      </c>
      <c r="K17" s="13">
        <v>136.93</v>
      </c>
      <c r="L17" s="14">
        <v>-0.19</v>
      </c>
      <c r="M17" s="13">
        <v>3561.23</v>
      </c>
      <c r="N17" s="13">
        <v>10677.6</v>
      </c>
    </row>
    <row r="18" spans="1:14">
      <c r="A18" s="2" t="s">
        <v>36</v>
      </c>
      <c r="B18" s="1" t="s">
        <v>37</v>
      </c>
      <c r="C18" s="13">
        <v>4000.08</v>
      </c>
      <c r="D18" s="13">
        <v>666.68</v>
      </c>
      <c r="E18" s="13">
        <v>75.27</v>
      </c>
      <c r="F18" s="13">
        <v>4742.03</v>
      </c>
      <c r="G18" s="13">
        <v>0</v>
      </c>
      <c r="H18" s="13">
        <v>0</v>
      </c>
      <c r="I18" s="13">
        <v>0</v>
      </c>
      <c r="J18" s="13">
        <v>757.51</v>
      </c>
      <c r="K18" s="13">
        <v>360.26</v>
      </c>
      <c r="L18" s="13">
        <v>0.06</v>
      </c>
      <c r="M18" s="13">
        <v>1117.83</v>
      </c>
      <c r="N18" s="13">
        <v>3624.2</v>
      </c>
    </row>
    <row r="19" spans="1:14">
      <c r="A19" s="2" t="s">
        <v>38</v>
      </c>
      <c r="B19" s="1" t="s">
        <v>39</v>
      </c>
      <c r="C19" s="13">
        <v>880.08</v>
      </c>
      <c r="D19" s="13">
        <v>146.68</v>
      </c>
      <c r="E19" s="13">
        <v>0</v>
      </c>
      <c r="F19" s="13">
        <v>1026.76</v>
      </c>
      <c r="G19" s="13">
        <v>0</v>
      </c>
      <c r="H19" s="13">
        <v>0</v>
      </c>
      <c r="I19" s="14">
        <v>-18.41</v>
      </c>
      <c r="J19" s="13">
        <v>0</v>
      </c>
      <c r="K19" s="13">
        <v>176.59</v>
      </c>
      <c r="L19" s="14">
        <v>-0.02</v>
      </c>
      <c r="M19" s="13">
        <v>158.16</v>
      </c>
      <c r="N19" s="13">
        <v>868.6</v>
      </c>
    </row>
    <row r="20" spans="1:14">
      <c r="A20" s="2" t="s">
        <v>40</v>
      </c>
      <c r="B20" s="1" t="s">
        <v>41</v>
      </c>
      <c r="C20" s="13">
        <v>1000.08</v>
      </c>
      <c r="D20" s="13">
        <v>166.68</v>
      </c>
      <c r="E20" s="13">
        <v>9072.8700000000008</v>
      </c>
      <c r="F20" s="13">
        <v>10239.629999999999</v>
      </c>
      <c r="G20" s="13">
        <v>15</v>
      </c>
      <c r="H20" s="13">
        <v>499.32</v>
      </c>
      <c r="I20" s="13">
        <v>0</v>
      </c>
      <c r="J20" s="13">
        <v>2224.73</v>
      </c>
      <c r="K20" s="13">
        <v>130.19</v>
      </c>
      <c r="L20" s="14">
        <v>-0.01</v>
      </c>
      <c r="M20" s="13">
        <v>2869.23</v>
      </c>
      <c r="N20" s="13">
        <v>7370.4</v>
      </c>
    </row>
    <row r="21" spans="1:14">
      <c r="A21" s="2" t="s">
        <v>42</v>
      </c>
      <c r="B21" s="1" t="s">
        <v>43</v>
      </c>
      <c r="C21" s="13">
        <v>880.08</v>
      </c>
      <c r="D21" s="13">
        <v>146.68</v>
      </c>
      <c r="E21" s="13">
        <v>0</v>
      </c>
      <c r="F21" s="13">
        <v>1026.76</v>
      </c>
      <c r="G21" s="13">
        <v>0</v>
      </c>
      <c r="H21" s="13">
        <v>0</v>
      </c>
      <c r="I21" s="14">
        <v>-18.41</v>
      </c>
      <c r="J21" s="13">
        <v>0</v>
      </c>
      <c r="K21" s="13">
        <v>83.54</v>
      </c>
      <c r="L21" s="13">
        <v>0.03</v>
      </c>
      <c r="M21" s="13">
        <v>65.16</v>
      </c>
      <c r="N21" s="13">
        <v>961.6</v>
      </c>
    </row>
    <row r="22" spans="1:14">
      <c r="A22" s="2" t="s">
        <v>44</v>
      </c>
      <c r="B22" s="1" t="s">
        <v>45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44.81</v>
      </c>
      <c r="L22" s="14">
        <v>-0.04</v>
      </c>
      <c r="M22" s="13">
        <v>26.36</v>
      </c>
      <c r="N22" s="13">
        <v>1000.4</v>
      </c>
    </row>
    <row r="23" spans="1:14">
      <c r="A23" s="2" t="s">
        <v>46</v>
      </c>
      <c r="B23" s="1" t="s">
        <v>47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32.93</v>
      </c>
      <c r="L23" s="13">
        <v>0.04</v>
      </c>
      <c r="M23" s="13">
        <v>14.56</v>
      </c>
      <c r="N23" s="13">
        <v>1012.2</v>
      </c>
    </row>
    <row r="24" spans="1:14">
      <c r="A24" s="2" t="s">
        <v>48</v>
      </c>
      <c r="B24" s="1" t="s">
        <v>49</v>
      </c>
      <c r="C24" s="13">
        <v>6000</v>
      </c>
      <c r="D24" s="13">
        <v>1000</v>
      </c>
      <c r="E24" s="13">
        <v>3010.73</v>
      </c>
      <c r="F24" s="13">
        <v>10010.73</v>
      </c>
      <c r="G24" s="13">
        <v>15</v>
      </c>
      <c r="H24" s="13">
        <v>146.4</v>
      </c>
      <c r="I24" s="13">
        <v>0</v>
      </c>
      <c r="J24" s="13">
        <v>2156.06</v>
      </c>
      <c r="K24" s="13">
        <v>360.26</v>
      </c>
      <c r="L24" s="13">
        <v>0.01</v>
      </c>
      <c r="M24" s="13">
        <v>2677.73</v>
      </c>
      <c r="N24" s="13">
        <v>7333</v>
      </c>
    </row>
    <row r="25" spans="1:14">
      <c r="A25" s="2" t="s">
        <v>50</v>
      </c>
      <c r="B25" s="1" t="s">
        <v>51</v>
      </c>
      <c r="C25" s="13">
        <v>1299.96</v>
      </c>
      <c r="D25" s="13">
        <v>216.66</v>
      </c>
      <c r="E25" s="13">
        <v>216.66</v>
      </c>
      <c r="F25" s="13">
        <v>1733.28</v>
      </c>
      <c r="G25" s="13">
        <v>15</v>
      </c>
      <c r="H25" s="13">
        <v>600</v>
      </c>
      <c r="I25" s="13">
        <v>0</v>
      </c>
      <c r="J25" s="13">
        <v>141.54</v>
      </c>
      <c r="K25" s="13">
        <v>43.02</v>
      </c>
      <c r="L25" s="13">
        <v>0.12</v>
      </c>
      <c r="M25" s="13">
        <v>799.68</v>
      </c>
      <c r="N25" s="13">
        <v>933.6</v>
      </c>
    </row>
    <row r="26" spans="1:14">
      <c r="A26" s="2" t="s">
        <v>52</v>
      </c>
      <c r="B26" s="1" t="s">
        <v>53</v>
      </c>
      <c r="C26" s="13">
        <v>440.04</v>
      </c>
      <c r="D26" s="13">
        <v>73.34</v>
      </c>
      <c r="E26" s="13">
        <v>0</v>
      </c>
      <c r="F26" s="13">
        <v>513.38</v>
      </c>
      <c r="G26" s="13">
        <v>0</v>
      </c>
      <c r="H26" s="13">
        <v>0</v>
      </c>
      <c r="I26" s="14">
        <v>-65.94</v>
      </c>
      <c r="J26" s="13">
        <v>0</v>
      </c>
      <c r="K26" s="13">
        <v>16.260000000000002</v>
      </c>
      <c r="L26" s="13">
        <v>0.06</v>
      </c>
      <c r="M26" s="13">
        <v>-49.62</v>
      </c>
      <c r="N26" s="13">
        <v>563</v>
      </c>
    </row>
    <row r="27" spans="1:14">
      <c r="A27" s="2" t="s">
        <v>54</v>
      </c>
      <c r="B27" s="1" t="s">
        <v>55</v>
      </c>
      <c r="C27" s="13">
        <v>880.08</v>
      </c>
      <c r="D27" s="13">
        <v>146.68</v>
      </c>
      <c r="E27" s="13">
        <v>0</v>
      </c>
      <c r="F27" s="13">
        <v>1026.76</v>
      </c>
      <c r="G27" s="13">
        <v>0</v>
      </c>
      <c r="H27" s="13">
        <v>0</v>
      </c>
      <c r="I27" s="14">
        <v>-18.41</v>
      </c>
      <c r="J27" s="13">
        <v>0</v>
      </c>
      <c r="K27" s="13">
        <v>204.07</v>
      </c>
      <c r="L27" s="14">
        <v>-0.1</v>
      </c>
      <c r="M27" s="13">
        <v>185.56</v>
      </c>
      <c r="N27" s="13">
        <v>841.2</v>
      </c>
    </row>
    <row r="28" spans="1:14">
      <c r="A28" s="2" t="s">
        <v>56</v>
      </c>
      <c r="B28" s="1" t="s">
        <v>57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3">
        <v>0</v>
      </c>
      <c r="I28" s="14">
        <v>-18.41</v>
      </c>
      <c r="J28" s="13">
        <v>0</v>
      </c>
      <c r="K28" s="13">
        <v>162.30000000000001</v>
      </c>
      <c r="L28" s="13">
        <v>7.0000000000000007E-2</v>
      </c>
      <c r="M28" s="13">
        <v>143.96</v>
      </c>
      <c r="N28" s="13">
        <v>882.8</v>
      </c>
    </row>
    <row r="29" spans="1:14">
      <c r="A29" s="2" t="s">
        <v>58</v>
      </c>
      <c r="B29" s="1" t="s">
        <v>59</v>
      </c>
      <c r="C29" s="13">
        <v>880.08</v>
      </c>
      <c r="D29" s="13">
        <v>146.68</v>
      </c>
      <c r="E29" s="13">
        <v>0</v>
      </c>
      <c r="F29" s="13">
        <v>1026.76</v>
      </c>
      <c r="G29" s="13">
        <v>0</v>
      </c>
      <c r="H29" s="13">
        <v>0</v>
      </c>
      <c r="I29" s="14">
        <v>-18.41</v>
      </c>
      <c r="J29" s="13">
        <v>0</v>
      </c>
      <c r="K29" s="13">
        <v>35.44</v>
      </c>
      <c r="L29" s="14">
        <v>-7.0000000000000007E-2</v>
      </c>
      <c r="M29" s="13">
        <v>16.96</v>
      </c>
      <c r="N29" s="13">
        <v>1009.8</v>
      </c>
    </row>
    <row r="30" spans="1:14">
      <c r="A30" s="2" t="s">
        <v>60</v>
      </c>
      <c r="B30" s="1" t="s">
        <v>61</v>
      </c>
      <c r="C30" s="13">
        <v>1300.02</v>
      </c>
      <c r="D30" s="13">
        <v>216.67</v>
      </c>
      <c r="E30" s="13">
        <v>649.98</v>
      </c>
      <c r="F30" s="13">
        <v>2166.67</v>
      </c>
      <c r="G30" s="13">
        <v>15</v>
      </c>
      <c r="H30" s="13">
        <v>313.83</v>
      </c>
      <c r="I30" s="13">
        <v>0</v>
      </c>
      <c r="J30" s="13">
        <v>214.45</v>
      </c>
      <c r="K30" s="13">
        <v>50.54</v>
      </c>
      <c r="L30" s="13">
        <v>0.05</v>
      </c>
      <c r="M30" s="13">
        <v>593.87</v>
      </c>
      <c r="N30" s="13">
        <v>1572.8</v>
      </c>
    </row>
    <row r="31" spans="1:14">
      <c r="A31" s="2" t="s">
        <v>62</v>
      </c>
      <c r="B31" s="1" t="s">
        <v>63</v>
      </c>
      <c r="C31" s="13">
        <v>1300.02</v>
      </c>
      <c r="D31" s="13">
        <v>216.67</v>
      </c>
      <c r="E31" s="13">
        <v>216.66</v>
      </c>
      <c r="F31" s="13">
        <v>1733.35</v>
      </c>
      <c r="G31" s="13">
        <v>0</v>
      </c>
      <c r="H31" s="13">
        <v>0</v>
      </c>
      <c r="I31" s="13">
        <v>0</v>
      </c>
      <c r="J31" s="13">
        <v>141.55000000000001</v>
      </c>
      <c r="K31" s="13">
        <v>41.75</v>
      </c>
      <c r="L31" s="13">
        <v>0.05</v>
      </c>
      <c r="M31" s="13">
        <v>183.35</v>
      </c>
      <c r="N31" s="13">
        <v>1550</v>
      </c>
    </row>
    <row r="32" spans="1:14">
      <c r="A32" s="2" t="s">
        <v>64</v>
      </c>
      <c r="B32" s="1" t="s">
        <v>65</v>
      </c>
      <c r="C32" s="13">
        <v>4000.08</v>
      </c>
      <c r="D32" s="13">
        <v>666.68</v>
      </c>
      <c r="E32" s="13">
        <v>1189.3499999999999</v>
      </c>
      <c r="F32" s="13">
        <v>5856.11</v>
      </c>
      <c r="G32" s="13">
        <v>15</v>
      </c>
      <c r="H32" s="13">
        <v>358.64</v>
      </c>
      <c r="I32" s="13">
        <v>0</v>
      </c>
      <c r="J32" s="13">
        <v>1018.66</v>
      </c>
      <c r="K32" s="13">
        <v>360.26</v>
      </c>
      <c r="L32" s="13">
        <v>0.15</v>
      </c>
      <c r="M32" s="13">
        <v>1752.71</v>
      </c>
      <c r="N32" s="13">
        <v>4103.3999999999996</v>
      </c>
    </row>
    <row r="33" spans="1:14">
      <c r="A33" s="2" t="s">
        <v>66</v>
      </c>
      <c r="B33" s="1" t="s">
        <v>67</v>
      </c>
      <c r="C33" s="13">
        <v>880.08</v>
      </c>
      <c r="D33" s="13">
        <v>146.68</v>
      </c>
      <c r="E33" s="13">
        <v>11283.69</v>
      </c>
      <c r="F33" s="13">
        <v>12310.45</v>
      </c>
      <c r="G33" s="13">
        <v>0</v>
      </c>
      <c r="H33" s="13">
        <v>0</v>
      </c>
      <c r="I33" s="13">
        <v>0</v>
      </c>
      <c r="J33" s="13">
        <v>2845.97</v>
      </c>
      <c r="K33" s="13">
        <v>135.15</v>
      </c>
      <c r="L33" s="14">
        <v>-7.0000000000000007E-2</v>
      </c>
      <c r="M33" s="13">
        <v>2981.05</v>
      </c>
      <c r="N33" s="13">
        <v>9329.4</v>
      </c>
    </row>
    <row r="34" spans="1:14">
      <c r="A34" s="2" t="s">
        <v>68</v>
      </c>
      <c r="B34" s="1" t="s">
        <v>69</v>
      </c>
      <c r="C34" s="13">
        <v>880.08</v>
      </c>
      <c r="D34" s="13">
        <v>146.68</v>
      </c>
      <c r="E34" s="13">
        <v>7144.67</v>
      </c>
      <c r="F34" s="13">
        <v>8171.43</v>
      </c>
      <c r="G34" s="13">
        <v>0</v>
      </c>
      <c r="H34" s="13">
        <v>0</v>
      </c>
      <c r="I34" s="13">
        <v>0</v>
      </c>
      <c r="J34" s="13">
        <v>1604.27</v>
      </c>
      <c r="K34" s="13">
        <v>66.98</v>
      </c>
      <c r="L34" s="14">
        <v>-0.02</v>
      </c>
      <c r="M34" s="13">
        <v>1671.23</v>
      </c>
      <c r="N34" s="13">
        <v>6500.2</v>
      </c>
    </row>
    <row r="35" spans="1:14">
      <c r="A35" s="2" t="s">
        <v>70</v>
      </c>
      <c r="B35" s="1" t="s">
        <v>71</v>
      </c>
      <c r="C35" s="13">
        <v>1000.08</v>
      </c>
      <c r="D35" s="13">
        <v>166.68</v>
      </c>
      <c r="E35" s="13">
        <v>0</v>
      </c>
      <c r="F35" s="13">
        <v>1166.76</v>
      </c>
      <c r="G35" s="13">
        <v>0</v>
      </c>
      <c r="H35" s="13">
        <v>0</v>
      </c>
      <c r="I35" s="13">
        <v>0</v>
      </c>
      <c r="J35" s="13">
        <v>3.59</v>
      </c>
      <c r="K35" s="13">
        <v>156.07</v>
      </c>
      <c r="L35" s="13">
        <v>0.1</v>
      </c>
      <c r="M35" s="13">
        <v>159.76</v>
      </c>
      <c r="N35" s="13">
        <v>1007</v>
      </c>
    </row>
    <row r="36" spans="1:14">
      <c r="A36" s="2" t="s">
        <v>72</v>
      </c>
      <c r="B36" s="1" t="s">
        <v>73</v>
      </c>
      <c r="C36" s="13">
        <v>880.08</v>
      </c>
      <c r="D36" s="13">
        <v>146.68</v>
      </c>
      <c r="E36" s="13">
        <v>10122.4</v>
      </c>
      <c r="F36" s="13">
        <v>11149.16</v>
      </c>
      <c r="G36" s="13">
        <v>0</v>
      </c>
      <c r="H36" s="13">
        <v>0</v>
      </c>
      <c r="I36" s="13">
        <v>0</v>
      </c>
      <c r="J36" s="13">
        <v>2497.59</v>
      </c>
      <c r="K36" s="13">
        <v>130.4</v>
      </c>
      <c r="L36" s="14">
        <v>-0.03</v>
      </c>
      <c r="M36" s="13">
        <v>2627.96</v>
      </c>
      <c r="N36" s="13">
        <v>8521.2000000000007</v>
      </c>
    </row>
    <row r="37" spans="1:14">
      <c r="A37" s="2" t="s">
        <v>74</v>
      </c>
      <c r="B37" s="1" t="s">
        <v>75</v>
      </c>
      <c r="C37" s="13">
        <v>1000.08</v>
      </c>
      <c r="D37" s="13">
        <v>166.68</v>
      </c>
      <c r="E37" s="13">
        <v>5301.69</v>
      </c>
      <c r="F37" s="13">
        <v>6468.45</v>
      </c>
      <c r="G37" s="13">
        <v>0</v>
      </c>
      <c r="H37" s="13">
        <v>0</v>
      </c>
      <c r="I37" s="13">
        <v>0</v>
      </c>
      <c r="J37" s="13">
        <v>1162.69</v>
      </c>
      <c r="K37" s="13">
        <v>41.27</v>
      </c>
      <c r="L37" s="14">
        <v>-0.11</v>
      </c>
      <c r="M37" s="13">
        <v>1203.8499999999999</v>
      </c>
      <c r="N37" s="13">
        <v>5264.6</v>
      </c>
    </row>
    <row r="38" spans="1:14">
      <c r="A38" s="2" t="s">
        <v>76</v>
      </c>
      <c r="B38" s="1" t="s">
        <v>77</v>
      </c>
      <c r="C38" s="13">
        <v>1299.96</v>
      </c>
      <c r="D38" s="13">
        <v>216.66</v>
      </c>
      <c r="E38" s="13">
        <v>216.66</v>
      </c>
      <c r="F38" s="13">
        <v>1733.28</v>
      </c>
      <c r="G38" s="13">
        <v>0</v>
      </c>
      <c r="H38" s="13">
        <v>0</v>
      </c>
      <c r="I38" s="13">
        <v>0</v>
      </c>
      <c r="J38" s="13">
        <v>141.54</v>
      </c>
      <c r="K38" s="13">
        <v>41.75</v>
      </c>
      <c r="L38" s="13">
        <v>0.19</v>
      </c>
      <c r="M38" s="13">
        <v>183.48</v>
      </c>
      <c r="N38" s="13">
        <v>1549.8</v>
      </c>
    </row>
    <row r="39" spans="1:14">
      <c r="A39" s="2" t="s">
        <v>78</v>
      </c>
      <c r="B39" s="1" t="s">
        <v>79</v>
      </c>
      <c r="C39" s="13">
        <v>880.08</v>
      </c>
      <c r="D39" s="13">
        <v>146.68</v>
      </c>
      <c r="E39" s="13">
        <v>10597.93</v>
      </c>
      <c r="F39" s="13">
        <v>11624.69</v>
      </c>
      <c r="G39" s="13">
        <v>15</v>
      </c>
      <c r="H39" s="13">
        <v>313</v>
      </c>
      <c r="I39" s="13">
        <v>0</v>
      </c>
      <c r="J39" s="13">
        <v>2640.25</v>
      </c>
      <c r="K39" s="13">
        <v>131.38999999999999</v>
      </c>
      <c r="L39" s="13">
        <v>0.05</v>
      </c>
      <c r="M39" s="13">
        <v>3099.69</v>
      </c>
      <c r="N39" s="13">
        <v>8525</v>
      </c>
    </row>
    <row r="40" spans="1:14">
      <c r="A40" s="2" t="s">
        <v>80</v>
      </c>
      <c r="B40" s="1" t="s">
        <v>81</v>
      </c>
      <c r="C40" s="13">
        <v>880.08</v>
      </c>
      <c r="D40" s="13">
        <v>146.68</v>
      </c>
      <c r="E40" s="13">
        <v>287.69</v>
      </c>
      <c r="F40" s="13">
        <v>1314.45</v>
      </c>
      <c r="G40" s="13">
        <v>0</v>
      </c>
      <c r="H40" s="13">
        <v>0</v>
      </c>
      <c r="I40" s="13">
        <v>0</v>
      </c>
      <c r="J40" s="13">
        <v>26.62</v>
      </c>
      <c r="K40" s="13">
        <v>104.31</v>
      </c>
      <c r="L40" s="13">
        <v>0.12</v>
      </c>
      <c r="M40" s="13">
        <v>131.05000000000001</v>
      </c>
      <c r="N40" s="13">
        <v>1183.4000000000001</v>
      </c>
    </row>
    <row r="41" spans="1:14">
      <c r="A41" s="2" t="s">
        <v>82</v>
      </c>
      <c r="B41" s="1" t="s">
        <v>83</v>
      </c>
      <c r="C41" s="13">
        <v>880.08</v>
      </c>
      <c r="D41" s="13">
        <v>146.68</v>
      </c>
      <c r="E41" s="13">
        <v>5182.82</v>
      </c>
      <c r="F41" s="13">
        <v>6209.58</v>
      </c>
      <c r="G41" s="13">
        <v>0</v>
      </c>
      <c r="H41" s="13">
        <v>0</v>
      </c>
      <c r="I41" s="13">
        <v>0</v>
      </c>
      <c r="J41" s="13">
        <v>1101.8</v>
      </c>
      <c r="K41" s="13">
        <v>147.87</v>
      </c>
      <c r="L41" s="13">
        <v>0.11</v>
      </c>
      <c r="M41" s="13">
        <v>1249.78</v>
      </c>
      <c r="N41" s="13">
        <v>4959.8</v>
      </c>
    </row>
    <row r="42" spans="1:14">
      <c r="A42" s="2" t="s">
        <v>84</v>
      </c>
      <c r="B42" s="1" t="s">
        <v>85</v>
      </c>
      <c r="C42" s="13">
        <v>1285.68</v>
      </c>
      <c r="D42" s="13">
        <v>214.28</v>
      </c>
      <c r="E42" s="13">
        <v>0</v>
      </c>
      <c r="F42" s="13">
        <v>1499.96</v>
      </c>
      <c r="G42" s="13">
        <v>0</v>
      </c>
      <c r="H42" s="13">
        <v>0</v>
      </c>
      <c r="I42" s="13">
        <v>0</v>
      </c>
      <c r="J42" s="13">
        <v>56.26</v>
      </c>
      <c r="K42" s="13">
        <v>201.54</v>
      </c>
      <c r="L42" s="14">
        <v>-0.04</v>
      </c>
      <c r="M42" s="13">
        <v>257.76</v>
      </c>
      <c r="N42" s="13">
        <v>1242.2</v>
      </c>
    </row>
    <row r="43" spans="1:14">
      <c r="A43" s="2" t="s">
        <v>86</v>
      </c>
      <c r="B43" s="1" t="s">
        <v>87</v>
      </c>
      <c r="C43" s="13">
        <v>1299.96</v>
      </c>
      <c r="D43" s="13">
        <v>216.66</v>
      </c>
      <c r="E43" s="13">
        <v>216.66</v>
      </c>
      <c r="F43" s="13">
        <v>1733.28</v>
      </c>
      <c r="G43" s="13">
        <v>15</v>
      </c>
      <c r="H43" s="13">
        <v>681</v>
      </c>
      <c r="I43" s="13">
        <v>0</v>
      </c>
      <c r="J43" s="13">
        <v>141.54</v>
      </c>
      <c r="K43" s="13">
        <v>41.56</v>
      </c>
      <c r="L43" s="14">
        <v>-0.02</v>
      </c>
      <c r="M43" s="13">
        <v>879.08</v>
      </c>
      <c r="N43" s="13">
        <v>854.2</v>
      </c>
    </row>
    <row r="44" spans="1:14">
      <c r="A44" s="2" t="s">
        <v>88</v>
      </c>
      <c r="B44" s="1" t="s">
        <v>89</v>
      </c>
      <c r="C44" s="13">
        <v>880.08</v>
      </c>
      <c r="D44" s="13">
        <v>146.68</v>
      </c>
      <c r="E44" s="13">
        <v>880.27</v>
      </c>
      <c r="F44" s="13">
        <v>1907.03</v>
      </c>
      <c r="G44" s="13">
        <v>0</v>
      </c>
      <c r="H44" s="13">
        <v>0</v>
      </c>
      <c r="I44" s="13">
        <v>0</v>
      </c>
      <c r="J44" s="13">
        <v>169.34</v>
      </c>
      <c r="K44" s="13">
        <v>71.94</v>
      </c>
      <c r="L44" s="14">
        <v>-0.05</v>
      </c>
      <c r="M44" s="13">
        <v>241.23</v>
      </c>
      <c r="N44" s="13">
        <v>1665.8</v>
      </c>
    </row>
    <row r="45" spans="1:14">
      <c r="A45" s="2" t="s">
        <v>90</v>
      </c>
      <c r="B45" s="1" t="s">
        <v>91</v>
      </c>
      <c r="C45" s="13">
        <v>880.08</v>
      </c>
      <c r="D45" s="13">
        <v>146.68</v>
      </c>
      <c r="E45" s="13">
        <v>2396.42</v>
      </c>
      <c r="F45" s="13">
        <v>3423.18</v>
      </c>
      <c r="G45" s="13">
        <v>0</v>
      </c>
      <c r="H45" s="13">
        <v>0</v>
      </c>
      <c r="I45" s="13">
        <v>0</v>
      </c>
      <c r="J45" s="13">
        <v>475.8</v>
      </c>
      <c r="K45" s="13">
        <v>108.31</v>
      </c>
      <c r="L45" s="13">
        <v>7.0000000000000007E-2</v>
      </c>
      <c r="M45" s="13">
        <v>584.17999999999995</v>
      </c>
      <c r="N45" s="13">
        <v>2839</v>
      </c>
    </row>
    <row r="46" spans="1:14">
      <c r="A46" s="2" t="s">
        <v>92</v>
      </c>
      <c r="B46" s="1" t="s">
        <v>93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15</v>
      </c>
      <c r="H46" s="13">
        <v>631.52</v>
      </c>
      <c r="I46" s="14">
        <v>-18.41</v>
      </c>
      <c r="J46" s="13">
        <v>0</v>
      </c>
      <c r="K46" s="13">
        <v>61.73</v>
      </c>
      <c r="L46" s="14">
        <v>-0.08</v>
      </c>
      <c r="M46" s="13">
        <v>689.76</v>
      </c>
      <c r="N46" s="13">
        <v>337</v>
      </c>
    </row>
    <row r="47" spans="1:14">
      <c r="A47" s="2" t="s">
        <v>94</v>
      </c>
      <c r="B47" s="1" t="s">
        <v>95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0</v>
      </c>
      <c r="H47" s="13">
        <v>0</v>
      </c>
      <c r="I47" s="14">
        <v>-18.41</v>
      </c>
      <c r="J47" s="13">
        <v>0</v>
      </c>
      <c r="K47" s="13">
        <v>88.87</v>
      </c>
      <c r="L47" s="14">
        <v>-0.1</v>
      </c>
      <c r="M47" s="13">
        <v>70.36</v>
      </c>
      <c r="N47" s="13">
        <v>956.4</v>
      </c>
    </row>
    <row r="48" spans="1:14">
      <c r="A48" s="2" t="s">
        <v>96</v>
      </c>
      <c r="B48" s="1" t="s">
        <v>97</v>
      </c>
      <c r="C48" s="13">
        <v>216.67</v>
      </c>
      <c r="D48" s="13">
        <v>216.67</v>
      </c>
      <c r="E48" s="13">
        <v>1516.69</v>
      </c>
      <c r="F48" s="13">
        <v>1950.03</v>
      </c>
      <c r="G48" s="13">
        <v>15</v>
      </c>
      <c r="H48" s="13">
        <v>368.35</v>
      </c>
      <c r="I48" s="13">
        <v>0</v>
      </c>
      <c r="J48" s="13">
        <v>176.22</v>
      </c>
      <c r="K48" s="13">
        <v>10.76</v>
      </c>
      <c r="L48" s="13">
        <v>0.1</v>
      </c>
      <c r="M48" s="13">
        <v>570.42999999999995</v>
      </c>
      <c r="N48" s="13">
        <v>1379.6</v>
      </c>
    </row>
    <row r="50" spans="1:14" s="7" customFormat="1">
      <c r="A50" s="15"/>
      <c r="C50" s="7" t="s">
        <v>98</v>
      </c>
      <c r="D50" s="7" t="s">
        <v>98</v>
      </c>
      <c r="E50" s="7" t="s">
        <v>98</v>
      </c>
      <c r="F50" s="7" t="s">
        <v>98</v>
      </c>
      <c r="G50" s="7" t="s">
        <v>98</v>
      </c>
      <c r="H50" s="7" t="s">
        <v>98</v>
      </c>
      <c r="I50" s="7" t="s">
        <v>98</v>
      </c>
      <c r="J50" s="7" t="s">
        <v>98</v>
      </c>
      <c r="K50" s="7" t="s">
        <v>98</v>
      </c>
      <c r="L50" s="7" t="s">
        <v>98</v>
      </c>
      <c r="M50" s="7" t="s">
        <v>98</v>
      </c>
      <c r="N50" s="7" t="s">
        <v>98</v>
      </c>
    </row>
    <row r="51" spans="1:14">
      <c r="A51" s="18" t="s">
        <v>99</v>
      </c>
      <c r="B51" s="1" t="s">
        <v>100</v>
      </c>
      <c r="C51" s="17">
        <v>46564.63</v>
      </c>
      <c r="D51" s="17">
        <v>7941.33</v>
      </c>
      <c r="E51" s="17">
        <v>85414.61</v>
      </c>
      <c r="F51" s="17">
        <v>139920.57</v>
      </c>
      <c r="G51" s="17">
        <v>150</v>
      </c>
      <c r="H51" s="17">
        <v>4351.26</v>
      </c>
      <c r="I51" s="19">
        <v>-323.68</v>
      </c>
      <c r="J51" s="17">
        <v>23646.76</v>
      </c>
      <c r="K51" s="17">
        <v>4602.6499999999996</v>
      </c>
      <c r="L51" s="17">
        <v>0.38</v>
      </c>
      <c r="M51" s="17">
        <v>32427.37</v>
      </c>
      <c r="N51" s="17">
        <v>107493.2</v>
      </c>
    </row>
    <row r="53" spans="1:14">
      <c r="C53" s="1" t="s">
        <v>100</v>
      </c>
      <c r="D53" s="1" t="s">
        <v>100</v>
      </c>
      <c r="E53" s="1" t="s">
        <v>100</v>
      </c>
      <c r="F53" s="1" t="s">
        <v>100</v>
      </c>
      <c r="G53" s="1" t="s">
        <v>100</v>
      </c>
      <c r="H53" s="1" t="s">
        <v>100</v>
      </c>
      <c r="I53" s="1" t="s">
        <v>100</v>
      </c>
      <c r="J53" s="1" t="s">
        <v>100</v>
      </c>
      <c r="K53" s="1" t="s">
        <v>100</v>
      </c>
      <c r="L53" s="1" t="s">
        <v>100</v>
      </c>
      <c r="M53" s="1" t="s">
        <v>100</v>
      </c>
      <c r="N53" s="1" t="s">
        <v>100</v>
      </c>
    </row>
    <row r="54" spans="1:14">
      <c r="A54" s="2" t="s">
        <v>100</v>
      </c>
      <c r="B54" s="1" t="s">
        <v>100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G17" sqref="G17"/>
    </sheetView>
  </sheetViews>
  <sheetFormatPr baseColWidth="10" defaultRowHeight="15"/>
  <cols>
    <col min="2" max="2" width="14.71093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101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102</v>
      </c>
      <c r="B8" s="33" t="s">
        <v>103</v>
      </c>
      <c r="C8" s="33" t="s">
        <v>104</v>
      </c>
      <c r="D8" s="34" t="s">
        <v>105</v>
      </c>
      <c r="E8" s="33" t="s">
        <v>106</v>
      </c>
      <c r="F8" s="32"/>
      <c r="G8" s="32"/>
      <c r="H8" s="32"/>
      <c r="I8" s="32"/>
      <c r="J8" s="32"/>
    </row>
    <row r="9" spans="1:10">
      <c r="A9" s="26" t="s">
        <v>50</v>
      </c>
      <c r="B9" s="26"/>
      <c r="C9" s="26" t="s">
        <v>107</v>
      </c>
      <c r="D9" s="26">
        <v>933.6</v>
      </c>
      <c r="E9" s="26" t="s">
        <v>51</v>
      </c>
      <c r="F9" s="26"/>
      <c r="G9" s="26"/>
      <c r="H9" s="26"/>
      <c r="I9" s="26"/>
      <c r="J9" s="26"/>
    </row>
    <row r="10" spans="1:10">
      <c r="A10" s="26"/>
      <c r="B10" s="26" t="s">
        <v>108</v>
      </c>
      <c r="C10" s="26"/>
      <c r="D10" s="35">
        <v>933.6</v>
      </c>
      <c r="E10" s="26" t="s">
        <v>109</v>
      </c>
      <c r="F10" s="26"/>
      <c r="G10" s="26"/>
      <c r="H10" s="26"/>
      <c r="I10" s="26"/>
      <c r="J10" s="26"/>
    </row>
    <row r="12" spans="1:10">
      <c r="A12" s="26" t="s">
        <v>24</v>
      </c>
      <c r="B12" s="26">
        <v>56708882790</v>
      </c>
      <c r="C12" s="26" t="s">
        <v>110</v>
      </c>
      <c r="D12" s="26">
        <v>730.80000000000007</v>
      </c>
      <c r="E12" s="26" t="s">
        <v>25</v>
      </c>
      <c r="F12" s="26"/>
      <c r="G12" s="26"/>
      <c r="H12" s="26"/>
      <c r="I12" s="26"/>
      <c r="J12" s="26"/>
    </row>
    <row r="13" spans="1:10">
      <c r="A13" s="26" t="s">
        <v>38</v>
      </c>
      <c r="B13" s="26">
        <v>56708847789</v>
      </c>
      <c r="C13" s="26" t="s">
        <v>110</v>
      </c>
      <c r="D13" s="26">
        <v>868.6</v>
      </c>
      <c r="E13" s="26" t="s">
        <v>39</v>
      </c>
      <c r="F13" s="26"/>
      <c r="G13" s="26"/>
      <c r="H13" s="26"/>
      <c r="I13" s="26"/>
      <c r="J13" s="26"/>
    </row>
    <row r="14" spans="1:10">
      <c r="A14" s="26" t="s">
        <v>40</v>
      </c>
      <c r="B14" s="26">
        <v>56708883259</v>
      </c>
      <c r="C14" s="26" t="s">
        <v>110</v>
      </c>
      <c r="D14" s="26">
        <v>7370.4000000000005</v>
      </c>
      <c r="E14" s="26" t="s">
        <v>41</v>
      </c>
      <c r="F14" s="26"/>
      <c r="G14" s="26"/>
      <c r="H14" s="26"/>
      <c r="I14" s="26"/>
      <c r="J14" s="26"/>
    </row>
    <row r="15" spans="1:10">
      <c r="A15" s="26" t="s">
        <v>80</v>
      </c>
      <c r="B15" s="26">
        <v>56708848767</v>
      </c>
      <c r="C15" s="26" t="s">
        <v>110</v>
      </c>
      <c r="D15" s="26">
        <v>1183.4000000000001</v>
      </c>
      <c r="E15" s="26" t="s">
        <v>81</v>
      </c>
      <c r="F15" s="26"/>
      <c r="G15" s="26"/>
      <c r="H15" s="26"/>
      <c r="I15" s="26"/>
      <c r="J15" s="26"/>
    </row>
    <row r="16" spans="1:10">
      <c r="A16" s="26" t="s">
        <v>92</v>
      </c>
      <c r="B16" s="26">
        <v>56708848798</v>
      </c>
      <c r="C16" s="26" t="s">
        <v>110</v>
      </c>
      <c r="D16" s="26">
        <v>337</v>
      </c>
      <c r="E16" s="26" t="s">
        <v>93</v>
      </c>
      <c r="F16" s="26"/>
      <c r="G16" s="26"/>
      <c r="H16" s="26"/>
      <c r="I16" s="26"/>
      <c r="J16" s="26"/>
    </row>
    <row r="17" spans="1:5">
      <c r="A17" s="26" t="s">
        <v>66</v>
      </c>
      <c r="B17" s="26">
        <v>56708883518</v>
      </c>
      <c r="C17" s="26" t="s">
        <v>110</v>
      </c>
      <c r="D17" s="26">
        <v>9329.4</v>
      </c>
      <c r="E17" s="26" t="s">
        <v>67</v>
      </c>
    </row>
    <row r="18" spans="1:5">
      <c r="A18" s="26" t="s">
        <v>54</v>
      </c>
      <c r="B18" s="26">
        <v>56708883319</v>
      </c>
      <c r="C18" s="26" t="s">
        <v>110</v>
      </c>
      <c r="D18" s="26">
        <v>841.2</v>
      </c>
      <c r="E18" s="26" t="s">
        <v>55</v>
      </c>
    </row>
    <row r="19" spans="1:5">
      <c r="A19" s="26" t="s">
        <v>56</v>
      </c>
      <c r="B19" s="26">
        <v>56708883370</v>
      </c>
      <c r="C19" s="26" t="s">
        <v>110</v>
      </c>
      <c r="D19" s="26">
        <v>882.80000000000007</v>
      </c>
      <c r="E19" s="26" t="s">
        <v>57</v>
      </c>
    </row>
    <row r="20" spans="1:5">
      <c r="A20" s="26" t="s">
        <v>82</v>
      </c>
      <c r="B20" s="26">
        <v>56708848770</v>
      </c>
      <c r="C20" s="26" t="s">
        <v>110</v>
      </c>
      <c r="D20" s="26">
        <v>4959.8</v>
      </c>
      <c r="E20" s="26" t="s">
        <v>83</v>
      </c>
    </row>
    <row r="21" spans="1:5">
      <c r="A21" s="26" t="s">
        <v>34</v>
      </c>
      <c r="B21" s="26">
        <v>56708883137</v>
      </c>
      <c r="C21" s="26" t="s">
        <v>110</v>
      </c>
      <c r="D21" s="26">
        <v>10677.6</v>
      </c>
      <c r="E21" s="26" t="s">
        <v>35</v>
      </c>
    </row>
    <row r="22" spans="1:5">
      <c r="A22" s="26" t="s">
        <v>28</v>
      </c>
      <c r="B22" s="26">
        <v>56708847394</v>
      </c>
      <c r="C22" s="26" t="s">
        <v>110</v>
      </c>
      <c r="D22" s="26">
        <v>352.40000000000003</v>
      </c>
      <c r="E22" s="26" t="s">
        <v>29</v>
      </c>
    </row>
    <row r="23" spans="1:5">
      <c r="A23" s="26" t="s">
        <v>26</v>
      </c>
      <c r="B23" s="26">
        <v>56708847315</v>
      </c>
      <c r="C23" s="26" t="s">
        <v>110</v>
      </c>
      <c r="D23" s="26">
        <v>3024.4</v>
      </c>
      <c r="E23" s="26" t="s">
        <v>27</v>
      </c>
    </row>
    <row r="24" spans="1:5">
      <c r="A24" s="26">
        <v>5</v>
      </c>
      <c r="B24" s="26">
        <v>56708883185</v>
      </c>
      <c r="C24" s="26" t="s">
        <v>110</v>
      </c>
      <c r="D24" s="26">
        <v>3624.2000000000003</v>
      </c>
      <c r="E24" s="26" t="s">
        <v>37</v>
      </c>
    </row>
    <row r="25" spans="1:5">
      <c r="A25" s="26" t="s">
        <v>70</v>
      </c>
      <c r="B25" s="26">
        <v>56708848386</v>
      </c>
      <c r="C25" s="26" t="s">
        <v>110</v>
      </c>
      <c r="D25" s="26">
        <v>1007</v>
      </c>
      <c r="E25" s="26" t="s">
        <v>71</v>
      </c>
    </row>
    <row r="26" spans="1:5">
      <c r="A26" s="26" t="s">
        <v>64</v>
      </c>
      <c r="B26" s="26">
        <v>56708883430</v>
      </c>
      <c r="C26" s="26" t="s">
        <v>110</v>
      </c>
      <c r="D26" s="26">
        <v>4103.4000000000005</v>
      </c>
      <c r="E26" s="26" t="s">
        <v>65</v>
      </c>
    </row>
    <row r="27" spans="1:5">
      <c r="A27" s="26" t="s">
        <v>84</v>
      </c>
      <c r="B27" s="26">
        <v>56708848784</v>
      </c>
      <c r="C27" s="26" t="s">
        <v>110</v>
      </c>
      <c r="D27" s="26">
        <v>1242.2</v>
      </c>
      <c r="E27" s="26" t="s">
        <v>85</v>
      </c>
    </row>
    <row r="28" spans="1:5">
      <c r="A28" s="26" t="s">
        <v>94</v>
      </c>
      <c r="B28" s="26">
        <v>56710784406</v>
      </c>
      <c r="C28" s="26" t="s">
        <v>110</v>
      </c>
      <c r="D28" s="26">
        <v>956.40000000000009</v>
      </c>
      <c r="E28" s="26" t="s">
        <v>95</v>
      </c>
    </row>
    <row r="29" spans="1:5">
      <c r="A29" s="26" t="s">
        <v>48</v>
      </c>
      <c r="B29" s="26">
        <v>56708880312</v>
      </c>
      <c r="C29" s="26" t="s">
        <v>110</v>
      </c>
      <c r="D29" s="26">
        <v>7333</v>
      </c>
      <c r="E29" s="26" t="s">
        <v>49</v>
      </c>
    </row>
    <row r="30" spans="1:5">
      <c r="A30" s="26" t="s">
        <v>88</v>
      </c>
      <c r="B30" s="26">
        <v>60589924269</v>
      </c>
      <c r="C30" s="26" t="s">
        <v>110</v>
      </c>
      <c r="D30" s="26">
        <v>1665.8000000000002</v>
      </c>
      <c r="E30" s="26" t="s">
        <v>89</v>
      </c>
    </row>
    <row r="31" spans="1:5">
      <c r="A31" s="26" t="s">
        <v>90</v>
      </c>
      <c r="B31" s="26">
        <v>60589924670</v>
      </c>
      <c r="C31" s="26" t="s">
        <v>110</v>
      </c>
      <c r="D31" s="26">
        <v>2839</v>
      </c>
      <c r="E31" s="26" t="s">
        <v>91</v>
      </c>
    </row>
    <row r="32" spans="1:5">
      <c r="A32" s="26" t="s">
        <v>42</v>
      </c>
      <c r="B32" s="26">
        <v>60589937915</v>
      </c>
      <c r="C32" s="26" t="s">
        <v>110</v>
      </c>
      <c r="D32" s="26">
        <v>961.6</v>
      </c>
      <c r="E32" s="26" t="s">
        <v>43</v>
      </c>
    </row>
    <row r="33" spans="1:5">
      <c r="A33" s="26" t="s">
        <v>78</v>
      </c>
      <c r="B33" s="26">
        <v>60589940438</v>
      </c>
      <c r="C33" s="26" t="s">
        <v>110</v>
      </c>
      <c r="D33" s="26">
        <v>8525</v>
      </c>
      <c r="E33" s="26" t="s">
        <v>79</v>
      </c>
    </row>
    <row r="34" spans="1:5">
      <c r="A34" s="26" t="s">
        <v>72</v>
      </c>
      <c r="B34" s="26">
        <v>60589917957</v>
      </c>
      <c r="C34" s="26" t="s">
        <v>110</v>
      </c>
      <c r="D34" s="26">
        <v>8521.2000000000007</v>
      </c>
      <c r="E34" s="26" t="s">
        <v>73</v>
      </c>
    </row>
    <row r="35" spans="1:5">
      <c r="A35" s="26" t="s">
        <v>22</v>
      </c>
      <c r="B35" s="26">
        <v>60590210961</v>
      </c>
      <c r="C35" s="26" t="s">
        <v>110</v>
      </c>
      <c r="D35" s="26">
        <v>961.80000000000007</v>
      </c>
      <c r="E35" s="26" t="s">
        <v>23</v>
      </c>
    </row>
    <row r="36" spans="1:5">
      <c r="A36" s="26" t="s">
        <v>58</v>
      </c>
      <c r="B36" s="26">
        <v>60591931298</v>
      </c>
      <c r="C36" s="26" t="s">
        <v>110</v>
      </c>
      <c r="D36" s="26">
        <v>1009.8000000000001</v>
      </c>
      <c r="E36" s="26" t="s">
        <v>59</v>
      </c>
    </row>
    <row r="37" spans="1:5">
      <c r="A37" s="26" t="s">
        <v>32</v>
      </c>
      <c r="B37" s="26">
        <v>60591745854</v>
      </c>
      <c r="C37" s="26" t="s">
        <v>110</v>
      </c>
      <c r="D37" s="26">
        <v>993.6</v>
      </c>
      <c r="E37" s="26" t="s">
        <v>33</v>
      </c>
    </row>
    <row r="38" spans="1:5">
      <c r="A38" s="26" t="s">
        <v>44</v>
      </c>
      <c r="B38" s="26">
        <v>60592509166</v>
      </c>
      <c r="C38" s="26" t="s">
        <v>110</v>
      </c>
      <c r="D38" s="26">
        <v>1000.4000000000001</v>
      </c>
      <c r="E38" s="26" t="s">
        <v>45</v>
      </c>
    </row>
    <row r="39" spans="1:5">
      <c r="A39" s="26" t="s">
        <v>52</v>
      </c>
      <c r="B39" s="26">
        <v>60592512670</v>
      </c>
      <c r="C39" s="26" t="s">
        <v>110</v>
      </c>
      <c r="D39" s="26">
        <v>563</v>
      </c>
      <c r="E39" s="26" t="s">
        <v>53</v>
      </c>
    </row>
    <row r="40" spans="1:5">
      <c r="A40" s="26" t="s">
        <v>30</v>
      </c>
      <c r="B40" s="26">
        <v>60577733234</v>
      </c>
      <c r="C40" s="26" t="s">
        <v>110</v>
      </c>
      <c r="D40" s="26">
        <v>1011</v>
      </c>
      <c r="E40" s="26" t="s">
        <v>31</v>
      </c>
    </row>
    <row r="41" spans="1:5">
      <c r="A41" s="26" t="s">
        <v>68</v>
      </c>
      <c r="B41" s="26">
        <v>60592513554</v>
      </c>
      <c r="C41" s="26" t="s">
        <v>110</v>
      </c>
      <c r="D41" s="26">
        <v>6500.2000000000007</v>
      </c>
      <c r="E41" s="26" t="s">
        <v>69</v>
      </c>
    </row>
    <row r="42" spans="1:5">
      <c r="A42" s="26" t="s">
        <v>46</v>
      </c>
      <c r="B42" s="26">
        <v>56709675303</v>
      </c>
      <c r="C42" s="26" t="s">
        <v>110</v>
      </c>
      <c r="D42" s="26">
        <v>1012.2</v>
      </c>
      <c r="E42" s="26" t="s">
        <v>47</v>
      </c>
    </row>
    <row r="43" spans="1:5">
      <c r="A43" s="26" t="s">
        <v>74</v>
      </c>
      <c r="B43" s="26">
        <v>56708843802</v>
      </c>
      <c r="C43" s="26" t="s">
        <v>110</v>
      </c>
      <c r="D43" s="26">
        <v>5264.6</v>
      </c>
      <c r="E43" s="26" t="s">
        <v>75</v>
      </c>
    </row>
    <row r="44" spans="1:5">
      <c r="A44" s="26" t="s">
        <v>62</v>
      </c>
      <c r="B44" s="26">
        <v>60590162296</v>
      </c>
      <c r="C44" s="26" t="s">
        <v>110</v>
      </c>
      <c r="D44" s="26">
        <v>1550</v>
      </c>
      <c r="E44" s="26" t="s">
        <v>63</v>
      </c>
    </row>
    <row r="45" spans="1:5">
      <c r="A45" s="26" t="s">
        <v>76</v>
      </c>
      <c r="B45" s="26">
        <v>56671290902</v>
      </c>
      <c r="C45" s="26" t="s">
        <v>110</v>
      </c>
      <c r="D45" s="26">
        <v>1549.8000000000002</v>
      </c>
      <c r="E45" s="26" t="s">
        <v>77</v>
      </c>
    </row>
    <row r="46" spans="1:5">
      <c r="A46" s="26" t="s">
        <v>86</v>
      </c>
      <c r="B46" s="26">
        <v>60590103231</v>
      </c>
      <c r="C46" s="26" t="s">
        <v>110</v>
      </c>
      <c r="D46" s="26">
        <v>854.2</v>
      </c>
      <c r="E46" s="26" t="s">
        <v>87</v>
      </c>
    </row>
    <row r="47" spans="1:5">
      <c r="A47" s="26" t="s">
        <v>60</v>
      </c>
      <c r="B47" s="26">
        <v>56693143064</v>
      </c>
      <c r="C47" s="26" t="s">
        <v>110</v>
      </c>
      <c r="D47" s="26">
        <v>1572.8000000000002</v>
      </c>
      <c r="E47" s="26" t="s">
        <v>61</v>
      </c>
    </row>
    <row r="48" spans="1:5">
      <c r="A48" s="26" t="s">
        <v>96</v>
      </c>
      <c r="B48" s="26">
        <v>60594965751</v>
      </c>
      <c r="C48" s="26" t="s">
        <v>110</v>
      </c>
      <c r="D48" s="26">
        <v>1379.6000000000001</v>
      </c>
      <c r="E48" s="26" t="s">
        <v>97</v>
      </c>
    </row>
    <row r="49" spans="2:5">
      <c r="B49" s="26" t="s">
        <v>111</v>
      </c>
      <c r="C49" s="26"/>
      <c r="D49" s="35">
        <v>106559.6</v>
      </c>
      <c r="E49" s="26" t="s">
        <v>112</v>
      </c>
    </row>
    <row r="51" spans="2:5">
      <c r="B51" s="36" t="s">
        <v>108</v>
      </c>
      <c r="C51" s="36"/>
      <c r="D51" s="37">
        <v>933.6</v>
      </c>
      <c r="E51" s="36" t="s">
        <v>109</v>
      </c>
    </row>
    <row r="52" spans="2:5">
      <c r="B52" s="36" t="s">
        <v>111</v>
      </c>
      <c r="C52" s="36"/>
      <c r="D52" s="37">
        <v>106559.6</v>
      </c>
      <c r="E52" s="36" t="s">
        <v>112</v>
      </c>
    </row>
    <row r="53" spans="2:5">
      <c r="B53" s="36"/>
      <c r="C53" s="36"/>
      <c r="D53" s="37">
        <v>107493.2</v>
      </c>
      <c r="E53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0" sqref="B10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119</v>
      </c>
      <c r="B1" s="47"/>
      <c r="C1" s="48"/>
      <c r="D1" s="49"/>
      <c r="E1" s="49"/>
      <c r="F1" s="50"/>
    </row>
    <row r="2" spans="1:6">
      <c r="A2" s="47" t="s">
        <v>130</v>
      </c>
      <c r="B2" s="47"/>
      <c r="C2" s="48"/>
      <c r="D2" s="49"/>
      <c r="E2" s="49"/>
      <c r="F2" s="50"/>
    </row>
    <row r="3" spans="1:6">
      <c r="A3" s="47" t="s">
        <v>120</v>
      </c>
      <c r="B3" s="51" t="s">
        <v>131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121</v>
      </c>
      <c r="B5" s="48" t="s">
        <v>122</v>
      </c>
      <c r="C5" s="48"/>
      <c r="D5" s="49"/>
      <c r="E5" s="49"/>
      <c r="F5" s="50"/>
    </row>
    <row r="6" spans="1:6">
      <c r="A6" s="49" t="s">
        <v>123</v>
      </c>
      <c r="B6" s="52">
        <v>95776.53</v>
      </c>
      <c r="C6" s="49"/>
      <c r="D6" s="49"/>
      <c r="E6" s="49"/>
      <c r="F6" s="50"/>
    </row>
    <row r="7" spans="1:6">
      <c r="A7" s="49" t="s">
        <v>124</v>
      </c>
      <c r="B7" s="52">
        <v>25763.919999999998</v>
      </c>
      <c r="C7" s="49"/>
      <c r="D7" s="49"/>
      <c r="E7" s="49"/>
      <c r="F7" s="50"/>
    </row>
    <row r="8" spans="1:6">
      <c r="A8" s="49" t="s">
        <v>125</v>
      </c>
      <c r="B8" s="52">
        <v>0</v>
      </c>
      <c r="C8" s="49"/>
      <c r="D8" s="49"/>
      <c r="E8" s="49"/>
      <c r="F8" s="50"/>
    </row>
    <row r="9" spans="1:6">
      <c r="A9" s="49" t="s">
        <v>126</v>
      </c>
      <c r="B9" s="52">
        <v>12099.63</v>
      </c>
      <c r="C9" s="49"/>
      <c r="D9" s="49"/>
      <c r="E9" s="49"/>
      <c r="F9" s="50"/>
    </row>
    <row r="10" spans="1:6">
      <c r="A10" s="49" t="s">
        <v>127</v>
      </c>
      <c r="B10" s="52">
        <v>0</v>
      </c>
      <c r="C10" s="49"/>
      <c r="D10" s="49"/>
      <c r="E10" s="49"/>
      <c r="F10" s="50"/>
    </row>
    <row r="11" spans="1:6">
      <c r="A11" s="49" t="s">
        <v>128</v>
      </c>
      <c r="B11" s="52">
        <v>19572.95</v>
      </c>
      <c r="C11" s="49"/>
      <c r="D11" s="49"/>
      <c r="E11" s="49"/>
      <c r="F11" s="50"/>
    </row>
    <row r="12" spans="1:6" ht="15.75" thickBot="1">
      <c r="A12" s="49" t="s">
        <v>129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153213.03</v>
      </c>
      <c r="C13" s="49"/>
      <c r="D13" s="49"/>
      <c r="E13" s="49"/>
      <c r="F13" s="50"/>
    </row>
    <row r="14" spans="1:6" ht="15.75" thickBot="1">
      <c r="A14" s="49"/>
      <c r="B14" s="55">
        <f>B13*0.16</f>
        <v>24514.084800000001</v>
      </c>
      <c r="C14" s="49"/>
      <c r="D14" s="49"/>
      <c r="E14" s="49"/>
      <c r="F14" s="50"/>
    </row>
    <row r="15" spans="1:6" ht="15.75" thickTop="1">
      <c r="A15" s="49"/>
      <c r="B15" s="56">
        <f>+B13+B14</f>
        <v>177727.11480000001</v>
      </c>
      <c r="C15" s="49"/>
      <c r="D15" s="49"/>
      <c r="E15" s="49"/>
      <c r="F15" s="50"/>
    </row>
    <row r="16" spans="1:6">
      <c r="A16" s="49"/>
      <c r="B16" s="52">
        <v>177727.11</v>
      </c>
      <c r="C16" s="49"/>
      <c r="D16" s="49"/>
      <c r="E16" s="49"/>
      <c r="F16" s="50"/>
    </row>
    <row r="17" spans="1:6">
      <c r="A17" s="49"/>
      <c r="B17" s="52">
        <f>B15-B16</f>
        <v>4.8000000242609531E-3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2017-09-08T15:31:06Z</dcterms:created>
  <dcterms:modified xsi:type="dcterms:W3CDTF">2017-09-21T17:24:52Z</dcterms:modified>
</cp:coreProperties>
</file>