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FACTURACION!$A$10:$M$51</definedName>
  </definedNames>
  <calcPr calcId="124519"/>
</workbook>
</file>

<file path=xl/calcChain.xml><?xml version="1.0" encoding="utf-8"?>
<calcChain xmlns="http://schemas.openxmlformats.org/spreadsheetml/2006/main">
  <c r="B13" i="4"/>
  <c r="B14" s="1"/>
  <c r="B15" s="1"/>
  <c r="B17" s="1"/>
  <c r="E12" i="3" l="1"/>
  <c r="F12" s="1"/>
  <c r="E13"/>
  <c r="G13" s="1"/>
  <c r="E14"/>
  <c r="F14" s="1"/>
  <c r="E15"/>
  <c r="G15" s="1"/>
  <c r="E16"/>
  <c r="F16" s="1"/>
  <c r="E17"/>
  <c r="G17" s="1"/>
  <c r="E18"/>
  <c r="F18" s="1"/>
  <c r="E19"/>
  <c r="G19" s="1"/>
  <c r="E20"/>
  <c r="F20" s="1"/>
  <c r="E21"/>
  <c r="G21" s="1"/>
  <c r="E22"/>
  <c r="F22" s="1"/>
  <c r="E23"/>
  <c r="G23" s="1"/>
  <c r="E24"/>
  <c r="F24" s="1"/>
  <c r="E25"/>
  <c r="G25" s="1"/>
  <c r="E26"/>
  <c r="F26" s="1"/>
  <c r="E27"/>
  <c r="G27" s="1"/>
  <c r="E28"/>
  <c r="F28" s="1"/>
  <c r="E29"/>
  <c r="E30"/>
  <c r="F30" s="1"/>
  <c r="E31"/>
  <c r="E32"/>
  <c r="F32" s="1"/>
  <c r="E33"/>
  <c r="E34"/>
  <c r="F34" s="1"/>
  <c r="E35"/>
  <c r="E36"/>
  <c r="F36" s="1"/>
  <c r="E37"/>
  <c r="E38"/>
  <c r="F38" s="1"/>
  <c r="E39"/>
  <c r="E40"/>
  <c r="F40" s="1"/>
  <c r="E41"/>
  <c r="E42"/>
  <c r="F42" s="1"/>
  <c r="E43"/>
  <c r="E44"/>
  <c r="G44" s="1"/>
  <c r="E45"/>
  <c r="E46"/>
  <c r="F46" s="1"/>
  <c r="E47"/>
  <c r="E48"/>
  <c r="F48" s="1"/>
  <c r="E49"/>
  <c r="E50"/>
  <c r="F50" s="1"/>
  <c r="E51"/>
  <c r="E11"/>
  <c r="G32" l="1"/>
  <c r="G48"/>
  <c r="G16"/>
  <c r="H16" s="1"/>
  <c r="I16" s="1"/>
  <c r="J16" s="1"/>
  <c r="G36"/>
  <c r="G40"/>
  <c r="H40" s="1"/>
  <c r="G24"/>
  <c r="H24" s="1"/>
  <c r="G20"/>
  <c r="H20" s="1"/>
  <c r="I20" s="1"/>
  <c r="J20" s="1"/>
  <c r="G28"/>
  <c r="H28" s="1"/>
  <c r="I28" s="1"/>
  <c r="J28" s="1"/>
  <c r="G12"/>
  <c r="G11"/>
  <c r="F11"/>
  <c r="G50"/>
  <c r="H50" s="1"/>
  <c r="G42"/>
  <c r="G34"/>
  <c r="H34" s="1"/>
  <c r="G26"/>
  <c r="H26" s="1"/>
  <c r="G18"/>
  <c r="H18" s="1"/>
  <c r="I18" s="1"/>
  <c r="J18" s="1"/>
  <c r="E54"/>
  <c r="G46"/>
  <c r="H46" s="1"/>
  <c r="G38"/>
  <c r="H38" s="1"/>
  <c r="I38" s="1"/>
  <c r="J38" s="1"/>
  <c r="G30"/>
  <c r="H30" s="1"/>
  <c r="I30" s="1"/>
  <c r="J30" s="1"/>
  <c r="G22"/>
  <c r="H22" s="1"/>
  <c r="I22" s="1"/>
  <c r="J22" s="1"/>
  <c r="G14"/>
  <c r="F44"/>
  <c r="H44" s="1"/>
  <c r="I44" s="1"/>
  <c r="J44" s="1"/>
  <c r="H36"/>
  <c r="I36" s="1"/>
  <c r="J36" s="1"/>
  <c r="H14"/>
  <c r="I14" s="1"/>
  <c r="J14" s="1"/>
  <c r="H12"/>
  <c r="I12" s="1"/>
  <c r="J12" s="1"/>
  <c r="G31"/>
  <c r="F31"/>
  <c r="F45"/>
  <c r="G45"/>
  <c r="H42"/>
  <c r="F37"/>
  <c r="G37"/>
  <c r="G29"/>
  <c r="F29"/>
  <c r="H29" s="1"/>
  <c r="F41"/>
  <c r="G41"/>
  <c r="G49"/>
  <c r="F49"/>
  <c r="G39"/>
  <c r="F39"/>
  <c r="F51"/>
  <c r="G51"/>
  <c r="F43"/>
  <c r="H43" s="1"/>
  <c r="G43"/>
  <c r="F35"/>
  <c r="G35"/>
  <c r="H32"/>
  <c r="F47"/>
  <c r="G47"/>
  <c r="F33"/>
  <c r="G33"/>
  <c r="H48"/>
  <c r="F27"/>
  <c r="H27" s="1"/>
  <c r="F25"/>
  <c r="H25" s="1"/>
  <c r="F23"/>
  <c r="H23" s="1"/>
  <c r="F21"/>
  <c r="H21" s="1"/>
  <c r="F19"/>
  <c r="F17"/>
  <c r="H17" s="1"/>
  <c r="F15"/>
  <c r="H15" s="1"/>
  <c r="F13"/>
  <c r="H13" s="1"/>
  <c r="H19"/>
  <c r="H31" l="1"/>
  <c r="I24"/>
  <c r="J24"/>
  <c r="H11"/>
  <c r="I11" s="1"/>
  <c r="H35"/>
  <c r="I35" s="1"/>
  <c r="J35" s="1"/>
  <c r="H37"/>
  <c r="I46"/>
  <c r="J46" s="1"/>
  <c r="H33"/>
  <c r="G54"/>
  <c r="I26"/>
  <c r="J26" s="1"/>
  <c r="H47"/>
  <c r="I47" s="1"/>
  <c r="J47" s="1"/>
  <c r="F54"/>
  <c r="H41"/>
  <c r="I41" s="1"/>
  <c r="J41" s="1"/>
  <c r="H45"/>
  <c r="I45" s="1"/>
  <c r="J45" s="1"/>
  <c r="H39"/>
  <c r="I39" s="1"/>
  <c r="J39" s="1"/>
  <c r="I25"/>
  <c r="J25" s="1"/>
  <c r="I27"/>
  <c r="J27" s="1"/>
  <c r="I15"/>
  <c r="J15" s="1"/>
  <c r="I17"/>
  <c r="J17" s="1"/>
  <c r="I29"/>
  <c r="J29" s="1"/>
  <c r="I37"/>
  <c r="J37" s="1"/>
  <c r="I21"/>
  <c r="J21" s="1"/>
  <c r="I13"/>
  <c r="J13" s="1"/>
  <c r="I43"/>
  <c r="J43" s="1"/>
  <c r="I48"/>
  <c r="J48" s="1"/>
  <c r="I32"/>
  <c r="J32" s="1"/>
  <c r="H51"/>
  <c r="H49"/>
  <c r="I34"/>
  <c r="J34" s="1"/>
  <c r="I42"/>
  <c r="J42" s="1"/>
  <c r="I50"/>
  <c r="J50" s="1"/>
  <c r="I19"/>
  <c r="J19" s="1"/>
  <c r="I23"/>
  <c r="J23" s="1"/>
  <c r="I31"/>
  <c r="J31" s="1"/>
  <c r="I40"/>
  <c r="J40" s="1"/>
  <c r="H54" l="1"/>
  <c r="J11"/>
  <c r="I33"/>
  <c r="J33" s="1"/>
  <c r="I51"/>
  <c r="J51" s="1"/>
  <c r="I49"/>
  <c r="J49" s="1"/>
  <c r="J54" l="1"/>
  <c r="I54"/>
</calcChain>
</file>

<file path=xl/sharedStrings.xml><?xml version="1.0" encoding="utf-8"?>
<sst xmlns="http://schemas.openxmlformats.org/spreadsheetml/2006/main" count="479" uniqueCount="184">
  <si>
    <t>CONTPAQ i</t>
  </si>
  <si>
    <t xml:space="preserve">      NÓMINAS</t>
  </si>
  <si>
    <t>05 INGENIERIA FISCAL LABORAL SC</t>
  </si>
  <si>
    <t>Lista de Raya (forma tabular)</t>
  </si>
  <si>
    <t>Periodo 34 al 34 Semanal del 16/08/2017 al 22/08/2017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</si>
  <si>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</si>
  <si>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</si>
  <si>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</si>
  <si>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</si>
  <si>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</si>
  <si>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</si>
  <si>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</si>
  <si>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*TOTAL* *PERCEPCIONES*</t>
  </si>
  <si>
    <t>Préstamo Infonavit (vsm)</t>
  </si>
  <si>
    <t>Préstamo Infonavit (cf)</t>
  </si>
  <si>
    <t>Subsidio al Empleo (sp)</t>
  </si>
  <si>
    <t>I.S.R. (sp)</t>
  </si>
  <si>
    <t>I.M.S.S.</t>
  </si>
  <si>
    <t>Ajuste al neto</t>
  </si>
  <si>
    <t>*TOTAL* *DEDUCCIONES*</t>
  </si>
  <si>
    <t>*NETO*</t>
  </si>
  <si>
    <t xml:space="preserve">    Reg. Pat. IMSS:  Z3422423106</t>
  </si>
  <si>
    <t>AGK27</t>
  </si>
  <si>
    <t>Alba Gallart Diego Kisai</t>
  </si>
  <si>
    <t>0AQ28</t>
  </si>
  <si>
    <t>Alfaro Quezada Pablo Francisco</t>
  </si>
  <si>
    <t>0AR02</t>
  </si>
  <si>
    <t>Andrade Rodriguez Miguel Angel</t>
  </si>
  <si>
    <t>0AA30</t>
  </si>
  <si>
    <t>Arellano Alvarez Javier</t>
  </si>
  <si>
    <t>AGJ03</t>
  </si>
  <si>
    <t>Arriola Gallegos Jose Guadalupe</t>
  </si>
  <si>
    <t>ATA07</t>
  </si>
  <si>
    <t>Arroyo Torres Angela Daniela</t>
  </si>
  <si>
    <t>0BJ00</t>
  </si>
  <si>
    <t>Becerra Jimenez Alejandro Bonifacio</t>
  </si>
  <si>
    <t>0CM12</t>
  </si>
  <si>
    <t>Carranco Mancera Viridiana</t>
  </si>
  <si>
    <t>00005</t>
  </si>
  <si>
    <t>Casas Villanueva Mario</t>
  </si>
  <si>
    <t>0CR06</t>
  </si>
  <si>
    <t>Castro Romero Lizbeth</t>
  </si>
  <si>
    <t>0CC08</t>
  </si>
  <si>
    <t>Cazares Chaires Erika</t>
  </si>
  <si>
    <t>CAJ02</t>
  </si>
  <si>
    <t>Cerda Arias Jose Eduardo</t>
  </si>
  <si>
    <t>CGR07</t>
  </si>
  <si>
    <t>Cortez Garcia Roberto</t>
  </si>
  <si>
    <t>FMA03</t>
  </si>
  <si>
    <t>Ferreira Mondragon Aurelio Agustin</t>
  </si>
  <si>
    <t>FAR14</t>
  </si>
  <si>
    <t>Figueroa Aguirre Reyna Beatriz</t>
  </si>
  <si>
    <t>GRO06</t>
  </si>
  <si>
    <t>Gallegos Rios Octavio Alberto</t>
  </si>
  <si>
    <t>GTM02</t>
  </si>
  <si>
    <t>Garita Torres Marcos</t>
  </si>
  <si>
    <t>GAJ03</t>
  </si>
  <si>
    <t>Gomez Aguilar Juan Antonio</t>
  </si>
  <si>
    <t>0GT22</t>
  </si>
  <si>
    <t>Gomez Torres Rosaura</t>
  </si>
  <si>
    <t>0GG14</t>
  </si>
  <si>
    <t>Gonzalez Garcia Luis Roberto</t>
  </si>
  <si>
    <t>GOY19</t>
  </si>
  <si>
    <t>Gonzalez Olalde Yadira Janeth</t>
  </si>
  <si>
    <t>GRC07</t>
  </si>
  <si>
    <t>Gonzalez Rico Cesar Humberto</t>
  </si>
  <si>
    <t>GCJ03</t>
  </si>
  <si>
    <t>Gutierrez Carvarin Jacob</t>
  </si>
  <si>
    <t>GOM24</t>
  </si>
  <si>
    <t>Gutierrez Olvera Marihuri</t>
  </si>
  <si>
    <t>0HQ20</t>
  </si>
  <si>
    <t>Hernandez Quintero Maria De La Luz</t>
  </si>
  <si>
    <t>LLM03</t>
  </si>
  <si>
    <t>Lara Lizardi Maria Gabriela</t>
  </si>
  <si>
    <t>0LC00</t>
  </si>
  <si>
    <t>Leon Cabello Luis Alberto</t>
  </si>
  <si>
    <t>MMP28</t>
  </si>
  <si>
    <t>Magueyal Martinez Pedro</t>
  </si>
  <si>
    <t>MVN23</t>
  </si>
  <si>
    <t>Mejia Villegas Nallely Beatriz</t>
  </si>
  <si>
    <t>MMJ18</t>
  </si>
  <si>
    <t>Monzon Marroquin Juan Arcadio</t>
  </si>
  <si>
    <t>OHS02</t>
  </si>
  <si>
    <t>Ocampo Hernandez Salvador</t>
  </si>
  <si>
    <t>OSG21</t>
  </si>
  <si>
    <t>Ortega Sosa Guillermo</t>
  </si>
  <si>
    <t>RZS23</t>
  </si>
  <si>
    <t>Ramblas Zuñiga Liz Sandra</t>
  </si>
  <si>
    <t>0RL14</t>
  </si>
  <si>
    <t>Ramirez Latour Victor Manuel Martin</t>
  </si>
  <si>
    <t>0RMR2</t>
  </si>
  <si>
    <t>Ramirez Mondragon Ricardo Heriberto</t>
  </si>
  <si>
    <t>RMC15</t>
  </si>
  <si>
    <t>Rodriguez Medina Cesar</t>
  </si>
  <si>
    <t>RGR02</t>
  </si>
  <si>
    <t>Romero Gonzalez Roberto</t>
  </si>
  <si>
    <t>SSG17</t>
  </si>
  <si>
    <t>Salmoran Salgado Guillermo Manuel</t>
  </si>
  <si>
    <t>SPD02</t>
  </si>
  <si>
    <t>Sanchez Palafox Daniel</t>
  </si>
  <si>
    <t>0TE10</t>
  </si>
  <si>
    <t>Tierrafria Escaramuza Israel</t>
  </si>
  <si>
    <t>VDO03</t>
  </si>
  <si>
    <t>Vega Duran Oscar Ivan</t>
  </si>
  <si>
    <t xml:space="preserve">  =============</t>
  </si>
  <si>
    <t>Total Gral.</t>
  </si>
  <si>
    <t xml:space="preserve"> </t>
  </si>
  <si>
    <t>Periodo 34 del 2017-08-16 al 2017-08-22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</si>
  <si>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</si>
  <si>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</si>
  <si>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</si>
  <si>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</si>
  <si>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</si>
  <si>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</si>
  <si>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</si>
  <si>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1</t>
  </si>
  <si>
    <t>28 Tarjeta de Débito</t>
  </si>
  <si>
    <t>Total Tarjeta de Débito</t>
  </si>
  <si>
    <t>Total de movimientos 40</t>
  </si>
  <si>
    <t>FACTURA</t>
  </si>
  <si>
    <t>2% NOMINA</t>
  </si>
  <si>
    <t>7.5% COMISION</t>
  </si>
  <si>
    <t>SUBTOTAL</t>
  </si>
  <si>
    <t>IVA</t>
  </si>
  <si>
    <t>TOTAL</t>
  </si>
  <si>
    <t>ALECSA CELAYA, SRL DE CV</t>
  </si>
  <si>
    <t xml:space="preserve">PERIODO SEMANAL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</si>
  <si>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</si>
  <si>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</si>
  <si>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</si>
  <si>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</si>
  <si>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</si>
  <si>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</si>
  <si>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</si>
  <si>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</si>
  <si>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683-001-001</t>
  </si>
  <si>
    <t>DESGLOSE DE NOMINA 34</t>
  </si>
  <si>
    <t>16/08/2017 al 22/08/2017</t>
  </si>
  <si>
    <t>VENTAS</t>
  </si>
  <si>
    <t>ALBA GALLART DIEGO KISAI</t>
  </si>
  <si>
    <t>ALFARO QUEZADA PABLO FRANCISCO</t>
  </si>
  <si>
    <t>ANDRADE RODRIGUEZ MIGUEL ANGEL</t>
  </si>
  <si>
    <t>ARELLANO ALVAREZ JAVIER</t>
  </si>
  <si>
    <t>SEMINUEVOS</t>
  </si>
  <si>
    <t>ARRIOLA GALLEGOS JOSE GUADALUPE</t>
  </si>
  <si>
    <t>ARROYO TORRES ANGELA DANIELA</t>
  </si>
  <si>
    <t>CORPORATIVO</t>
  </si>
  <si>
    <t>BECERRA JIMENEZ ALEJANDRO BONIFACIO</t>
  </si>
  <si>
    <t>CARRANCO MANCERA VIRIDIANA</t>
  </si>
  <si>
    <t>CASAS VILLANUEVA MARIO</t>
  </si>
  <si>
    <t>CASTRO ROMERO LIZBETH</t>
  </si>
  <si>
    <t>ADMON SERVICIO</t>
  </si>
  <si>
    <t>CAZARES CHAIRES ERIKA</t>
  </si>
  <si>
    <t>CERDA ARIAS JOSE EDUARDO</t>
  </si>
  <si>
    <t>CORTEZ GARCIA ROBERTO</t>
  </si>
  <si>
    <t>FERREIRA MONDRAGON AURELIO AGUSTIN</t>
  </si>
  <si>
    <t>FIGUEROA AGUIRRE REYNA BEATRIZ</t>
  </si>
  <si>
    <t>GALLEGOS RIOS OCTAVIO ALBERTO</t>
  </si>
  <si>
    <t>ADMINISTRACION</t>
  </si>
  <si>
    <t>GARITA TORRES MARCOS</t>
  </si>
  <si>
    <t>GOMEZ AGUILAR JUAN ANTONIO</t>
  </si>
  <si>
    <t>GOMEZ TORRES ROSAURA</t>
  </si>
  <si>
    <t>GONZALEZ GARCIA LUIS ROBERTO</t>
  </si>
  <si>
    <t>GONZALEZ OLALDE YADIRA JANETH</t>
  </si>
  <si>
    <t>GONZALEZ RICO CESAR HUMBERTO</t>
  </si>
  <si>
    <t>GUTIERREZ CARVARIN JACOB</t>
  </si>
  <si>
    <t>GUTIERREZ OLVERA MARIHURI</t>
  </si>
  <si>
    <t>HERNANDEZ QUINTERO MARIA DE LA LUZ</t>
  </si>
  <si>
    <t>LARA LIZARDI MARIA GABRIELA</t>
  </si>
  <si>
    <t>LEON CABELLO LUIS ALBERTO</t>
  </si>
  <si>
    <t>MAGUEYAL MARTINEZ PEDRO</t>
  </si>
  <si>
    <t>MEJIA VILLEGAS NALLELY BEATRIZ</t>
  </si>
  <si>
    <t>MONZON MARROQUIN JUAN ARCADIO</t>
  </si>
  <si>
    <t>OCAMPO HERNANDEZ SALVADOR</t>
  </si>
  <si>
    <t>ORTEGA SOSA GUILLERMO</t>
  </si>
  <si>
    <t>RAMBLAS ZUÑIGA LIZ SANDRA</t>
  </si>
  <si>
    <t>RAMIREZ LATOUR VICTOR MANUEL MARTIN</t>
  </si>
  <si>
    <t>RAMIREZ MONDRAGON RICARDO HERIBERTO</t>
  </si>
  <si>
    <t>RODRIGUEZ MEDINA CESAR</t>
  </si>
  <si>
    <t>ROMERO GONZALEZ ROBERTO</t>
  </si>
  <si>
    <t>SALMORAN SALGADO GUILLERMO MANUEL</t>
  </si>
  <si>
    <t>SANCHEZ PALAFOX DANIEL</t>
  </si>
  <si>
    <t>TIERRAFRIA ESCARAMUZA ISRAEL</t>
  </si>
  <si>
    <t>VEGA DURAN OSCAR IVAN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</si>
</sst>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25" fillId="0" borderId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0" fontId="10" fillId="2" borderId="4" xfId="0" applyFont="1" applyFill="1" applyBorder="1" applyAlignment="1">
      <alignment horizontal="center" vertical="center" wrapText="1"/>
    </xf>
    <xf numFmtId="44" fontId="2" fillId="0" borderId="0" xfId="1" applyFont="1"/>
    <xf numFmtId="44" fontId="22" fillId="0" borderId="1" xfId="0" applyNumberFormat="1" applyFont="1" applyBorder="1"/>
    <xf numFmtId="0" fontId="21" fillId="0" borderId="5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4" fillId="0" borderId="8" xfId="0" applyFont="1" applyBorder="1"/>
    <xf numFmtId="0" fontId="23" fillId="0" borderId="8" xfId="0" applyFont="1" applyBorder="1"/>
    <xf numFmtId="0" fontId="0" fillId="0" borderId="8" xfId="0" applyFont="1" applyBorder="1"/>
    <xf numFmtId="0" fontId="0" fillId="0" borderId="8" xfId="0" applyBorder="1"/>
    <xf numFmtId="14" fontId="24" fillId="0" borderId="8" xfId="0" applyNumberFormat="1" applyFont="1" applyBorder="1"/>
    <xf numFmtId="43" fontId="1" fillId="0" borderId="8" xfId="2" applyFont="1" applyBorder="1"/>
    <xf numFmtId="43" fontId="1" fillId="0" borderId="9" xfId="2" applyFont="1" applyBorder="1"/>
    <xf numFmtId="43" fontId="1" fillId="0" borderId="10" xfId="2" applyFont="1" applyBorder="1"/>
    <xf numFmtId="43" fontId="1" fillId="0" borderId="11" xfId="2" applyFont="1" applyBorder="1"/>
    <xf numFmtId="43" fontId="23" fillId="0" borderId="10" xfId="2" applyFont="1" applyBorder="1"/>
    <xf numFmtId="0" fontId="26" fillId="0" borderId="12" xfId="0" applyFont="1" applyBorder="1"/>
    <xf numFmtId="0" fontId="26" fillId="0" borderId="12" xfId="0" applyFont="1" applyFill="1" applyBorder="1"/>
    <xf numFmtId="0" fontId="26" fillId="0" borderId="13" xfId="0" applyFont="1" applyFill="1" applyBorder="1"/>
  </cellXfs>
  <cellStyles count="3">
    <cellStyle name="Millares 2 3" xfId="2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7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J61" sqref="J61"/>
    </sheetView>
  </sheetViews>
  <sheetFormatPr baseColWidth="10" defaultRowHeight="11.25"/>
  <cols>
    <col min="1" max="1" width="7.7109375" style="2" customWidth="1"/>
    <col min="2" max="2" width="28.42578125" style="1" customWidth="1"/>
    <col min="3" max="3" width="13.5703125" style="1" bestFit="1" customWidth="1"/>
    <col min="4" max="4" width="11.42578125" style="1"/>
    <col min="5" max="5" width="15.140625" style="1" customWidth="1"/>
    <col min="6" max="7" width="11.7109375" style="1" bestFit="1" customWidth="1"/>
    <col min="8" max="8" width="12.28515625" style="1" bestFit="1" customWidth="1"/>
    <col min="9" max="9" width="11.7109375" style="1" bestFit="1" customWidth="1"/>
    <col min="10" max="10" width="12.28515625" style="1" bestFit="1" customWidth="1"/>
    <col min="11" max="16384" width="11.42578125" style="1"/>
  </cols>
  <sheetData>
    <row r="1" spans="1:13" ht="18" customHeight="1">
      <c r="A1" s="3" t="s">
        <v>0</v>
      </c>
      <c r="B1" s="25" t="s">
        <v>106</v>
      </c>
    </row>
    <row r="2" spans="1:13" ht="24.95" customHeight="1">
      <c r="A2" s="4" t="s">
        <v>1</v>
      </c>
      <c r="B2" s="20" t="s">
        <v>2</v>
      </c>
    </row>
    <row r="3" spans="1:13" ht="15">
      <c r="B3" s="22" t="s">
        <v>3</v>
      </c>
    </row>
    <row r="4" spans="1:13" ht="12.75">
      <c r="B4" s="24" t="s">
        <v>4</v>
      </c>
    </row>
    <row r="5" spans="1:13">
      <c r="B5" s="6" t="s">
        <v>5</v>
      </c>
    </row>
    <row r="6" spans="1:13">
      <c r="B6" s="6" t="s">
        <v>6</v>
      </c>
    </row>
    <row r="7" spans="1:13" ht="15.75">
      <c r="E7" s="42" t="s">
        <v>119</v>
      </c>
      <c r="F7" s="43"/>
      <c r="G7" s="43"/>
      <c r="H7" s="43"/>
      <c r="I7" s="43"/>
      <c r="J7" s="44"/>
    </row>
    <row r="8" spans="1:13" s="5" customFormat="1" ht="23.25" thickBot="1">
      <c r="A8" s="8" t="s">
        <v>7</v>
      </c>
      <c r="B8" s="9" t="s">
        <v>8</v>
      </c>
      <c r="C8" s="10" t="s">
        <v>12</v>
      </c>
      <c r="E8" s="39" t="s">
        <v>12</v>
      </c>
      <c r="F8" s="39" t="s">
        <v>120</v>
      </c>
      <c r="G8" s="39" t="s">
        <v>121</v>
      </c>
      <c r="H8" s="39" t="s">
        <v>122</v>
      </c>
      <c r="I8" s="39" t="s">
        <v>123</v>
      </c>
      <c r="J8" s="39" t="s">
        <v>124</v>
      </c>
    </row>
    <row r="9" spans="1:13" ht="12" thickTop="1">
      <c r="A9" s="12" t="s">
        <v>21</v>
      </c>
    </row>
    <row r="11" spans="1:13" ht="14.25">
      <c r="A11" s="2" t="s">
        <v>22</v>
      </c>
      <c r="B11" s="1" t="s">
        <v>23</v>
      </c>
      <c r="C11" s="13">
        <v>1026.76</v>
      </c>
      <c r="E11" s="40">
        <f>+C11</f>
        <v>1026.76</v>
      </c>
      <c r="F11" s="40">
        <f>+E11*2%</f>
        <v>20.5352</v>
      </c>
      <c r="G11" s="40">
        <f>+E11*7.5%</f>
        <v>77.006999999999991</v>
      </c>
      <c r="H11" s="40">
        <f>SUM(E11:G11)</f>
        <v>1124.3022000000001</v>
      </c>
      <c r="I11" s="40">
        <f>+H11*16%</f>
        <v>179.88835200000003</v>
      </c>
      <c r="J11" s="40">
        <f>+H11+I11</f>
        <v>1304.190552</v>
      </c>
      <c r="L11" s="57" t="s">
        <v>138</v>
      </c>
      <c r="M11" s="58" t="s">
        <v>139</v>
      </c>
    </row>
    <row r="12" spans="1:13" ht="14.25">
      <c r="A12" s="2" t="s">
        <v>24</v>
      </c>
      <c r="B12" s="1" t="s">
        <v>25</v>
      </c>
      <c r="C12" s="13">
        <v>17684.63</v>
      </c>
      <c r="E12" s="40">
        <f t="shared" ref="E12:E51" si="0">+C12</f>
        <v>17684.63</v>
      </c>
      <c r="F12" s="40">
        <f t="shared" ref="F12:F51" si="1">+E12*2%</f>
        <v>353.69260000000003</v>
      </c>
      <c r="G12" s="40">
        <f t="shared" ref="G12:G51" si="2">+E12*7.5%</f>
        <v>1326.34725</v>
      </c>
      <c r="H12" s="40">
        <f t="shared" ref="H12:H51" si="3">SUM(E12:G12)</f>
        <v>19364.669849999998</v>
      </c>
      <c r="I12" s="40">
        <f t="shared" ref="I12:I51" si="4">+H12*16%</f>
        <v>3098.3471759999998</v>
      </c>
      <c r="J12" s="40">
        <f t="shared" ref="J12:J51" si="5">+H12+I12</f>
        <v>22463.017025999998</v>
      </c>
      <c r="L12" s="57" t="s">
        <v>138</v>
      </c>
      <c r="M12" s="58" t="s">
        <v>140</v>
      </c>
    </row>
    <row r="13" spans="1:13" ht="14.25">
      <c r="A13" s="2" t="s">
        <v>26</v>
      </c>
      <c r="B13" s="1" t="s">
        <v>27</v>
      </c>
      <c r="C13" s="13">
        <v>6357.55</v>
      </c>
      <c r="E13" s="40">
        <f t="shared" si="0"/>
        <v>6357.55</v>
      </c>
      <c r="F13" s="40">
        <f t="shared" si="1"/>
        <v>127.15100000000001</v>
      </c>
      <c r="G13" s="40">
        <f t="shared" si="2"/>
        <v>476.81624999999997</v>
      </c>
      <c r="H13" s="40">
        <f t="shared" si="3"/>
        <v>6961.5172499999999</v>
      </c>
      <c r="I13" s="40">
        <f t="shared" si="4"/>
        <v>1113.84276</v>
      </c>
      <c r="J13" s="40">
        <f t="shared" si="5"/>
        <v>8075.3600100000003</v>
      </c>
      <c r="L13" s="57" t="s">
        <v>138</v>
      </c>
      <c r="M13" s="58" t="s">
        <v>141</v>
      </c>
    </row>
    <row r="14" spans="1:13" ht="14.25">
      <c r="A14" s="2" t="s">
        <v>28</v>
      </c>
      <c r="B14" s="1" t="s">
        <v>29</v>
      </c>
      <c r="C14" s="13">
        <v>10728.36</v>
      </c>
      <c r="E14" s="40">
        <f t="shared" si="0"/>
        <v>10728.36</v>
      </c>
      <c r="F14" s="40">
        <f t="shared" si="1"/>
        <v>214.56720000000001</v>
      </c>
      <c r="G14" s="40">
        <f t="shared" si="2"/>
        <v>804.62700000000007</v>
      </c>
      <c r="H14" s="40">
        <f t="shared" si="3"/>
        <v>11747.5542</v>
      </c>
      <c r="I14" s="40">
        <f t="shared" si="4"/>
        <v>1879.6086720000001</v>
      </c>
      <c r="J14" s="40">
        <f t="shared" si="5"/>
        <v>13627.162872000001</v>
      </c>
      <c r="L14" s="57" t="s">
        <v>138</v>
      </c>
      <c r="M14" s="58" t="s">
        <v>142</v>
      </c>
    </row>
    <row r="15" spans="1:13" ht="14.25">
      <c r="A15" s="2" t="s">
        <v>30</v>
      </c>
      <c r="B15" s="1" t="s">
        <v>31</v>
      </c>
      <c r="C15" s="13">
        <v>1026.76</v>
      </c>
      <c r="E15" s="40">
        <f t="shared" si="0"/>
        <v>1026.76</v>
      </c>
      <c r="F15" s="40">
        <f t="shared" si="1"/>
        <v>20.5352</v>
      </c>
      <c r="G15" s="40">
        <f t="shared" si="2"/>
        <v>77.006999999999991</v>
      </c>
      <c r="H15" s="40">
        <f t="shared" si="3"/>
        <v>1124.3022000000001</v>
      </c>
      <c r="I15" s="40">
        <f t="shared" si="4"/>
        <v>179.88835200000003</v>
      </c>
      <c r="J15" s="40">
        <f t="shared" si="5"/>
        <v>1304.190552</v>
      </c>
      <c r="L15" s="57" t="s">
        <v>143</v>
      </c>
      <c r="M15" s="58" t="s">
        <v>144</v>
      </c>
    </row>
    <row r="16" spans="1:13" ht="14.25">
      <c r="A16" s="2" t="s">
        <v>32</v>
      </c>
      <c r="B16" s="1" t="s">
        <v>33</v>
      </c>
      <c r="C16" s="13">
        <v>1026.76</v>
      </c>
      <c r="E16" s="40">
        <f t="shared" si="0"/>
        <v>1026.76</v>
      </c>
      <c r="F16" s="40">
        <f t="shared" si="1"/>
        <v>20.5352</v>
      </c>
      <c r="G16" s="40">
        <f t="shared" si="2"/>
        <v>77.006999999999991</v>
      </c>
      <c r="H16" s="40">
        <f t="shared" si="3"/>
        <v>1124.3022000000001</v>
      </c>
      <c r="I16" s="40">
        <f t="shared" si="4"/>
        <v>179.88835200000003</v>
      </c>
      <c r="J16" s="40">
        <f t="shared" si="5"/>
        <v>1304.190552</v>
      </c>
      <c r="L16" s="57" t="s">
        <v>138</v>
      </c>
      <c r="M16" s="58" t="s">
        <v>145</v>
      </c>
    </row>
    <row r="17" spans="1:13" ht="14.25">
      <c r="A17" s="2" t="s">
        <v>34</v>
      </c>
      <c r="B17" s="1" t="s">
        <v>35</v>
      </c>
      <c r="C17" s="13">
        <v>1900.01</v>
      </c>
      <c r="E17" s="40">
        <f t="shared" si="0"/>
        <v>1900.01</v>
      </c>
      <c r="F17" s="40">
        <f t="shared" si="1"/>
        <v>38.0002</v>
      </c>
      <c r="G17" s="40">
        <f t="shared" si="2"/>
        <v>142.50074999999998</v>
      </c>
      <c r="H17" s="40">
        <f t="shared" si="3"/>
        <v>2080.5109499999999</v>
      </c>
      <c r="I17" s="40">
        <f t="shared" si="4"/>
        <v>332.88175200000001</v>
      </c>
      <c r="J17" s="40">
        <f t="shared" si="5"/>
        <v>2413.3927020000001</v>
      </c>
      <c r="L17" s="57" t="s">
        <v>146</v>
      </c>
      <c r="M17" s="58" t="s">
        <v>147</v>
      </c>
    </row>
    <row r="18" spans="1:13" ht="14.25">
      <c r="A18" s="2" t="s">
        <v>36</v>
      </c>
      <c r="B18" s="1" t="s">
        <v>37</v>
      </c>
      <c r="C18" s="13">
        <v>855.63</v>
      </c>
      <c r="E18" s="40">
        <f t="shared" si="0"/>
        <v>855.63</v>
      </c>
      <c r="F18" s="40">
        <f t="shared" si="1"/>
        <v>17.1126</v>
      </c>
      <c r="G18" s="40">
        <f t="shared" si="2"/>
        <v>64.172249999999991</v>
      </c>
      <c r="H18" s="40">
        <f t="shared" si="3"/>
        <v>936.91485</v>
      </c>
      <c r="I18" s="40">
        <f t="shared" si="4"/>
        <v>149.90637599999999</v>
      </c>
      <c r="J18" s="40">
        <f t="shared" si="5"/>
        <v>1086.821226</v>
      </c>
      <c r="L18" s="57" t="s">
        <v>143</v>
      </c>
      <c r="M18" s="58" t="s">
        <v>148</v>
      </c>
    </row>
    <row r="19" spans="1:13" ht="14.25">
      <c r="A19" s="2" t="s">
        <v>38</v>
      </c>
      <c r="B19" s="1" t="s">
        <v>39</v>
      </c>
      <c r="C19" s="13">
        <v>6980.4</v>
      </c>
      <c r="E19" s="40">
        <f t="shared" si="0"/>
        <v>6980.4</v>
      </c>
      <c r="F19" s="40">
        <f t="shared" si="1"/>
        <v>139.608</v>
      </c>
      <c r="G19" s="40">
        <f t="shared" si="2"/>
        <v>523.53</v>
      </c>
      <c r="H19" s="40">
        <f t="shared" si="3"/>
        <v>7643.5379999999996</v>
      </c>
      <c r="I19" s="40">
        <f t="shared" si="4"/>
        <v>1222.9660799999999</v>
      </c>
      <c r="J19" s="40">
        <f t="shared" si="5"/>
        <v>8866.5040799999988</v>
      </c>
      <c r="L19" s="57" t="s">
        <v>138</v>
      </c>
      <c r="M19" s="58" t="s">
        <v>149</v>
      </c>
    </row>
    <row r="20" spans="1:13" ht="14.25">
      <c r="A20" s="2" t="s">
        <v>40</v>
      </c>
      <c r="B20" s="1" t="s">
        <v>41</v>
      </c>
      <c r="C20" s="13">
        <v>6969.2</v>
      </c>
      <c r="E20" s="40">
        <f t="shared" si="0"/>
        <v>6969.2</v>
      </c>
      <c r="F20" s="40">
        <f t="shared" si="1"/>
        <v>139.38399999999999</v>
      </c>
      <c r="G20" s="40">
        <f t="shared" si="2"/>
        <v>522.68999999999994</v>
      </c>
      <c r="H20" s="40">
        <f t="shared" si="3"/>
        <v>7631.2739999999994</v>
      </c>
      <c r="I20" s="40">
        <f t="shared" si="4"/>
        <v>1221.0038399999999</v>
      </c>
      <c r="J20" s="40">
        <f t="shared" si="5"/>
        <v>8852.2778399999988</v>
      </c>
      <c r="L20" s="57" t="s">
        <v>138</v>
      </c>
      <c r="M20" s="58" t="s">
        <v>150</v>
      </c>
    </row>
    <row r="21" spans="1:13" ht="14.25">
      <c r="A21" s="2" t="s">
        <v>42</v>
      </c>
      <c r="B21" s="1" t="s">
        <v>43</v>
      </c>
      <c r="C21" s="13">
        <v>2668.47</v>
      </c>
      <c r="E21" s="40">
        <f t="shared" si="0"/>
        <v>2668.47</v>
      </c>
      <c r="F21" s="40">
        <f t="shared" si="1"/>
        <v>53.369399999999999</v>
      </c>
      <c r="G21" s="40">
        <f t="shared" si="2"/>
        <v>200.13524999999998</v>
      </c>
      <c r="H21" s="40">
        <f t="shared" si="3"/>
        <v>2921.9746499999997</v>
      </c>
      <c r="I21" s="40">
        <f t="shared" si="4"/>
        <v>467.51594399999993</v>
      </c>
      <c r="J21" s="40">
        <f t="shared" si="5"/>
        <v>3389.4905939999994</v>
      </c>
      <c r="L21" s="57" t="s">
        <v>151</v>
      </c>
      <c r="M21" s="58" t="s">
        <v>152</v>
      </c>
    </row>
    <row r="22" spans="1:13" ht="14.25">
      <c r="A22" s="2" t="s">
        <v>44</v>
      </c>
      <c r="B22" s="1" t="s">
        <v>45</v>
      </c>
      <c r="C22" s="13">
        <v>1026.76</v>
      </c>
      <c r="E22" s="40">
        <f t="shared" si="0"/>
        <v>1026.76</v>
      </c>
      <c r="F22" s="40">
        <f t="shared" si="1"/>
        <v>20.5352</v>
      </c>
      <c r="G22" s="40">
        <f t="shared" si="2"/>
        <v>77.006999999999991</v>
      </c>
      <c r="H22" s="40">
        <f t="shared" si="3"/>
        <v>1124.3022000000001</v>
      </c>
      <c r="I22" s="40">
        <f t="shared" si="4"/>
        <v>179.88835200000003</v>
      </c>
      <c r="J22" s="40">
        <f t="shared" si="5"/>
        <v>1304.190552</v>
      </c>
      <c r="L22" s="57" t="s">
        <v>138</v>
      </c>
      <c r="M22" s="58" t="s">
        <v>153</v>
      </c>
    </row>
    <row r="23" spans="1:13" ht="14.25">
      <c r="A23" s="2" t="s">
        <v>46</v>
      </c>
      <c r="B23" s="1" t="s">
        <v>47</v>
      </c>
      <c r="C23" s="13">
        <v>6257.76</v>
      </c>
      <c r="E23" s="40">
        <f t="shared" si="0"/>
        <v>6257.76</v>
      </c>
      <c r="F23" s="40">
        <f t="shared" si="1"/>
        <v>125.15520000000001</v>
      </c>
      <c r="G23" s="40">
        <f t="shared" si="2"/>
        <v>469.33199999999999</v>
      </c>
      <c r="H23" s="40">
        <f t="shared" si="3"/>
        <v>6852.2472000000007</v>
      </c>
      <c r="I23" s="40">
        <f t="shared" si="4"/>
        <v>1096.3595520000001</v>
      </c>
      <c r="J23" s="40">
        <f t="shared" si="5"/>
        <v>7948.6067520000006</v>
      </c>
      <c r="L23" s="57" t="s">
        <v>138</v>
      </c>
      <c r="M23" s="58" t="s">
        <v>154</v>
      </c>
    </row>
    <row r="24" spans="1:13" ht="14.25">
      <c r="A24" s="2" t="s">
        <v>48</v>
      </c>
      <c r="B24" s="1" t="s">
        <v>49</v>
      </c>
      <c r="C24" s="13">
        <v>1026.76</v>
      </c>
      <c r="E24" s="40">
        <f t="shared" si="0"/>
        <v>1026.76</v>
      </c>
      <c r="F24" s="40">
        <f t="shared" si="1"/>
        <v>20.5352</v>
      </c>
      <c r="G24" s="40">
        <f t="shared" si="2"/>
        <v>77.006999999999991</v>
      </c>
      <c r="H24" s="40">
        <f t="shared" si="3"/>
        <v>1124.3022000000001</v>
      </c>
      <c r="I24" s="40">
        <f t="shared" si="4"/>
        <v>179.88835200000003</v>
      </c>
      <c r="J24" s="40">
        <f t="shared" si="5"/>
        <v>1304.190552</v>
      </c>
      <c r="L24" s="57" t="s">
        <v>138</v>
      </c>
      <c r="M24" s="58" t="s">
        <v>155</v>
      </c>
    </row>
    <row r="25" spans="1:13" ht="14.25">
      <c r="A25" s="2" t="s">
        <v>50</v>
      </c>
      <c r="B25" s="1" t="s">
        <v>51</v>
      </c>
      <c r="C25" s="13">
        <v>1355.63</v>
      </c>
      <c r="E25" s="40">
        <f t="shared" si="0"/>
        <v>1355.63</v>
      </c>
      <c r="F25" s="40">
        <f t="shared" si="1"/>
        <v>27.112600000000004</v>
      </c>
      <c r="G25" s="40">
        <f t="shared" si="2"/>
        <v>101.67225000000001</v>
      </c>
      <c r="H25" s="40">
        <f t="shared" si="3"/>
        <v>1484.4148500000001</v>
      </c>
      <c r="I25" s="40">
        <f t="shared" si="4"/>
        <v>237.50637600000002</v>
      </c>
      <c r="J25" s="40">
        <f t="shared" si="5"/>
        <v>1721.9212260000002</v>
      </c>
      <c r="L25" s="57" t="s">
        <v>143</v>
      </c>
      <c r="M25" s="58" t="s">
        <v>156</v>
      </c>
    </row>
    <row r="26" spans="1:13" ht="14.25">
      <c r="A26" s="2" t="s">
        <v>52</v>
      </c>
      <c r="B26" s="1" t="s">
        <v>53</v>
      </c>
      <c r="C26" s="13">
        <v>9087.07</v>
      </c>
      <c r="E26" s="40">
        <f t="shared" si="0"/>
        <v>9087.07</v>
      </c>
      <c r="F26" s="40">
        <f t="shared" si="1"/>
        <v>181.7414</v>
      </c>
      <c r="G26" s="40">
        <f t="shared" si="2"/>
        <v>681.53024999999991</v>
      </c>
      <c r="H26" s="40">
        <f t="shared" si="3"/>
        <v>9950.3416500000003</v>
      </c>
      <c r="I26" s="40">
        <f t="shared" si="4"/>
        <v>1592.054664</v>
      </c>
      <c r="J26" s="40">
        <f t="shared" si="5"/>
        <v>11542.396314</v>
      </c>
      <c r="L26" s="57" t="s">
        <v>138</v>
      </c>
      <c r="M26" s="58" t="s">
        <v>157</v>
      </c>
    </row>
    <row r="27" spans="1:13" ht="14.25">
      <c r="A27" s="2" t="s">
        <v>54</v>
      </c>
      <c r="B27" s="1" t="s">
        <v>55</v>
      </c>
      <c r="C27" s="13">
        <v>1733.28</v>
      </c>
      <c r="E27" s="40">
        <f t="shared" si="0"/>
        <v>1733.28</v>
      </c>
      <c r="F27" s="40">
        <f t="shared" si="1"/>
        <v>34.665599999999998</v>
      </c>
      <c r="G27" s="40">
        <f t="shared" si="2"/>
        <v>129.99599999999998</v>
      </c>
      <c r="H27" s="40">
        <f t="shared" si="3"/>
        <v>1897.9416000000001</v>
      </c>
      <c r="I27" s="40">
        <f t="shared" si="4"/>
        <v>303.67065600000001</v>
      </c>
      <c r="J27" s="40">
        <f t="shared" si="5"/>
        <v>2201.6122560000003</v>
      </c>
      <c r="L27" s="57" t="s">
        <v>158</v>
      </c>
      <c r="M27" s="58" t="s">
        <v>159</v>
      </c>
    </row>
    <row r="28" spans="1:13" ht="14.25">
      <c r="A28" s="2" t="s">
        <v>56</v>
      </c>
      <c r="B28" s="1" t="s">
        <v>57</v>
      </c>
      <c r="C28" s="13">
        <v>1026.76</v>
      </c>
      <c r="E28" s="40">
        <f t="shared" si="0"/>
        <v>1026.76</v>
      </c>
      <c r="F28" s="40">
        <f t="shared" si="1"/>
        <v>20.5352</v>
      </c>
      <c r="G28" s="40">
        <f t="shared" si="2"/>
        <v>77.006999999999991</v>
      </c>
      <c r="H28" s="40">
        <f t="shared" si="3"/>
        <v>1124.3022000000001</v>
      </c>
      <c r="I28" s="40">
        <f t="shared" si="4"/>
        <v>179.88835200000003</v>
      </c>
      <c r="J28" s="40">
        <f t="shared" si="5"/>
        <v>1304.190552</v>
      </c>
      <c r="L28" s="57" t="s">
        <v>138</v>
      </c>
      <c r="M28" s="58" t="s">
        <v>160</v>
      </c>
    </row>
    <row r="29" spans="1:13" ht="14.25">
      <c r="A29" s="2" t="s">
        <v>58</v>
      </c>
      <c r="B29" s="1" t="s">
        <v>59</v>
      </c>
      <c r="C29" s="13">
        <v>1026.76</v>
      </c>
      <c r="E29" s="40">
        <f t="shared" si="0"/>
        <v>1026.76</v>
      </c>
      <c r="F29" s="40">
        <f t="shared" si="1"/>
        <v>20.5352</v>
      </c>
      <c r="G29" s="40">
        <f t="shared" si="2"/>
        <v>77.006999999999991</v>
      </c>
      <c r="H29" s="40">
        <f t="shared" si="3"/>
        <v>1124.3022000000001</v>
      </c>
      <c r="I29" s="40">
        <f t="shared" si="4"/>
        <v>179.88835200000003</v>
      </c>
      <c r="J29" s="40">
        <f t="shared" si="5"/>
        <v>1304.190552</v>
      </c>
      <c r="L29" s="57" t="s">
        <v>138</v>
      </c>
      <c r="M29" s="58" t="s">
        <v>161</v>
      </c>
    </row>
    <row r="30" spans="1:13" ht="14.25">
      <c r="A30" s="2" t="s">
        <v>60</v>
      </c>
      <c r="B30" s="1" t="s">
        <v>61</v>
      </c>
      <c r="C30" s="13">
        <v>1026.76</v>
      </c>
      <c r="E30" s="40">
        <f t="shared" si="0"/>
        <v>1026.76</v>
      </c>
      <c r="F30" s="40">
        <f t="shared" si="1"/>
        <v>20.5352</v>
      </c>
      <c r="G30" s="40">
        <f t="shared" si="2"/>
        <v>77.006999999999991</v>
      </c>
      <c r="H30" s="40">
        <f t="shared" si="3"/>
        <v>1124.3022000000001</v>
      </c>
      <c r="I30" s="40">
        <f t="shared" si="4"/>
        <v>179.88835200000003</v>
      </c>
      <c r="J30" s="40">
        <f t="shared" si="5"/>
        <v>1304.190552</v>
      </c>
      <c r="L30" s="57" t="s">
        <v>138</v>
      </c>
      <c r="M30" s="58" t="s">
        <v>162</v>
      </c>
    </row>
    <row r="31" spans="1:13" ht="14.25">
      <c r="A31" s="2" t="s">
        <v>62</v>
      </c>
      <c r="B31" s="1" t="s">
        <v>63</v>
      </c>
      <c r="C31" s="13">
        <v>855.63</v>
      </c>
      <c r="E31" s="40">
        <f t="shared" si="0"/>
        <v>855.63</v>
      </c>
      <c r="F31" s="40">
        <f t="shared" si="1"/>
        <v>17.1126</v>
      </c>
      <c r="G31" s="40">
        <f t="shared" si="2"/>
        <v>64.172249999999991</v>
      </c>
      <c r="H31" s="40">
        <f t="shared" si="3"/>
        <v>936.91485</v>
      </c>
      <c r="I31" s="40">
        <f t="shared" si="4"/>
        <v>149.90637599999999</v>
      </c>
      <c r="J31" s="40">
        <f t="shared" si="5"/>
        <v>1086.821226</v>
      </c>
      <c r="L31" s="57" t="s">
        <v>138</v>
      </c>
      <c r="M31" s="58" t="s">
        <v>163</v>
      </c>
    </row>
    <row r="32" spans="1:13" ht="14.25">
      <c r="A32" s="2" t="s">
        <v>64</v>
      </c>
      <c r="B32" s="1" t="s">
        <v>65</v>
      </c>
      <c r="C32" s="13">
        <v>1026.76</v>
      </c>
      <c r="E32" s="40">
        <f t="shared" si="0"/>
        <v>1026.76</v>
      </c>
      <c r="F32" s="40">
        <f t="shared" si="1"/>
        <v>20.5352</v>
      </c>
      <c r="G32" s="40">
        <f t="shared" si="2"/>
        <v>77.006999999999991</v>
      </c>
      <c r="H32" s="40">
        <f t="shared" si="3"/>
        <v>1124.3022000000001</v>
      </c>
      <c r="I32" s="40">
        <f t="shared" si="4"/>
        <v>179.88835200000003</v>
      </c>
      <c r="J32" s="40">
        <f t="shared" si="5"/>
        <v>1304.190552</v>
      </c>
      <c r="L32" s="57" t="s">
        <v>138</v>
      </c>
      <c r="M32" s="58" t="s">
        <v>164</v>
      </c>
    </row>
    <row r="33" spans="1:13" ht="14.25">
      <c r="A33" s="2" t="s">
        <v>66</v>
      </c>
      <c r="B33" s="1" t="s">
        <v>67</v>
      </c>
      <c r="C33" s="13">
        <v>1733.35</v>
      </c>
      <c r="E33" s="40">
        <f t="shared" si="0"/>
        <v>1733.35</v>
      </c>
      <c r="F33" s="40">
        <f t="shared" si="1"/>
        <v>34.667000000000002</v>
      </c>
      <c r="G33" s="40">
        <f t="shared" si="2"/>
        <v>130.00125</v>
      </c>
      <c r="H33" s="40">
        <f t="shared" si="3"/>
        <v>1898.0182499999999</v>
      </c>
      <c r="I33" s="40">
        <f t="shared" si="4"/>
        <v>303.68291999999997</v>
      </c>
      <c r="J33" s="40">
        <f t="shared" si="5"/>
        <v>2201.7011699999998</v>
      </c>
      <c r="L33" s="57" t="s">
        <v>158</v>
      </c>
      <c r="M33" s="58" t="s">
        <v>165</v>
      </c>
    </row>
    <row r="34" spans="1:13" ht="14.25">
      <c r="A34" s="2" t="s">
        <v>68</v>
      </c>
      <c r="B34" s="1" t="s">
        <v>69</v>
      </c>
      <c r="C34" s="13">
        <v>35889.760000000002</v>
      </c>
      <c r="E34" s="40">
        <f t="shared" si="0"/>
        <v>35889.760000000002</v>
      </c>
      <c r="F34" s="40">
        <f t="shared" si="1"/>
        <v>717.79520000000002</v>
      </c>
      <c r="G34" s="40">
        <f t="shared" si="2"/>
        <v>2691.732</v>
      </c>
      <c r="H34" s="40">
        <f t="shared" si="3"/>
        <v>39299.287200000006</v>
      </c>
      <c r="I34" s="40">
        <f t="shared" si="4"/>
        <v>6287.8859520000015</v>
      </c>
      <c r="J34" s="40">
        <f t="shared" si="5"/>
        <v>45587.17315200001</v>
      </c>
      <c r="L34" s="57" t="s">
        <v>138</v>
      </c>
      <c r="M34" s="58" t="s">
        <v>166</v>
      </c>
    </row>
    <row r="35" spans="1:13" ht="14.25">
      <c r="A35" s="2" t="s">
        <v>70</v>
      </c>
      <c r="B35" s="1" t="s">
        <v>71</v>
      </c>
      <c r="C35" s="13">
        <v>1680.26</v>
      </c>
      <c r="E35" s="40">
        <f t="shared" si="0"/>
        <v>1680.26</v>
      </c>
      <c r="F35" s="40">
        <f t="shared" si="1"/>
        <v>33.605200000000004</v>
      </c>
      <c r="G35" s="40">
        <f t="shared" si="2"/>
        <v>126.01949999999999</v>
      </c>
      <c r="H35" s="40">
        <f t="shared" si="3"/>
        <v>1839.8847000000001</v>
      </c>
      <c r="I35" s="40">
        <f t="shared" si="4"/>
        <v>294.381552</v>
      </c>
      <c r="J35" s="40">
        <f t="shared" si="5"/>
        <v>2134.2662519999999</v>
      </c>
      <c r="L35" s="57" t="s">
        <v>138</v>
      </c>
      <c r="M35" s="58" t="s">
        <v>167</v>
      </c>
    </row>
    <row r="36" spans="1:13" ht="14.25">
      <c r="A36" s="2" t="s">
        <v>72</v>
      </c>
      <c r="B36" s="1" t="s">
        <v>73</v>
      </c>
      <c r="C36" s="13">
        <v>1854.35</v>
      </c>
      <c r="E36" s="40">
        <f t="shared" si="0"/>
        <v>1854.35</v>
      </c>
      <c r="F36" s="40">
        <f t="shared" si="1"/>
        <v>37.086999999999996</v>
      </c>
      <c r="G36" s="40">
        <f t="shared" si="2"/>
        <v>139.07624999999999</v>
      </c>
      <c r="H36" s="40">
        <f t="shared" si="3"/>
        <v>2030.51325</v>
      </c>
      <c r="I36" s="40">
        <f t="shared" si="4"/>
        <v>324.88211999999999</v>
      </c>
      <c r="J36" s="40">
        <f t="shared" si="5"/>
        <v>2355.3953700000002</v>
      </c>
      <c r="L36" s="57" t="s">
        <v>138</v>
      </c>
      <c r="M36" s="58" t="s">
        <v>168</v>
      </c>
    </row>
    <row r="37" spans="1:13" ht="14.25">
      <c r="A37" s="2" t="s">
        <v>74</v>
      </c>
      <c r="B37" s="1" t="s">
        <v>75</v>
      </c>
      <c r="C37" s="13">
        <v>2528.9699999999998</v>
      </c>
      <c r="E37" s="40">
        <f t="shared" si="0"/>
        <v>2528.9699999999998</v>
      </c>
      <c r="F37" s="40">
        <f t="shared" si="1"/>
        <v>50.5794</v>
      </c>
      <c r="G37" s="40">
        <f t="shared" si="2"/>
        <v>189.67274999999998</v>
      </c>
      <c r="H37" s="40">
        <f t="shared" si="3"/>
        <v>2769.2221500000001</v>
      </c>
      <c r="I37" s="40">
        <f t="shared" si="4"/>
        <v>443.07554400000004</v>
      </c>
      <c r="J37" s="40">
        <f t="shared" si="5"/>
        <v>3212.2976939999999</v>
      </c>
      <c r="L37" s="57" t="s">
        <v>151</v>
      </c>
      <c r="M37" s="58" t="s">
        <v>169</v>
      </c>
    </row>
    <row r="38" spans="1:13" ht="14.25">
      <c r="A38" s="2" t="s">
        <v>76</v>
      </c>
      <c r="B38" s="1" t="s">
        <v>77</v>
      </c>
      <c r="C38" s="13">
        <v>1026.76</v>
      </c>
      <c r="E38" s="40">
        <f t="shared" si="0"/>
        <v>1026.76</v>
      </c>
      <c r="F38" s="40">
        <f t="shared" si="1"/>
        <v>20.5352</v>
      </c>
      <c r="G38" s="40">
        <f t="shared" si="2"/>
        <v>77.006999999999991</v>
      </c>
      <c r="H38" s="40">
        <f t="shared" si="3"/>
        <v>1124.3022000000001</v>
      </c>
      <c r="I38" s="40">
        <f t="shared" si="4"/>
        <v>179.88835200000003</v>
      </c>
      <c r="J38" s="40">
        <f t="shared" si="5"/>
        <v>1304.190552</v>
      </c>
      <c r="L38" s="57" t="s">
        <v>143</v>
      </c>
      <c r="M38" s="58" t="s">
        <v>170</v>
      </c>
    </row>
    <row r="39" spans="1:13" ht="14.25">
      <c r="A39" s="2" t="s">
        <v>78</v>
      </c>
      <c r="B39" s="1" t="s">
        <v>79</v>
      </c>
      <c r="C39" s="13">
        <v>2220.67</v>
      </c>
      <c r="E39" s="40">
        <f t="shared" si="0"/>
        <v>2220.67</v>
      </c>
      <c r="F39" s="40">
        <f t="shared" si="1"/>
        <v>44.413400000000003</v>
      </c>
      <c r="G39" s="40">
        <f t="shared" si="2"/>
        <v>166.55025000000001</v>
      </c>
      <c r="H39" s="40">
        <f t="shared" si="3"/>
        <v>2431.6336499999998</v>
      </c>
      <c r="I39" s="40">
        <f t="shared" si="4"/>
        <v>389.06138399999998</v>
      </c>
      <c r="J39" s="40">
        <f t="shared" si="5"/>
        <v>2820.6950339999999</v>
      </c>
      <c r="L39" s="57" t="s">
        <v>151</v>
      </c>
      <c r="M39" s="58" t="s">
        <v>171</v>
      </c>
    </row>
    <row r="40" spans="1:13" ht="14.25">
      <c r="A40" s="2" t="s">
        <v>80</v>
      </c>
      <c r="B40" s="1" t="s">
        <v>81</v>
      </c>
      <c r="C40" s="13">
        <v>4666.76</v>
      </c>
      <c r="E40" s="40">
        <f t="shared" si="0"/>
        <v>4666.76</v>
      </c>
      <c r="F40" s="40">
        <f t="shared" si="1"/>
        <v>93.3352</v>
      </c>
      <c r="G40" s="40">
        <f t="shared" si="2"/>
        <v>350.00700000000001</v>
      </c>
      <c r="H40" s="40">
        <f t="shared" si="3"/>
        <v>5110.1022000000003</v>
      </c>
      <c r="I40" s="40">
        <f t="shared" si="4"/>
        <v>817.61635200000001</v>
      </c>
      <c r="J40" s="40">
        <f t="shared" si="5"/>
        <v>5927.7185520000003</v>
      </c>
      <c r="L40" s="57" t="s">
        <v>143</v>
      </c>
      <c r="M40" s="58" t="s">
        <v>172</v>
      </c>
    </row>
    <row r="41" spans="1:13" ht="14.25">
      <c r="A41" s="2" t="s">
        <v>82</v>
      </c>
      <c r="B41" s="1" t="s">
        <v>83</v>
      </c>
      <c r="C41" s="13">
        <v>1733.28</v>
      </c>
      <c r="E41" s="40">
        <f t="shared" si="0"/>
        <v>1733.28</v>
      </c>
      <c r="F41" s="40">
        <f t="shared" si="1"/>
        <v>34.665599999999998</v>
      </c>
      <c r="G41" s="40">
        <f t="shared" si="2"/>
        <v>129.99599999999998</v>
      </c>
      <c r="H41" s="40">
        <f t="shared" si="3"/>
        <v>1897.9416000000001</v>
      </c>
      <c r="I41" s="40">
        <f t="shared" si="4"/>
        <v>303.67065600000001</v>
      </c>
      <c r="J41" s="40">
        <f t="shared" si="5"/>
        <v>2201.6122560000003</v>
      </c>
      <c r="L41" s="57" t="s">
        <v>158</v>
      </c>
      <c r="M41" s="58" t="s">
        <v>173</v>
      </c>
    </row>
    <row r="42" spans="1:13" ht="14.25">
      <c r="A42" s="2" t="s">
        <v>84</v>
      </c>
      <c r="B42" s="1" t="s">
        <v>85</v>
      </c>
      <c r="C42" s="13">
        <v>3194.92</v>
      </c>
      <c r="E42" s="40">
        <f t="shared" si="0"/>
        <v>3194.92</v>
      </c>
      <c r="F42" s="40">
        <f t="shared" si="1"/>
        <v>63.898400000000002</v>
      </c>
      <c r="G42" s="40">
        <f t="shared" si="2"/>
        <v>239.619</v>
      </c>
      <c r="H42" s="40">
        <f t="shared" si="3"/>
        <v>3498.4374000000003</v>
      </c>
      <c r="I42" s="40">
        <f t="shared" si="4"/>
        <v>559.74998400000004</v>
      </c>
      <c r="J42" s="40">
        <f t="shared" si="5"/>
        <v>4058.1873840000003</v>
      </c>
      <c r="L42" s="58" t="s">
        <v>138</v>
      </c>
      <c r="M42" s="58" t="s">
        <v>174</v>
      </c>
    </row>
    <row r="43" spans="1:13" ht="14.25">
      <c r="A43" s="2" t="s">
        <v>86</v>
      </c>
      <c r="B43" s="1" t="s">
        <v>87</v>
      </c>
      <c r="C43" s="13">
        <v>3314.78</v>
      </c>
      <c r="E43" s="40">
        <f t="shared" si="0"/>
        <v>3314.78</v>
      </c>
      <c r="F43" s="40">
        <f t="shared" si="1"/>
        <v>66.295600000000007</v>
      </c>
      <c r="G43" s="40">
        <f t="shared" si="2"/>
        <v>248.60849999999999</v>
      </c>
      <c r="H43" s="40">
        <f t="shared" si="3"/>
        <v>3629.6840999999999</v>
      </c>
      <c r="I43" s="40">
        <f t="shared" si="4"/>
        <v>580.74945600000001</v>
      </c>
      <c r="J43" s="40">
        <f t="shared" si="5"/>
        <v>4210.433556</v>
      </c>
      <c r="L43" s="58" t="s">
        <v>138</v>
      </c>
      <c r="M43" s="58" t="s">
        <v>175</v>
      </c>
    </row>
    <row r="44" spans="1:13" ht="14.25">
      <c r="A44" s="2" t="s">
        <v>88</v>
      </c>
      <c r="B44" s="1" t="s">
        <v>89</v>
      </c>
      <c r="C44" s="13">
        <v>1026.76</v>
      </c>
      <c r="E44" s="40">
        <f t="shared" si="0"/>
        <v>1026.76</v>
      </c>
      <c r="F44" s="40">
        <f t="shared" si="1"/>
        <v>20.5352</v>
      </c>
      <c r="G44" s="40">
        <f t="shared" si="2"/>
        <v>77.006999999999991</v>
      </c>
      <c r="H44" s="40">
        <f t="shared" si="3"/>
        <v>1124.3022000000001</v>
      </c>
      <c r="I44" s="40">
        <f t="shared" si="4"/>
        <v>179.88835200000003</v>
      </c>
      <c r="J44" s="40">
        <f t="shared" si="5"/>
        <v>1304.190552</v>
      </c>
      <c r="L44" s="57" t="s">
        <v>138</v>
      </c>
      <c r="M44" s="58" t="s">
        <v>176</v>
      </c>
    </row>
    <row r="45" spans="1:13" ht="14.25">
      <c r="A45" s="2" t="s">
        <v>90</v>
      </c>
      <c r="B45" s="1" t="s">
        <v>91</v>
      </c>
      <c r="C45" s="13">
        <v>1026.76</v>
      </c>
      <c r="E45" s="40">
        <f t="shared" si="0"/>
        <v>1026.76</v>
      </c>
      <c r="F45" s="40">
        <f t="shared" si="1"/>
        <v>20.5352</v>
      </c>
      <c r="G45" s="40">
        <f t="shared" si="2"/>
        <v>77.006999999999991</v>
      </c>
      <c r="H45" s="40">
        <f t="shared" si="3"/>
        <v>1124.3022000000001</v>
      </c>
      <c r="I45" s="40">
        <f t="shared" si="4"/>
        <v>179.88835200000003</v>
      </c>
      <c r="J45" s="40">
        <f t="shared" si="5"/>
        <v>1304.190552</v>
      </c>
      <c r="L45" s="57" t="s">
        <v>143</v>
      </c>
      <c r="M45" s="58" t="s">
        <v>177</v>
      </c>
    </row>
    <row r="46" spans="1:13" ht="14.25">
      <c r="A46" s="2" t="s">
        <v>92</v>
      </c>
      <c r="B46" s="1" t="s">
        <v>93</v>
      </c>
      <c r="C46" s="13">
        <v>8340.8799999999992</v>
      </c>
      <c r="E46" s="40">
        <f t="shared" si="0"/>
        <v>8340.8799999999992</v>
      </c>
      <c r="F46" s="40">
        <f t="shared" si="1"/>
        <v>166.8176</v>
      </c>
      <c r="G46" s="40">
        <f t="shared" si="2"/>
        <v>625.56599999999992</v>
      </c>
      <c r="H46" s="40">
        <f t="shared" si="3"/>
        <v>9133.2636000000002</v>
      </c>
      <c r="I46" s="40">
        <f t="shared" si="4"/>
        <v>1461.3221760000001</v>
      </c>
      <c r="J46" s="40">
        <f t="shared" si="5"/>
        <v>10594.585776</v>
      </c>
      <c r="L46" s="57" t="s">
        <v>138</v>
      </c>
      <c r="M46" s="58" t="s">
        <v>178</v>
      </c>
    </row>
    <row r="47" spans="1:13" ht="14.25">
      <c r="A47" s="2" t="s">
        <v>94</v>
      </c>
      <c r="B47" s="1" t="s">
        <v>95</v>
      </c>
      <c r="C47" s="13">
        <v>1733.28</v>
      </c>
      <c r="E47" s="40">
        <f t="shared" si="0"/>
        <v>1733.28</v>
      </c>
      <c r="F47" s="40">
        <f t="shared" si="1"/>
        <v>34.665599999999998</v>
      </c>
      <c r="G47" s="40">
        <f t="shared" si="2"/>
        <v>129.99599999999998</v>
      </c>
      <c r="H47" s="40">
        <f t="shared" si="3"/>
        <v>1897.9416000000001</v>
      </c>
      <c r="I47" s="40">
        <f t="shared" si="4"/>
        <v>303.67065600000001</v>
      </c>
      <c r="J47" s="40">
        <f t="shared" si="5"/>
        <v>2201.6122560000003</v>
      </c>
      <c r="L47" s="57" t="s">
        <v>158</v>
      </c>
      <c r="M47" s="58" t="s">
        <v>179</v>
      </c>
    </row>
    <row r="48" spans="1:13" ht="14.25">
      <c r="A48" s="2" t="s">
        <v>96</v>
      </c>
      <c r="B48" s="1" t="s">
        <v>97</v>
      </c>
      <c r="C48" s="13">
        <v>1026.76</v>
      </c>
      <c r="E48" s="40">
        <f t="shared" si="0"/>
        <v>1026.76</v>
      </c>
      <c r="F48" s="40">
        <f t="shared" si="1"/>
        <v>20.5352</v>
      </c>
      <c r="G48" s="40">
        <f t="shared" si="2"/>
        <v>77.006999999999991</v>
      </c>
      <c r="H48" s="40">
        <f t="shared" si="3"/>
        <v>1124.3022000000001</v>
      </c>
      <c r="I48" s="40">
        <f t="shared" si="4"/>
        <v>179.88835200000003</v>
      </c>
      <c r="J48" s="40">
        <f t="shared" si="5"/>
        <v>1304.190552</v>
      </c>
      <c r="L48" s="57" t="s">
        <v>138</v>
      </c>
      <c r="M48" s="58" t="s">
        <v>180</v>
      </c>
    </row>
    <row r="49" spans="1:13" ht="14.25">
      <c r="A49" s="2" t="s">
        <v>98</v>
      </c>
      <c r="B49" s="1" t="s">
        <v>99</v>
      </c>
      <c r="C49" s="13">
        <v>3742.28</v>
      </c>
      <c r="E49" s="40">
        <f t="shared" si="0"/>
        <v>3742.28</v>
      </c>
      <c r="F49" s="40">
        <f t="shared" si="1"/>
        <v>74.845600000000005</v>
      </c>
      <c r="G49" s="40">
        <f t="shared" si="2"/>
        <v>280.67099999999999</v>
      </c>
      <c r="H49" s="40">
        <f t="shared" si="3"/>
        <v>4097.7966000000006</v>
      </c>
      <c r="I49" s="40">
        <f t="shared" si="4"/>
        <v>655.64745600000015</v>
      </c>
      <c r="J49" s="40">
        <f t="shared" si="5"/>
        <v>4753.4440560000003</v>
      </c>
      <c r="L49" s="58" t="s">
        <v>138</v>
      </c>
      <c r="M49" s="58" t="s">
        <v>181</v>
      </c>
    </row>
    <row r="50" spans="1:13" ht="14.25">
      <c r="A50" s="2" t="s">
        <v>100</v>
      </c>
      <c r="B50" s="1" t="s">
        <v>101</v>
      </c>
      <c r="C50" s="13">
        <v>1865.6</v>
      </c>
      <c r="E50" s="40">
        <f t="shared" si="0"/>
        <v>1865.6</v>
      </c>
      <c r="F50" s="40">
        <f t="shared" si="1"/>
        <v>37.311999999999998</v>
      </c>
      <c r="G50" s="40">
        <f t="shared" si="2"/>
        <v>139.91999999999999</v>
      </c>
      <c r="H50" s="40">
        <f t="shared" si="3"/>
        <v>2042.8319999999999</v>
      </c>
      <c r="I50" s="40">
        <f t="shared" si="4"/>
        <v>326.85311999999999</v>
      </c>
      <c r="J50" s="40">
        <f t="shared" si="5"/>
        <v>2369.6851200000001</v>
      </c>
      <c r="L50" s="57" t="s">
        <v>143</v>
      </c>
      <c r="M50" s="58" t="s">
        <v>182</v>
      </c>
    </row>
    <row r="51" spans="1:13" ht="14.25">
      <c r="A51" s="2" t="s">
        <v>102</v>
      </c>
      <c r="B51" s="1" t="s">
        <v>103</v>
      </c>
      <c r="C51" s="13">
        <v>12260.83</v>
      </c>
      <c r="E51" s="40">
        <f t="shared" si="0"/>
        <v>12260.83</v>
      </c>
      <c r="F51" s="40">
        <f t="shared" si="1"/>
        <v>245.2166</v>
      </c>
      <c r="G51" s="40">
        <f t="shared" si="2"/>
        <v>919.56224999999995</v>
      </c>
      <c r="H51" s="40">
        <f t="shared" si="3"/>
        <v>13425.608850000001</v>
      </c>
      <c r="I51" s="40">
        <f t="shared" si="4"/>
        <v>2148.0974160000001</v>
      </c>
      <c r="J51" s="40">
        <f t="shared" si="5"/>
        <v>15573.706266000001</v>
      </c>
      <c r="L51" s="59" t="s">
        <v>138</v>
      </c>
      <c r="M51" s="59" t="s">
        <v>183</v>
      </c>
    </row>
    <row r="53" spans="1:13" s="7" customFormat="1">
      <c r="A53" s="15"/>
      <c r="C53" s="7" t="s">
        <v>104</v>
      </c>
      <c r="E53" s="38" t="s">
        <v>104</v>
      </c>
      <c r="F53" s="38" t="s">
        <v>104</v>
      </c>
      <c r="G53" s="38" t="s">
        <v>104</v>
      </c>
      <c r="H53" s="38" t="s">
        <v>104</v>
      </c>
      <c r="I53" s="38" t="s">
        <v>104</v>
      </c>
      <c r="J53" s="38" t="s">
        <v>104</v>
      </c>
    </row>
    <row r="54" spans="1:13" ht="13.5" thickBot="1">
      <c r="A54" s="18" t="s">
        <v>105</v>
      </c>
      <c r="B54" s="1" t="s">
        <v>106</v>
      </c>
      <c r="C54" s="17">
        <v>173541.47</v>
      </c>
      <c r="E54" s="41">
        <f>SUM(E11:E51)</f>
        <v>173541.47000000003</v>
      </c>
      <c r="F54" s="41">
        <f t="shared" ref="F54:J54" si="6">SUM(F11:F51)</f>
        <v>3470.8293999999987</v>
      </c>
      <c r="G54" s="41">
        <f t="shared" si="6"/>
        <v>13015.610249999998</v>
      </c>
      <c r="H54" s="41">
        <f t="shared" si="6"/>
        <v>190027.90964999999</v>
      </c>
      <c r="I54" s="41">
        <f t="shared" si="6"/>
        <v>30404.465544000002</v>
      </c>
      <c r="J54" s="41">
        <f t="shared" si="6"/>
        <v>220432.37519400008</v>
      </c>
    </row>
    <row r="55" spans="1:13" ht="12" thickTop="1"/>
    <row r="56" spans="1:13">
      <c r="C56" s="1" t="s">
        <v>106</v>
      </c>
    </row>
    <row r="57" spans="1:13">
      <c r="A57" s="2" t="s">
        <v>106</v>
      </c>
      <c r="B57" s="1" t="s">
        <v>106</v>
      </c>
      <c r="C57" s="16"/>
    </row>
  </sheetData>
  <autoFilter ref="A10:M51"/>
  <mergeCells count="1"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7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21" sqref="C21"/>
    </sheetView>
  </sheetViews>
  <sheetFormatPr baseColWidth="10" defaultRowHeight="11.25"/>
  <cols>
    <col min="1" max="1" width="7.7109375" style="2" customWidth="1"/>
    <col min="2" max="2" width="28.42578125" style="1" customWidth="1"/>
    <col min="3" max="3" width="10" style="1" customWidth="1"/>
    <col min="4" max="5" width="12.140625" style="1" customWidth="1"/>
    <col min="6" max="6" width="13.5703125" style="1" bestFit="1" customWidth="1"/>
    <col min="7" max="8" width="13" style="1" bestFit="1" customWidth="1"/>
    <col min="9" max="9" width="11.7109375" style="1" customWidth="1"/>
    <col min="10" max="10" width="11" style="1" customWidth="1"/>
    <col min="11" max="11" width="11.140625" style="1" customWidth="1"/>
    <col min="12" max="12" width="9.7109375" style="1" customWidth="1"/>
    <col min="13" max="13" width="13" style="1" bestFit="1" customWidth="1"/>
    <col min="14" max="14" width="11.7109375" style="1" customWidth="1"/>
    <col min="15" max="16384" width="11.42578125" style="1"/>
  </cols>
  <sheetData>
    <row r="1" spans="1:14" ht="18" customHeight="1">
      <c r="A1" s="3" t="s">
        <v>0</v>
      </c>
      <c r="B1" s="45" t="s">
        <v>106</v>
      </c>
      <c r="C1" s="46"/>
      <c r="D1" s="46"/>
    </row>
    <row r="2" spans="1:14" ht="24.95" customHeight="1">
      <c r="A2" s="4" t="s">
        <v>1</v>
      </c>
      <c r="B2" s="20" t="s">
        <v>2</v>
      </c>
      <c r="C2" s="21"/>
      <c r="D2" s="21"/>
    </row>
    <row r="3" spans="1:14" ht="15.75">
      <c r="B3" s="22" t="s">
        <v>3</v>
      </c>
      <c r="C3" s="23"/>
      <c r="D3" s="23"/>
      <c r="E3" s="7"/>
    </row>
    <row r="4" spans="1:14" ht="15">
      <c r="B4" s="24" t="s">
        <v>4</v>
      </c>
      <c r="C4" s="23"/>
      <c r="D4" s="23"/>
      <c r="E4" s="7"/>
    </row>
    <row r="5" spans="1:14">
      <c r="B5" s="6" t="s">
        <v>5</v>
      </c>
    </row>
    <row r="6" spans="1:14">
      <c r="B6" s="6" t="s">
        <v>6</v>
      </c>
    </row>
    <row r="8" spans="1:14" s="5" customFormat="1" ht="23.2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10" t="s">
        <v>12</v>
      </c>
      <c r="G8" s="9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10" t="s">
        <v>19</v>
      </c>
      <c r="N8" s="11" t="s">
        <v>20</v>
      </c>
    </row>
    <row r="9" spans="1:14" ht="12" thickTop="1">
      <c r="A9" s="12" t="s">
        <v>21</v>
      </c>
    </row>
    <row r="11" spans="1:14">
      <c r="A11" s="2" t="s">
        <v>22</v>
      </c>
      <c r="B11" s="1" t="s">
        <v>23</v>
      </c>
      <c r="C11" s="13">
        <v>880.08</v>
      </c>
      <c r="D11" s="13">
        <v>146.68</v>
      </c>
      <c r="E11" s="13">
        <v>0</v>
      </c>
      <c r="F11" s="13">
        <v>1026.76</v>
      </c>
      <c r="G11" s="13">
        <v>0</v>
      </c>
      <c r="H11" s="13">
        <v>0</v>
      </c>
      <c r="I11" s="14">
        <v>-18.41</v>
      </c>
      <c r="J11" s="13">
        <v>0</v>
      </c>
      <c r="K11" s="13">
        <v>65.98</v>
      </c>
      <c r="L11" s="14">
        <v>-0.01</v>
      </c>
      <c r="M11" s="13">
        <v>47.56</v>
      </c>
      <c r="N11" s="13">
        <v>979.2</v>
      </c>
    </row>
    <row r="12" spans="1:14">
      <c r="A12" s="2" t="s">
        <v>24</v>
      </c>
      <c r="B12" s="1" t="s">
        <v>25</v>
      </c>
      <c r="C12" s="13">
        <v>880.08</v>
      </c>
      <c r="D12" s="13">
        <v>146.68</v>
      </c>
      <c r="E12" s="13">
        <v>16657.87</v>
      </c>
      <c r="F12" s="13">
        <v>17684.63</v>
      </c>
      <c r="G12" s="13">
        <v>0</v>
      </c>
      <c r="H12" s="13">
        <v>0</v>
      </c>
      <c r="I12" s="13">
        <v>0</v>
      </c>
      <c r="J12" s="13">
        <v>4524.09</v>
      </c>
      <c r="K12" s="13">
        <v>199.7</v>
      </c>
      <c r="L12" s="13">
        <v>0.04</v>
      </c>
      <c r="M12" s="13">
        <v>4723.83</v>
      </c>
      <c r="N12" s="13">
        <v>12960.8</v>
      </c>
    </row>
    <row r="13" spans="1:14">
      <c r="A13" s="2" t="s">
        <v>26</v>
      </c>
      <c r="B13" s="1" t="s">
        <v>27</v>
      </c>
      <c r="C13" s="13">
        <v>880.08</v>
      </c>
      <c r="D13" s="13">
        <v>146.68</v>
      </c>
      <c r="E13" s="13">
        <v>5330.79</v>
      </c>
      <c r="F13" s="13">
        <v>6357.55</v>
      </c>
      <c r="G13" s="13">
        <v>0</v>
      </c>
      <c r="H13" s="13">
        <v>0</v>
      </c>
      <c r="I13" s="13">
        <v>0</v>
      </c>
      <c r="J13" s="13">
        <v>1136.5999999999999</v>
      </c>
      <c r="K13" s="13">
        <v>109.5</v>
      </c>
      <c r="L13" s="14">
        <v>-0.15</v>
      </c>
      <c r="M13" s="13">
        <v>1245.95</v>
      </c>
      <c r="N13" s="13">
        <v>5111.6000000000004</v>
      </c>
    </row>
    <row r="14" spans="1:14">
      <c r="A14" s="2" t="s">
        <v>28</v>
      </c>
      <c r="B14" s="1" t="s">
        <v>29</v>
      </c>
      <c r="C14" s="13">
        <v>880.08</v>
      </c>
      <c r="D14" s="13">
        <v>146.68</v>
      </c>
      <c r="E14" s="13">
        <v>9701.6</v>
      </c>
      <c r="F14" s="13">
        <v>10728.36</v>
      </c>
      <c r="G14" s="13">
        <v>432.12</v>
      </c>
      <c r="H14" s="13">
        <v>0</v>
      </c>
      <c r="I14" s="13">
        <v>0</v>
      </c>
      <c r="J14" s="13">
        <v>2371.35</v>
      </c>
      <c r="K14" s="13">
        <v>186.33</v>
      </c>
      <c r="L14" s="14">
        <v>-0.04</v>
      </c>
      <c r="M14" s="13">
        <v>2989.76</v>
      </c>
      <c r="N14" s="13">
        <v>7738.6</v>
      </c>
    </row>
    <row r="15" spans="1:14">
      <c r="A15" s="2" t="s">
        <v>30</v>
      </c>
      <c r="B15" s="1" t="s">
        <v>31</v>
      </c>
      <c r="C15" s="13">
        <v>880.08</v>
      </c>
      <c r="D15" s="13">
        <v>146.68</v>
      </c>
      <c r="E15" s="13">
        <v>0</v>
      </c>
      <c r="F15" s="13">
        <v>1026.76</v>
      </c>
      <c r="G15" s="13">
        <v>0</v>
      </c>
      <c r="H15" s="13">
        <v>0</v>
      </c>
      <c r="I15" s="14">
        <v>-18.41</v>
      </c>
      <c r="J15" s="13">
        <v>0</v>
      </c>
      <c r="K15" s="13">
        <v>25.48</v>
      </c>
      <c r="L15" s="13">
        <v>0.09</v>
      </c>
      <c r="M15" s="13">
        <v>7.16</v>
      </c>
      <c r="N15" s="13">
        <v>1019.6</v>
      </c>
    </row>
    <row r="16" spans="1:14">
      <c r="A16" s="2" t="s">
        <v>32</v>
      </c>
      <c r="B16" s="1" t="s">
        <v>33</v>
      </c>
      <c r="C16" s="13">
        <v>880.08</v>
      </c>
      <c r="D16" s="13">
        <v>146.68</v>
      </c>
      <c r="E16" s="13">
        <v>0</v>
      </c>
      <c r="F16" s="13">
        <v>1026.76</v>
      </c>
      <c r="G16" s="13">
        <v>0</v>
      </c>
      <c r="H16" s="13">
        <v>0</v>
      </c>
      <c r="I16" s="14">
        <v>-18.41</v>
      </c>
      <c r="J16" s="13">
        <v>0</v>
      </c>
      <c r="K16" s="13">
        <v>83.89</v>
      </c>
      <c r="L16" s="13">
        <v>0.08</v>
      </c>
      <c r="M16" s="13">
        <v>65.56</v>
      </c>
      <c r="N16" s="13">
        <v>961.2</v>
      </c>
    </row>
    <row r="17" spans="1:14">
      <c r="A17" s="2" t="s">
        <v>34</v>
      </c>
      <c r="B17" s="1" t="s">
        <v>35</v>
      </c>
      <c r="C17" s="13">
        <v>1628.58</v>
      </c>
      <c r="D17" s="13">
        <v>271.43</v>
      </c>
      <c r="E17" s="13">
        <v>0</v>
      </c>
      <c r="F17" s="13">
        <v>1900.01</v>
      </c>
      <c r="G17" s="13">
        <v>0</v>
      </c>
      <c r="H17" s="13">
        <v>0</v>
      </c>
      <c r="I17" s="13">
        <v>0</v>
      </c>
      <c r="J17" s="13">
        <v>168.22</v>
      </c>
      <c r="K17" s="13">
        <v>49.06</v>
      </c>
      <c r="L17" s="13">
        <v>0.13</v>
      </c>
      <c r="M17" s="13">
        <v>217.41</v>
      </c>
      <c r="N17" s="13">
        <v>1682.6</v>
      </c>
    </row>
    <row r="18" spans="1:14">
      <c r="A18" s="2" t="s">
        <v>36</v>
      </c>
      <c r="B18" s="1" t="s">
        <v>37</v>
      </c>
      <c r="C18" s="13">
        <v>733.4</v>
      </c>
      <c r="D18" s="13">
        <v>122.23</v>
      </c>
      <c r="E18" s="13">
        <v>0</v>
      </c>
      <c r="F18" s="13">
        <v>855.63</v>
      </c>
      <c r="G18" s="13">
        <v>0</v>
      </c>
      <c r="H18" s="13">
        <v>0</v>
      </c>
      <c r="I18" s="14">
        <v>-38.42</v>
      </c>
      <c r="J18" s="13">
        <v>0</v>
      </c>
      <c r="K18" s="13">
        <v>69.83</v>
      </c>
      <c r="L18" s="13">
        <v>0.02</v>
      </c>
      <c r="M18" s="13">
        <v>31.43</v>
      </c>
      <c r="N18" s="13">
        <v>824.2</v>
      </c>
    </row>
    <row r="19" spans="1:14">
      <c r="A19" s="2" t="s">
        <v>38</v>
      </c>
      <c r="B19" s="1" t="s">
        <v>39</v>
      </c>
      <c r="C19" s="13">
        <v>4000.08</v>
      </c>
      <c r="D19" s="13">
        <v>666.68</v>
      </c>
      <c r="E19" s="13">
        <v>2313.64</v>
      </c>
      <c r="F19" s="13">
        <v>6980.4</v>
      </c>
      <c r="G19" s="13">
        <v>0</v>
      </c>
      <c r="H19" s="13">
        <v>0</v>
      </c>
      <c r="I19" s="13">
        <v>0</v>
      </c>
      <c r="J19" s="13">
        <v>1283.0999999999999</v>
      </c>
      <c r="K19" s="13">
        <v>360.26</v>
      </c>
      <c r="L19" s="13">
        <v>0.04</v>
      </c>
      <c r="M19" s="13">
        <v>1643.4</v>
      </c>
      <c r="N19" s="13">
        <v>5337</v>
      </c>
    </row>
    <row r="20" spans="1:14">
      <c r="A20" s="2" t="s">
        <v>40</v>
      </c>
      <c r="B20" s="1" t="s">
        <v>41</v>
      </c>
      <c r="C20" s="13">
        <v>880.08</v>
      </c>
      <c r="D20" s="13">
        <v>146.68</v>
      </c>
      <c r="E20" s="13">
        <v>5942.44</v>
      </c>
      <c r="F20" s="13">
        <v>6969.2</v>
      </c>
      <c r="G20" s="13">
        <v>0</v>
      </c>
      <c r="H20" s="13">
        <v>0</v>
      </c>
      <c r="I20" s="13">
        <v>0</v>
      </c>
      <c r="J20" s="13">
        <v>1280.46</v>
      </c>
      <c r="K20" s="13">
        <v>195.52</v>
      </c>
      <c r="L20" s="13">
        <v>0.02</v>
      </c>
      <c r="M20" s="13">
        <v>1476</v>
      </c>
      <c r="N20" s="13">
        <v>5493.2</v>
      </c>
    </row>
    <row r="21" spans="1:14">
      <c r="A21" s="2" t="s">
        <v>42</v>
      </c>
      <c r="B21" s="1" t="s">
        <v>43</v>
      </c>
      <c r="C21" s="13">
        <v>1000.08</v>
      </c>
      <c r="D21" s="13">
        <v>166.68</v>
      </c>
      <c r="E21" s="13">
        <v>1501.71</v>
      </c>
      <c r="F21" s="13">
        <v>2668.47</v>
      </c>
      <c r="G21" s="13">
        <v>491.27</v>
      </c>
      <c r="H21" s="13">
        <v>0</v>
      </c>
      <c r="I21" s="13">
        <v>0</v>
      </c>
      <c r="J21" s="13">
        <v>314.60000000000002</v>
      </c>
      <c r="K21" s="13">
        <v>125.99</v>
      </c>
      <c r="L21" s="13">
        <v>0.01</v>
      </c>
      <c r="M21" s="13">
        <v>931.87</v>
      </c>
      <c r="N21" s="13">
        <v>1736.6</v>
      </c>
    </row>
    <row r="22" spans="1:14">
      <c r="A22" s="2" t="s">
        <v>44</v>
      </c>
      <c r="B22" s="1" t="s">
        <v>45</v>
      </c>
      <c r="C22" s="13">
        <v>880.08</v>
      </c>
      <c r="D22" s="13">
        <v>146.68</v>
      </c>
      <c r="E22" s="13">
        <v>0</v>
      </c>
      <c r="F22" s="13">
        <v>1026.76</v>
      </c>
      <c r="G22" s="13">
        <v>0</v>
      </c>
      <c r="H22" s="13">
        <v>0</v>
      </c>
      <c r="I22" s="14">
        <v>-18.41</v>
      </c>
      <c r="J22" s="13">
        <v>0</v>
      </c>
      <c r="K22" s="13">
        <v>25.48</v>
      </c>
      <c r="L22" s="13">
        <v>0.09</v>
      </c>
      <c r="M22" s="13">
        <v>7.16</v>
      </c>
      <c r="N22" s="13">
        <v>1019.6</v>
      </c>
    </row>
    <row r="23" spans="1:14">
      <c r="A23" s="2" t="s">
        <v>46</v>
      </c>
      <c r="B23" s="1" t="s">
        <v>47</v>
      </c>
      <c r="C23" s="13">
        <v>880.08</v>
      </c>
      <c r="D23" s="13">
        <v>146.68</v>
      </c>
      <c r="E23" s="13">
        <v>5231</v>
      </c>
      <c r="F23" s="13">
        <v>6257.76</v>
      </c>
      <c r="G23" s="13">
        <v>0</v>
      </c>
      <c r="H23" s="13">
        <v>0</v>
      </c>
      <c r="I23" s="13">
        <v>0</v>
      </c>
      <c r="J23" s="13">
        <v>1113.1300000000001</v>
      </c>
      <c r="K23" s="13">
        <v>181.24</v>
      </c>
      <c r="L23" s="14">
        <v>-0.01</v>
      </c>
      <c r="M23" s="13">
        <v>1294.3599999999999</v>
      </c>
      <c r="N23" s="13">
        <v>4963.3999999999996</v>
      </c>
    </row>
    <row r="24" spans="1:14">
      <c r="A24" s="2" t="s">
        <v>48</v>
      </c>
      <c r="B24" s="1" t="s">
        <v>49</v>
      </c>
      <c r="C24" s="13">
        <v>880.08</v>
      </c>
      <c r="D24" s="13">
        <v>146.68</v>
      </c>
      <c r="E24" s="13">
        <v>0</v>
      </c>
      <c r="F24" s="13">
        <v>1026.76</v>
      </c>
      <c r="G24" s="13">
        <v>0</v>
      </c>
      <c r="H24" s="13">
        <v>0</v>
      </c>
      <c r="I24" s="14">
        <v>-18.41</v>
      </c>
      <c r="J24" s="13">
        <v>0</v>
      </c>
      <c r="K24" s="13">
        <v>25.48</v>
      </c>
      <c r="L24" s="13">
        <v>0.09</v>
      </c>
      <c r="M24" s="13">
        <v>7.16</v>
      </c>
      <c r="N24" s="13">
        <v>1019.6</v>
      </c>
    </row>
    <row r="25" spans="1:14">
      <c r="A25" s="2" t="s">
        <v>50</v>
      </c>
      <c r="B25" s="1" t="s">
        <v>51</v>
      </c>
      <c r="C25" s="13">
        <v>733.4</v>
      </c>
      <c r="D25" s="13">
        <v>122.23</v>
      </c>
      <c r="E25" s="13">
        <v>500</v>
      </c>
      <c r="F25" s="13">
        <v>1355.63</v>
      </c>
      <c r="G25" s="13">
        <v>0</v>
      </c>
      <c r="H25" s="13">
        <v>0</v>
      </c>
      <c r="I25" s="13">
        <v>0</v>
      </c>
      <c r="J25" s="13">
        <v>31.1</v>
      </c>
      <c r="K25" s="13">
        <v>22.8</v>
      </c>
      <c r="L25" s="14">
        <v>-7.0000000000000007E-2</v>
      </c>
      <c r="M25" s="13">
        <v>53.83</v>
      </c>
      <c r="N25" s="13">
        <v>1301.8</v>
      </c>
    </row>
    <row r="26" spans="1:14">
      <c r="A26" s="2" t="s">
        <v>52</v>
      </c>
      <c r="B26" s="1" t="s">
        <v>53</v>
      </c>
      <c r="C26" s="13">
        <v>6000</v>
      </c>
      <c r="D26" s="13">
        <v>1000</v>
      </c>
      <c r="E26" s="13">
        <v>2087.0700000000002</v>
      </c>
      <c r="F26" s="13">
        <v>9087.07</v>
      </c>
      <c r="G26" s="13">
        <v>144.04</v>
      </c>
      <c r="H26" s="13">
        <v>0</v>
      </c>
      <c r="I26" s="13">
        <v>0</v>
      </c>
      <c r="J26" s="13">
        <v>1878.96</v>
      </c>
      <c r="K26" s="13">
        <v>360.26</v>
      </c>
      <c r="L26" s="13">
        <v>0.01</v>
      </c>
      <c r="M26" s="13">
        <v>2383.27</v>
      </c>
      <c r="N26" s="13">
        <v>6703.8</v>
      </c>
    </row>
    <row r="27" spans="1:14">
      <c r="A27" s="2" t="s">
        <v>54</v>
      </c>
      <c r="B27" s="1" t="s">
        <v>55</v>
      </c>
      <c r="C27" s="13">
        <v>1299.96</v>
      </c>
      <c r="D27" s="13">
        <v>216.66</v>
      </c>
      <c r="E27" s="13">
        <v>216.66</v>
      </c>
      <c r="F27" s="13">
        <v>1733.28</v>
      </c>
      <c r="G27" s="13">
        <v>600</v>
      </c>
      <c r="H27" s="13">
        <v>0</v>
      </c>
      <c r="I27" s="13">
        <v>0</v>
      </c>
      <c r="J27" s="13">
        <v>141.54</v>
      </c>
      <c r="K27" s="13">
        <v>51.46</v>
      </c>
      <c r="L27" s="13">
        <v>0.08</v>
      </c>
      <c r="M27" s="13">
        <v>793.08</v>
      </c>
      <c r="N27" s="13">
        <v>940.2</v>
      </c>
    </row>
    <row r="28" spans="1:14">
      <c r="A28" s="2" t="s">
        <v>56</v>
      </c>
      <c r="B28" s="1" t="s">
        <v>57</v>
      </c>
      <c r="C28" s="13">
        <v>880.08</v>
      </c>
      <c r="D28" s="13">
        <v>146.68</v>
      </c>
      <c r="E28" s="13">
        <v>0</v>
      </c>
      <c r="F28" s="13">
        <v>1026.76</v>
      </c>
      <c r="G28" s="13">
        <v>0</v>
      </c>
      <c r="H28" s="13">
        <v>0</v>
      </c>
      <c r="I28" s="14">
        <v>-18.41</v>
      </c>
      <c r="J28" s="13">
        <v>0</v>
      </c>
      <c r="K28" s="13">
        <v>25.48</v>
      </c>
      <c r="L28" s="13">
        <v>0.09</v>
      </c>
      <c r="M28" s="13">
        <v>7.16</v>
      </c>
      <c r="N28" s="13">
        <v>1019.6</v>
      </c>
    </row>
    <row r="29" spans="1:14">
      <c r="A29" s="2" t="s">
        <v>58</v>
      </c>
      <c r="B29" s="1" t="s">
        <v>59</v>
      </c>
      <c r="C29" s="13">
        <v>880.08</v>
      </c>
      <c r="D29" s="13">
        <v>146.68</v>
      </c>
      <c r="E29" s="13">
        <v>0</v>
      </c>
      <c r="F29" s="13">
        <v>1026.76</v>
      </c>
      <c r="G29" s="13">
        <v>0</v>
      </c>
      <c r="H29" s="13">
        <v>0</v>
      </c>
      <c r="I29" s="14">
        <v>-18.41</v>
      </c>
      <c r="J29" s="13">
        <v>0</v>
      </c>
      <c r="K29" s="13">
        <v>239.06</v>
      </c>
      <c r="L29" s="14">
        <v>-0.09</v>
      </c>
      <c r="M29" s="13">
        <v>220.56</v>
      </c>
      <c r="N29" s="13">
        <v>806.2</v>
      </c>
    </row>
    <row r="30" spans="1:14">
      <c r="A30" s="2" t="s">
        <v>60</v>
      </c>
      <c r="B30" s="1" t="s">
        <v>61</v>
      </c>
      <c r="C30" s="13">
        <v>880.08</v>
      </c>
      <c r="D30" s="13">
        <v>146.68</v>
      </c>
      <c r="E30" s="13">
        <v>0</v>
      </c>
      <c r="F30" s="13">
        <v>1026.76</v>
      </c>
      <c r="G30" s="13">
        <v>0</v>
      </c>
      <c r="H30" s="13">
        <v>0</v>
      </c>
      <c r="I30" s="14">
        <v>-18.41</v>
      </c>
      <c r="J30" s="13">
        <v>0</v>
      </c>
      <c r="K30" s="13">
        <v>222.1</v>
      </c>
      <c r="L30" s="14">
        <v>-0.13</v>
      </c>
      <c r="M30" s="13">
        <v>203.56</v>
      </c>
      <c r="N30" s="13">
        <v>823.2</v>
      </c>
    </row>
    <row r="31" spans="1:14">
      <c r="A31" s="2" t="s">
        <v>62</v>
      </c>
      <c r="B31" s="1" t="s">
        <v>63</v>
      </c>
      <c r="C31" s="13">
        <v>733.4</v>
      </c>
      <c r="D31" s="13">
        <v>122.23</v>
      </c>
      <c r="E31" s="13">
        <v>0</v>
      </c>
      <c r="F31" s="13">
        <v>855.63</v>
      </c>
      <c r="G31" s="13">
        <v>0</v>
      </c>
      <c r="H31" s="13">
        <v>0</v>
      </c>
      <c r="I31" s="14">
        <v>-38.42</v>
      </c>
      <c r="J31" s="13">
        <v>0</v>
      </c>
      <c r="K31" s="13">
        <v>22.8</v>
      </c>
      <c r="L31" s="13">
        <v>0.05</v>
      </c>
      <c r="M31" s="13">
        <v>-15.57</v>
      </c>
      <c r="N31" s="13">
        <v>871.2</v>
      </c>
    </row>
    <row r="32" spans="1:14">
      <c r="A32" s="2" t="s">
        <v>64</v>
      </c>
      <c r="B32" s="1" t="s">
        <v>65</v>
      </c>
      <c r="C32" s="13">
        <v>880.08</v>
      </c>
      <c r="D32" s="13">
        <v>146.68</v>
      </c>
      <c r="E32" s="13">
        <v>0</v>
      </c>
      <c r="F32" s="13">
        <v>1026.76</v>
      </c>
      <c r="G32" s="13">
        <v>0</v>
      </c>
      <c r="H32" s="13">
        <v>0</v>
      </c>
      <c r="I32" s="14">
        <v>-18.41</v>
      </c>
      <c r="J32" s="13">
        <v>0</v>
      </c>
      <c r="K32" s="13">
        <v>25.48</v>
      </c>
      <c r="L32" s="14">
        <v>-0.11</v>
      </c>
      <c r="M32" s="13">
        <v>6.96</v>
      </c>
      <c r="N32" s="13">
        <v>1019.8</v>
      </c>
    </row>
    <row r="33" spans="1:14">
      <c r="A33" s="2" t="s">
        <v>66</v>
      </c>
      <c r="B33" s="1" t="s">
        <v>67</v>
      </c>
      <c r="C33" s="13">
        <v>1300.02</v>
      </c>
      <c r="D33" s="13">
        <v>216.67</v>
      </c>
      <c r="E33" s="13">
        <v>216.66</v>
      </c>
      <c r="F33" s="13">
        <v>1733.35</v>
      </c>
      <c r="G33" s="13">
        <v>0</v>
      </c>
      <c r="H33" s="13">
        <v>0</v>
      </c>
      <c r="I33" s="13">
        <v>0</v>
      </c>
      <c r="J33" s="13">
        <v>141.55000000000001</v>
      </c>
      <c r="K33" s="13">
        <v>48.69</v>
      </c>
      <c r="L33" s="14">
        <v>-0.09</v>
      </c>
      <c r="M33" s="13">
        <v>190.15</v>
      </c>
      <c r="N33" s="13">
        <v>1543.2</v>
      </c>
    </row>
    <row r="34" spans="1:14">
      <c r="A34" s="2" t="s">
        <v>68</v>
      </c>
      <c r="B34" s="1" t="s">
        <v>69</v>
      </c>
      <c r="C34" s="13">
        <v>4000.08</v>
      </c>
      <c r="D34" s="13">
        <v>666.68</v>
      </c>
      <c r="E34" s="13">
        <v>31223</v>
      </c>
      <c r="F34" s="13">
        <v>35889.760000000002</v>
      </c>
      <c r="G34" s="13">
        <v>352.85</v>
      </c>
      <c r="H34" s="13">
        <v>0</v>
      </c>
      <c r="I34" s="13">
        <v>0</v>
      </c>
      <c r="J34" s="13">
        <v>10683.76</v>
      </c>
      <c r="K34" s="13">
        <v>360.26</v>
      </c>
      <c r="L34" s="13">
        <v>0.09</v>
      </c>
      <c r="M34" s="13">
        <v>11396.96</v>
      </c>
      <c r="N34" s="13">
        <v>24492.799999999999</v>
      </c>
    </row>
    <row r="35" spans="1:14">
      <c r="A35" s="2" t="s">
        <v>70</v>
      </c>
      <c r="B35" s="1" t="s">
        <v>71</v>
      </c>
      <c r="C35" s="13">
        <v>880.08</v>
      </c>
      <c r="D35" s="13">
        <v>146.68</v>
      </c>
      <c r="E35" s="13">
        <v>653.5</v>
      </c>
      <c r="F35" s="13">
        <v>1680.26</v>
      </c>
      <c r="G35" s="13">
        <v>0</v>
      </c>
      <c r="H35" s="13">
        <v>0</v>
      </c>
      <c r="I35" s="13">
        <v>0</v>
      </c>
      <c r="J35" s="13">
        <v>84.15</v>
      </c>
      <c r="K35" s="13">
        <v>137.49</v>
      </c>
      <c r="L35" s="13">
        <v>0.02</v>
      </c>
      <c r="M35" s="13">
        <v>221.66</v>
      </c>
      <c r="N35" s="13">
        <v>1458.6</v>
      </c>
    </row>
    <row r="36" spans="1:14">
      <c r="A36" s="2" t="s">
        <v>72</v>
      </c>
      <c r="B36" s="1" t="s">
        <v>73</v>
      </c>
      <c r="C36" s="13">
        <v>880.08</v>
      </c>
      <c r="D36" s="13">
        <v>146.68</v>
      </c>
      <c r="E36" s="13">
        <v>827.59</v>
      </c>
      <c r="F36" s="13">
        <v>1854.35</v>
      </c>
      <c r="G36" s="13">
        <v>0</v>
      </c>
      <c r="H36" s="13">
        <v>0</v>
      </c>
      <c r="I36" s="13">
        <v>0</v>
      </c>
      <c r="J36" s="13">
        <v>160.91</v>
      </c>
      <c r="K36" s="13">
        <v>25.48</v>
      </c>
      <c r="L36" s="14">
        <v>-0.04</v>
      </c>
      <c r="M36" s="13">
        <v>186.35</v>
      </c>
      <c r="N36" s="13">
        <v>1668</v>
      </c>
    </row>
    <row r="37" spans="1:14">
      <c r="A37" s="2" t="s">
        <v>74</v>
      </c>
      <c r="B37" s="1" t="s">
        <v>75</v>
      </c>
      <c r="C37" s="13">
        <v>1000.08</v>
      </c>
      <c r="D37" s="13">
        <v>166.68</v>
      </c>
      <c r="E37" s="13">
        <v>1362.21</v>
      </c>
      <c r="F37" s="13">
        <v>2528.9699999999998</v>
      </c>
      <c r="G37" s="13">
        <v>0</v>
      </c>
      <c r="H37" s="13">
        <v>0</v>
      </c>
      <c r="I37" s="13">
        <v>0</v>
      </c>
      <c r="J37" s="13">
        <v>284.8</v>
      </c>
      <c r="K37" s="13">
        <v>147.87</v>
      </c>
      <c r="L37" s="14">
        <v>-0.1</v>
      </c>
      <c r="M37" s="13">
        <v>432.57</v>
      </c>
      <c r="N37" s="13">
        <v>2096.4</v>
      </c>
    </row>
    <row r="38" spans="1:14">
      <c r="A38" s="2" t="s">
        <v>76</v>
      </c>
      <c r="B38" s="1" t="s">
        <v>77</v>
      </c>
      <c r="C38" s="13">
        <v>880.08</v>
      </c>
      <c r="D38" s="13">
        <v>146.68</v>
      </c>
      <c r="E38" s="13">
        <v>0</v>
      </c>
      <c r="F38" s="13">
        <v>1026.76</v>
      </c>
      <c r="G38" s="13">
        <v>0</v>
      </c>
      <c r="H38" s="13">
        <v>0</v>
      </c>
      <c r="I38" s="14">
        <v>-18.41</v>
      </c>
      <c r="J38" s="13">
        <v>0</v>
      </c>
      <c r="K38" s="13">
        <v>111.38</v>
      </c>
      <c r="L38" s="14">
        <v>-0.01</v>
      </c>
      <c r="M38" s="13">
        <v>92.96</v>
      </c>
      <c r="N38" s="13">
        <v>933.8</v>
      </c>
    </row>
    <row r="39" spans="1:14">
      <c r="A39" s="2" t="s">
        <v>78</v>
      </c>
      <c r="B39" s="1" t="s">
        <v>79</v>
      </c>
      <c r="C39" s="13">
        <v>1000.08</v>
      </c>
      <c r="D39" s="13">
        <v>166.68</v>
      </c>
      <c r="E39" s="13">
        <v>1053.9100000000001</v>
      </c>
      <c r="F39" s="13">
        <v>2220.67</v>
      </c>
      <c r="G39" s="13">
        <v>0</v>
      </c>
      <c r="H39" s="13">
        <v>0</v>
      </c>
      <c r="I39" s="13">
        <v>0</v>
      </c>
      <c r="J39" s="13">
        <v>224.13</v>
      </c>
      <c r="K39" s="13">
        <v>29.05</v>
      </c>
      <c r="L39" s="13">
        <v>0.09</v>
      </c>
      <c r="M39" s="13">
        <v>253.27</v>
      </c>
      <c r="N39" s="13">
        <v>1967.4</v>
      </c>
    </row>
    <row r="40" spans="1:14">
      <c r="A40" s="2" t="s">
        <v>80</v>
      </c>
      <c r="B40" s="1" t="s">
        <v>81</v>
      </c>
      <c r="C40" s="13">
        <v>4000.08</v>
      </c>
      <c r="D40" s="13">
        <v>666.68</v>
      </c>
      <c r="E40" s="13">
        <v>0</v>
      </c>
      <c r="F40" s="13">
        <v>4666.76</v>
      </c>
      <c r="G40" s="13">
        <v>177.79</v>
      </c>
      <c r="H40" s="13">
        <v>0</v>
      </c>
      <c r="I40" s="13">
        <v>0</v>
      </c>
      <c r="J40" s="13">
        <v>741.43</v>
      </c>
      <c r="K40" s="13">
        <v>360.26</v>
      </c>
      <c r="L40" s="14">
        <v>-0.12</v>
      </c>
      <c r="M40" s="13">
        <v>1279.3599999999999</v>
      </c>
      <c r="N40" s="13">
        <v>3387.4</v>
      </c>
    </row>
    <row r="41" spans="1:14">
      <c r="A41" s="2" t="s">
        <v>82</v>
      </c>
      <c r="B41" s="1" t="s">
        <v>83</v>
      </c>
      <c r="C41" s="13">
        <v>1299.96</v>
      </c>
      <c r="D41" s="13">
        <v>216.66</v>
      </c>
      <c r="E41" s="13">
        <v>216.66</v>
      </c>
      <c r="F41" s="13">
        <v>1733.28</v>
      </c>
      <c r="G41" s="13">
        <v>0</v>
      </c>
      <c r="H41" s="13">
        <v>0</v>
      </c>
      <c r="I41" s="13">
        <v>0</v>
      </c>
      <c r="J41" s="13">
        <v>141.54</v>
      </c>
      <c r="K41" s="13">
        <v>48.69</v>
      </c>
      <c r="L41" s="13">
        <v>0.05</v>
      </c>
      <c r="M41" s="13">
        <v>190.28</v>
      </c>
      <c r="N41" s="13">
        <v>1543</v>
      </c>
    </row>
    <row r="42" spans="1:14">
      <c r="A42" s="2" t="s">
        <v>84</v>
      </c>
      <c r="B42" s="1" t="s">
        <v>85</v>
      </c>
      <c r="C42" s="13">
        <v>880.08</v>
      </c>
      <c r="D42" s="13">
        <v>146.68</v>
      </c>
      <c r="E42" s="13">
        <v>2168.16</v>
      </c>
      <c r="F42" s="13">
        <v>3194.92</v>
      </c>
      <c r="G42" s="13">
        <v>0</v>
      </c>
      <c r="H42" s="13">
        <v>696.24</v>
      </c>
      <c r="I42" s="13">
        <v>0</v>
      </c>
      <c r="J42" s="13">
        <v>427.05</v>
      </c>
      <c r="K42" s="13">
        <v>166.4</v>
      </c>
      <c r="L42" s="13">
        <v>0.03</v>
      </c>
      <c r="M42" s="13">
        <v>1289.72</v>
      </c>
      <c r="N42" s="13">
        <v>1905.2</v>
      </c>
    </row>
    <row r="43" spans="1:14">
      <c r="A43" s="2" t="s">
        <v>86</v>
      </c>
      <c r="B43" s="1" t="s">
        <v>87</v>
      </c>
      <c r="C43" s="13">
        <v>880.08</v>
      </c>
      <c r="D43" s="13">
        <v>146.68</v>
      </c>
      <c r="E43" s="13">
        <v>2288.02</v>
      </c>
      <c r="F43" s="13">
        <v>3314.78</v>
      </c>
      <c r="G43" s="13">
        <v>313</v>
      </c>
      <c r="H43" s="13">
        <v>0</v>
      </c>
      <c r="I43" s="13">
        <v>0</v>
      </c>
      <c r="J43" s="13">
        <v>452.65</v>
      </c>
      <c r="K43" s="13">
        <v>170.08</v>
      </c>
      <c r="L43" s="13">
        <v>0.05</v>
      </c>
      <c r="M43" s="13">
        <v>935.78</v>
      </c>
      <c r="N43" s="13">
        <v>2379</v>
      </c>
    </row>
    <row r="44" spans="1:14">
      <c r="A44" s="2" t="s">
        <v>88</v>
      </c>
      <c r="B44" s="1" t="s">
        <v>89</v>
      </c>
      <c r="C44" s="13">
        <v>880.08</v>
      </c>
      <c r="D44" s="13">
        <v>146.68</v>
      </c>
      <c r="E44" s="13">
        <v>0</v>
      </c>
      <c r="F44" s="13">
        <v>1026.76</v>
      </c>
      <c r="G44" s="13">
        <v>0</v>
      </c>
      <c r="H44" s="13">
        <v>0</v>
      </c>
      <c r="I44" s="14">
        <v>-18.41</v>
      </c>
      <c r="J44" s="13">
        <v>0</v>
      </c>
      <c r="K44" s="13">
        <v>156.32</v>
      </c>
      <c r="L44" s="13">
        <v>0.05</v>
      </c>
      <c r="M44" s="13">
        <v>137.96</v>
      </c>
      <c r="N44" s="13">
        <v>888.8</v>
      </c>
    </row>
    <row r="45" spans="1:14">
      <c r="A45" s="2" t="s">
        <v>90</v>
      </c>
      <c r="B45" s="1" t="s">
        <v>91</v>
      </c>
      <c r="C45" s="13">
        <v>880.08</v>
      </c>
      <c r="D45" s="13">
        <v>146.68</v>
      </c>
      <c r="E45" s="13">
        <v>0</v>
      </c>
      <c r="F45" s="13">
        <v>1026.76</v>
      </c>
      <c r="G45" s="13">
        <v>0</v>
      </c>
      <c r="H45" s="13">
        <v>0</v>
      </c>
      <c r="I45" s="14">
        <v>-18.41</v>
      </c>
      <c r="J45" s="13">
        <v>0</v>
      </c>
      <c r="K45" s="13">
        <v>132.49</v>
      </c>
      <c r="L45" s="13">
        <v>0.08</v>
      </c>
      <c r="M45" s="13">
        <v>114.16</v>
      </c>
      <c r="N45" s="13">
        <v>912.6</v>
      </c>
    </row>
    <row r="46" spans="1:14">
      <c r="A46" s="2" t="s">
        <v>92</v>
      </c>
      <c r="B46" s="1" t="s">
        <v>93</v>
      </c>
      <c r="C46" s="13">
        <v>1285.68</v>
      </c>
      <c r="D46" s="13">
        <v>214.28</v>
      </c>
      <c r="E46" s="13">
        <v>6840.92</v>
      </c>
      <c r="F46" s="13">
        <v>8340.8799999999992</v>
      </c>
      <c r="G46" s="13">
        <v>0</v>
      </c>
      <c r="H46" s="13">
        <v>0</v>
      </c>
      <c r="I46" s="13">
        <v>0</v>
      </c>
      <c r="J46" s="13">
        <v>1655.1</v>
      </c>
      <c r="K46" s="13">
        <v>341.04</v>
      </c>
      <c r="L46" s="13">
        <v>0.14000000000000001</v>
      </c>
      <c r="M46" s="13">
        <v>1996.28</v>
      </c>
      <c r="N46" s="13">
        <v>6344.6</v>
      </c>
    </row>
    <row r="47" spans="1:14">
      <c r="A47" s="2" t="s">
        <v>94</v>
      </c>
      <c r="B47" s="1" t="s">
        <v>95</v>
      </c>
      <c r="C47" s="13">
        <v>1299.96</v>
      </c>
      <c r="D47" s="13">
        <v>216.66</v>
      </c>
      <c r="E47" s="13">
        <v>216.66</v>
      </c>
      <c r="F47" s="13">
        <v>1733.28</v>
      </c>
      <c r="G47" s="13">
        <v>681</v>
      </c>
      <c r="H47" s="13">
        <v>0</v>
      </c>
      <c r="I47" s="13">
        <v>0</v>
      </c>
      <c r="J47" s="13">
        <v>141.54</v>
      </c>
      <c r="K47" s="13">
        <v>48</v>
      </c>
      <c r="L47" s="14">
        <v>-0.06</v>
      </c>
      <c r="M47" s="13">
        <v>870.48</v>
      </c>
      <c r="N47" s="13">
        <v>862.8</v>
      </c>
    </row>
    <row r="48" spans="1:14">
      <c r="A48" s="2" t="s">
        <v>96</v>
      </c>
      <c r="B48" s="1" t="s">
        <v>97</v>
      </c>
      <c r="C48" s="13">
        <v>880.08</v>
      </c>
      <c r="D48" s="13">
        <v>146.68</v>
      </c>
      <c r="E48" s="13">
        <v>0</v>
      </c>
      <c r="F48" s="13">
        <v>1026.76</v>
      </c>
      <c r="G48" s="13">
        <v>0</v>
      </c>
      <c r="H48" s="13">
        <v>0</v>
      </c>
      <c r="I48" s="14">
        <v>-18.41</v>
      </c>
      <c r="J48" s="13">
        <v>0</v>
      </c>
      <c r="K48" s="13">
        <v>143.41</v>
      </c>
      <c r="L48" s="14">
        <v>-0.04</v>
      </c>
      <c r="M48" s="13">
        <v>124.96</v>
      </c>
      <c r="N48" s="13">
        <v>901.8</v>
      </c>
    </row>
    <row r="49" spans="1:14">
      <c r="A49" s="2" t="s">
        <v>98</v>
      </c>
      <c r="B49" s="1" t="s">
        <v>99</v>
      </c>
      <c r="C49" s="13">
        <v>880.08</v>
      </c>
      <c r="D49" s="13">
        <v>146.68</v>
      </c>
      <c r="E49" s="13">
        <v>2715.52</v>
      </c>
      <c r="F49" s="13">
        <v>3742.28</v>
      </c>
      <c r="G49" s="13">
        <v>0</v>
      </c>
      <c r="H49" s="13">
        <v>0</v>
      </c>
      <c r="I49" s="13">
        <v>0</v>
      </c>
      <c r="J49" s="13">
        <v>543.96</v>
      </c>
      <c r="K49" s="13">
        <v>150.93</v>
      </c>
      <c r="L49" s="14">
        <v>-0.01</v>
      </c>
      <c r="M49" s="13">
        <v>694.88</v>
      </c>
      <c r="N49" s="13">
        <v>3047.4</v>
      </c>
    </row>
    <row r="50" spans="1:14">
      <c r="A50" s="2" t="s">
        <v>100</v>
      </c>
      <c r="B50" s="1" t="s">
        <v>101</v>
      </c>
      <c r="C50" s="13">
        <v>733.4</v>
      </c>
      <c r="D50" s="13">
        <v>122.23</v>
      </c>
      <c r="E50" s="13">
        <v>1009.97</v>
      </c>
      <c r="F50" s="13">
        <v>1865.6</v>
      </c>
      <c r="G50" s="13">
        <v>532.57000000000005</v>
      </c>
      <c r="H50" s="13">
        <v>0</v>
      </c>
      <c r="I50" s="13">
        <v>0</v>
      </c>
      <c r="J50" s="13">
        <v>162.71</v>
      </c>
      <c r="K50" s="13">
        <v>59.51</v>
      </c>
      <c r="L50" s="13">
        <v>0.01</v>
      </c>
      <c r="M50" s="13">
        <v>754.8</v>
      </c>
      <c r="N50" s="13">
        <v>1110.8</v>
      </c>
    </row>
    <row r="51" spans="1:14">
      <c r="A51" s="2" t="s">
        <v>102</v>
      </c>
      <c r="B51" s="1" t="s">
        <v>103</v>
      </c>
      <c r="C51" s="13">
        <v>880.08</v>
      </c>
      <c r="D51" s="13">
        <v>146.68</v>
      </c>
      <c r="E51" s="13">
        <v>11234.07</v>
      </c>
      <c r="F51" s="13">
        <v>12260.83</v>
      </c>
      <c r="G51" s="13">
        <v>0</v>
      </c>
      <c r="H51" s="13">
        <v>0</v>
      </c>
      <c r="I51" s="13">
        <v>0</v>
      </c>
      <c r="J51" s="13">
        <v>2831.09</v>
      </c>
      <c r="K51" s="13">
        <v>69.05</v>
      </c>
      <c r="L51" s="14">
        <v>-0.11</v>
      </c>
      <c r="M51" s="13">
        <v>2900.03</v>
      </c>
      <c r="N51" s="13">
        <v>9360.7999999999993</v>
      </c>
    </row>
    <row r="53" spans="1:14" s="7" customFormat="1">
      <c r="A53" s="15"/>
      <c r="C53" s="7" t="s">
        <v>104</v>
      </c>
      <c r="D53" s="7" t="s">
        <v>104</v>
      </c>
      <c r="E53" s="7" t="s">
        <v>104</v>
      </c>
      <c r="F53" s="7" t="s">
        <v>104</v>
      </c>
      <c r="G53" s="7" t="s">
        <v>104</v>
      </c>
      <c r="H53" s="7" t="s">
        <v>104</v>
      </c>
      <c r="I53" s="7" t="s">
        <v>104</v>
      </c>
      <c r="J53" s="7" t="s">
        <v>104</v>
      </c>
      <c r="K53" s="7" t="s">
        <v>104</v>
      </c>
      <c r="L53" s="7" t="s">
        <v>104</v>
      </c>
      <c r="M53" s="7" t="s">
        <v>104</v>
      </c>
      <c r="N53" s="7" t="s">
        <v>104</v>
      </c>
    </row>
    <row r="54" spans="1:14">
      <c r="A54" s="18" t="s">
        <v>105</v>
      </c>
      <c r="B54" s="1" t="s">
        <v>106</v>
      </c>
      <c r="C54" s="17">
        <v>53170.16</v>
      </c>
      <c r="D54" s="17">
        <v>8861.68</v>
      </c>
      <c r="E54" s="17">
        <v>111509.63</v>
      </c>
      <c r="F54" s="17">
        <v>173541.47</v>
      </c>
      <c r="G54" s="17">
        <v>3724.64</v>
      </c>
      <c r="H54" s="17">
        <v>696.24</v>
      </c>
      <c r="I54" s="19">
        <v>-316.17</v>
      </c>
      <c r="J54" s="17">
        <v>32919.519999999997</v>
      </c>
      <c r="K54" s="17">
        <v>5379.58</v>
      </c>
      <c r="L54" s="17">
        <v>0.26</v>
      </c>
      <c r="M54" s="17">
        <v>42404.07</v>
      </c>
      <c r="N54" s="17">
        <v>131137.4</v>
      </c>
    </row>
    <row r="56" spans="1:14">
      <c r="C56" s="1" t="s">
        <v>106</v>
      </c>
      <c r="D56" s="1" t="s">
        <v>106</v>
      </c>
      <c r="E56" s="1" t="s">
        <v>106</v>
      </c>
      <c r="F56" s="1" t="s">
        <v>106</v>
      </c>
      <c r="G56" s="1" t="s">
        <v>106</v>
      </c>
      <c r="H56" s="1" t="s">
        <v>106</v>
      </c>
      <c r="I56" s="1" t="s">
        <v>106</v>
      </c>
      <c r="J56" s="1" t="s">
        <v>106</v>
      </c>
      <c r="K56" s="1" t="s">
        <v>106</v>
      </c>
      <c r="L56" s="1" t="s">
        <v>106</v>
      </c>
      <c r="M56" s="1" t="s">
        <v>106</v>
      </c>
      <c r="N56" s="1" t="s">
        <v>106</v>
      </c>
    </row>
    <row r="57" spans="1:14">
      <c r="A57" s="2" t="s">
        <v>106</v>
      </c>
      <c r="B57" s="1" t="s">
        <v>106</v>
      </c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6"/>
  <sheetViews>
    <sheetView workbookViewId="0">
      <selection activeCell="A2" sqref="A2"/>
    </sheetView>
  </sheetViews>
  <sheetFormatPr baseColWidth="10" defaultRowHeight="15"/>
  <cols>
    <col min="2" max="2" width="14.140625" customWidth="1"/>
    <col min="3" max="3" width="18.85546875" bestFit="1" customWidth="1"/>
    <col min="4" max="4" width="12.5703125" bestFit="1" customWidth="1"/>
    <col min="5" max="5" width="35.28515625" bestFit="1" customWidth="1"/>
  </cols>
  <sheetData>
    <row r="1" spans="1:10">
      <c r="A1" s="27"/>
      <c r="B1" s="26"/>
      <c r="C1" s="26"/>
      <c r="D1" s="26"/>
      <c r="E1" s="26"/>
      <c r="F1" s="26"/>
      <c r="G1" s="26"/>
      <c r="H1" s="26"/>
      <c r="I1" s="26"/>
      <c r="J1" s="26"/>
    </row>
    <row r="2" spans="1:10">
      <c r="A2" s="28" t="s">
        <v>1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19.5">
      <c r="A3" s="26" t="s">
        <v>2</v>
      </c>
      <c r="B3" s="26"/>
      <c r="C3" s="29"/>
      <c r="D3" s="26"/>
      <c r="E3" s="26"/>
      <c r="F3" s="26"/>
      <c r="G3" s="26"/>
      <c r="H3" s="26"/>
      <c r="I3" s="26"/>
      <c r="J3" s="26"/>
    </row>
    <row r="4" spans="1:10">
      <c r="A4" s="26" t="s">
        <v>107</v>
      </c>
      <c r="B4" s="26"/>
      <c r="C4" s="26"/>
      <c r="D4" s="26"/>
      <c r="E4" s="26"/>
      <c r="F4" s="26"/>
      <c r="G4" s="26"/>
      <c r="H4" s="26"/>
      <c r="I4" s="26"/>
      <c r="J4" s="26"/>
    </row>
    <row r="6" spans="1:10">
      <c r="A6" s="30"/>
      <c r="B6" s="30"/>
      <c r="C6" s="30"/>
      <c r="D6" s="30"/>
      <c r="E6" s="30"/>
      <c r="F6" s="30"/>
      <c r="G6" s="30"/>
      <c r="H6" s="30"/>
      <c r="I6" s="26"/>
      <c r="J6" s="26"/>
    </row>
    <row r="7" spans="1:10">
      <c r="A7" s="31"/>
      <c r="B7" s="31"/>
      <c r="C7" s="31"/>
      <c r="D7" s="31"/>
      <c r="E7" s="31"/>
      <c r="F7" s="31"/>
      <c r="G7" s="31"/>
      <c r="H7" s="31"/>
      <c r="I7" s="26"/>
      <c r="J7" s="26"/>
    </row>
    <row r="8" spans="1:10">
      <c r="A8" s="33" t="s">
        <v>108</v>
      </c>
      <c r="B8" s="33" t="s">
        <v>109</v>
      </c>
      <c r="C8" s="33" t="s">
        <v>110</v>
      </c>
      <c r="D8" s="34" t="s">
        <v>111</v>
      </c>
      <c r="E8" s="33" t="s">
        <v>112</v>
      </c>
      <c r="F8" s="32"/>
      <c r="G8" s="32"/>
      <c r="H8" s="32"/>
      <c r="I8" s="32"/>
      <c r="J8" s="32"/>
    </row>
    <row r="9" spans="1:10">
      <c r="A9" s="26" t="s">
        <v>54</v>
      </c>
      <c r="B9" s="26"/>
      <c r="C9" s="26" t="s">
        <v>113</v>
      </c>
      <c r="D9" s="26">
        <v>940.2</v>
      </c>
      <c r="E9" s="26" t="s">
        <v>55</v>
      </c>
      <c r="F9" s="26"/>
      <c r="G9" s="26"/>
      <c r="H9" s="26"/>
      <c r="I9" s="26"/>
      <c r="J9" s="26"/>
    </row>
    <row r="10" spans="1:10">
      <c r="A10" s="26"/>
      <c r="B10" s="26" t="s">
        <v>114</v>
      </c>
      <c r="C10" s="26"/>
      <c r="D10" s="35">
        <v>940.2</v>
      </c>
      <c r="E10" s="26" t="s">
        <v>115</v>
      </c>
      <c r="F10" s="26"/>
      <c r="G10" s="26"/>
      <c r="H10" s="26"/>
      <c r="I10" s="26"/>
      <c r="J10" s="26"/>
    </row>
    <row r="12" spans="1:10">
      <c r="A12" s="26" t="s">
        <v>24</v>
      </c>
      <c r="B12" s="26">
        <v>56708882790</v>
      </c>
      <c r="C12" s="26" t="s">
        <v>116</v>
      </c>
      <c r="D12" s="26">
        <v>12960.800000000001</v>
      </c>
      <c r="E12" s="26" t="s">
        <v>25</v>
      </c>
      <c r="F12" s="26"/>
      <c r="G12" s="26"/>
      <c r="H12" s="26"/>
      <c r="I12" s="26"/>
      <c r="J12" s="26"/>
    </row>
    <row r="13" spans="1:10">
      <c r="A13" s="26" t="s">
        <v>34</v>
      </c>
      <c r="B13" s="26">
        <v>60590324373</v>
      </c>
      <c r="C13" s="26" t="s">
        <v>116</v>
      </c>
      <c r="D13" s="26">
        <v>1682.6000000000001</v>
      </c>
      <c r="E13" s="26" t="s">
        <v>35</v>
      </c>
      <c r="F13" s="26"/>
      <c r="G13" s="26"/>
      <c r="H13" s="26"/>
      <c r="I13" s="26"/>
      <c r="J13" s="26"/>
    </row>
    <row r="14" spans="1:10">
      <c r="A14" s="26" t="s">
        <v>40</v>
      </c>
      <c r="B14" s="26">
        <v>56708847789</v>
      </c>
      <c r="C14" s="26" t="s">
        <v>116</v>
      </c>
      <c r="D14" s="26">
        <v>5493.2000000000007</v>
      </c>
      <c r="E14" s="26" t="s">
        <v>41</v>
      </c>
      <c r="F14" s="26"/>
      <c r="G14" s="26"/>
      <c r="H14" s="26"/>
      <c r="I14" s="26"/>
      <c r="J14" s="26"/>
    </row>
    <row r="15" spans="1:10">
      <c r="A15" s="26" t="s">
        <v>42</v>
      </c>
      <c r="B15" s="26">
        <v>56708883259</v>
      </c>
      <c r="C15" s="26" t="s">
        <v>116</v>
      </c>
      <c r="D15" s="26">
        <v>1736.6000000000001</v>
      </c>
      <c r="E15" s="26" t="s">
        <v>43</v>
      </c>
      <c r="F15" s="26"/>
      <c r="G15" s="26"/>
      <c r="H15" s="26"/>
      <c r="I15" s="26"/>
      <c r="J15" s="26"/>
    </row>
    <row r="16" spans="1:10">
      <c r="A16" s="26" t="s">
        <v>88</v>
      </c>
      <c r="B16" s="26">
        <v>56708848767</v>
      </c>
      <c r="C16" s="26" t="s">
        <v>116</v>
      </c>
      <c r="D16" s="26">
        <v>888.80000000000007</v>
      </c>
      <c r="E16" s="26" t="s">
        <v>89</v>
      </c>
      <c r="F16" s="26"/>
      <c r="G16" s="26"/>
      <c r="H16" s="26"/>
      <c r="I16" s="26"/>
      <c r="J16" s="26"/>
    </row>
    <row r="17" spans="1:5">
      <c r="A17" s="26" t="s">
        <v>100</v>
      </c>
      <c r="B17" s="26">
        <v>56708848798</v>
      </c>
      <c r="C17" s="26" t="s">
        <v>116</v>
      </c>
      <c r="D17" s="26">
        <v>1110.8</v>
      </c>
      <c r="E17" s="26" t="s">
        <v>101</v>
      </c>
    </row>
    <row r="18" spans="1:5">
      <c r="A18" s="26" t="s">
        <v>70</v>
      </c>
      <c r="B18" s="26">
        <v>56708883518</v>
      </c>
      <c r="C18" s="26" t="s">
        <v>116</v>
      </c>
      <c r="D18" s="26">
        <v>1458.6000000000001</v>
      </c>
      <c r="E18" s="26" t="s">
        <v>71</v>
      </c>
    </row>
    <row r="19" spans="1:5">
      <c r="A19" s="26" t="s">
        <v>58</v>
      </c>
      <c r="B19" s="26">
        <v>56708883319</v>
      </c>
      <c r="C19" s="26" t="s">
        <v>116</v>
      </c>
      <c r="D19" s="26">
        <v>806.2</v>
      </c>
      <c r="E19" s="26" t="s">
        <v>59</v>
      </c>
    </row>
    <row r="20" spans="1:5">
      <c r="A20" s="26" t="s">
        <v>60</v>
      </c>
      <c r="B20" s="26">
        <v>56708883370</v>
      </c>
      <c r="C20" s="26" t="s">
        <v>116</v>
      </c>
      <c r="D20" s="26">
        <v>823.2</v>
      </c>
      <c r="E20" s="26" t="s">
        <v>61</v>
      </c>
    </row>
    <row r="21" spans="1:5">
      <c r="A21" s="26" t="s">
        <v>90</v>
      </c>
      <c r="B21" s="26">
        <v>56708848770</v>
      </c>
      <c r="C21" s="26" t="s">
        <v>116</v>
      </c>
      <c r="D21" s="26">
        <v>912.6</v>
      </c>
      <c r="E21" s="26" t="s">
        <v>91</v>
      </c>
    </row>
    <row r="22" spans="1:5">
      <c r="A22" s="26" t="s">
        <v>36</v>
      </c>
      <c r="B22" s="26">
        <v>56708883137</v>
      </c>
      <c r="C22" s="26" t="s">
        <v>116</v>
      </c>
      <c r="D22" s="26">
        <v>824.2</v>
      </c>
      <c r="E22" s="26" t="s">
        <v>37</v>
      </c>
    </row>
    <row r="23" spans="1:5">
      <c r="A23" s="26" t="s">
        <v>28</v>
      </c>
      <c r="B23" s="26">
        <v>56708847394</v>
      </c>
      <c r="C23" s="26" t="s">
        <v>116</v>
      </c>
      <c r="D23" s="26">
        <v>7738.6</v>
      </c>
      <c r="E23" s="26" t="s">
        <v>29</v>
      </c>
    </row>
    <row r="24" spans="1:5">
      <c r="A24" s="26" t="s">
        <v>26</v>
      </c>
      <c r="B24" s="26">
        <v>56708847315</v>
      </c>
      <c r="C24" s="26" t="s">
        <v>116</v>
      </c>
      <c r="D24" s="26">
        <v>5111.6000000000004</v>
      </c>
      <c r="E24" s="26" t="s">
        <v>27</v>
      </c>
    </row>
    <row r="25" spans="1:5">
      <c r="A25" s="26">
        <v>5</v>
      </c>
      <c r="B25" s="26">
        <v>56708883185</v>
      </c>
      <c r="C25" s="26" t="s">
        <v>116</v>
      </c>
      <c r="D25" s="26">
        <v>5337</v>
      </c>
      <c r="E25" s="26" t="s">
        <v>39</v>
      </c>
    </row>
    <row r="26" spans="1:5">
      <c r="A26" s="26" t="s">
        <v>80</v>
      </c>
      <c r="B26" s="26">
        <v>56708848554</v>
      </c>
      <c r="C26" s="26" t="s">
        <v>116</v>
      </c>
      <c r="D26" s="26">
        <v>3387.4</v>
      </c>
      <c r="E26" s="26" t="s">
        <v>81</v>
      </c>
    </row>
    <row r="27" spans="1:5">
      <c r="A27" s="26" t="s">
        <v>74</v>
      </c>
      <c r="B27" s="26">
        <v>56708848386</v>
      </c>
      <c r="C27" s="26" t="s">
        <v>116</v>
      </c>
      <c r="D27" s="26">
        <v>2096.4</v>
      </c>
      <c r="E27" s="26" t="s">
        <v>75</v>
      </c>
    </row>
    <row r="28" spans="1:5">
      <c r="A28" s="26" t="s">
        <v>84</v>
      </c>
      <c r="B28" s="26">
        <v>56708848719</v>
      </c>
      <c r="C28" s="26" t="s">
        <v>116</v>
      </c>
      <c r="D28" s="26">
        <v>1905.2</v>
      </c>
      <c r="E28" s="26" t="s">
        <v>85</v>
      </c>
    </row>
    <row r="29" spans="1:5">
      <c r="A29" s="26" t="s">
        <v>68</v>
      </c>
      <c r="B29" s="26">
        <v>56708883430</v>
      </c>
      <c r="C29" s="26" t="s">
        <v>116</v>
      </c>
      <c r="D29" s="26">
        <v>24492.800000000003</v>
      </c>
      <c r="E29" s="26" t="s">
        <v>69</v>
      </c>
    </row>
    <row r="30" spans="1:5">
      <c r="A30" s="26" t="s">
        <v>92</v>
      </c>
      <c r="B30" s="26">
        <v>56708848784</v>
      </c>
      <c r="C30" s="26" t="s">
        <v>116</v>
      </c>
      <c r="D30" s="26">
        <v>6344.6</v>
      </c>
      <c r="E30" s="26" t="s">
        <v>93</v>
      </c>
    </row>
    <row r="31" spans="1:5">
      <c r="A31" s="26" t="s">
        <v>102</v>
      </c>
      <c r="B31" s="26">
        <v>56710784406</v>
      </c>
      <c r="C31" s="26" t="s">
        <v>116</v>
      </c>
      <c r="D31" s="26">
        <v>9360.8000000000011</v>
      </c>
      <c r="E31" s="26" t="s">
        <v>103</v>
      </c>
    </row>
    <row r="32" spans="1:5">
      <c r="A32" s="26" t="s">
        <v>52</v>
      </c>
      <c r="B32" s="26">
        <v>56708880312</v>
      </c>
      <c r="C32" s="26" t="s">
        <v>116</v>
      </c>
      <c r="D32" s="26">
        <v>6703.8</v>
      </c>
      <c r="E32" s="26" t="s">
        <v>53</v>
      </c>
    </row>
    <row r="33" spans="1:5">
      <c r="A33" s="26" t="s">
        <v>96</v>
      </c>
      <c r="B33" s="26">
        <v>60589924269</v>
      </c>
      <c r="C33" s="26" t="s">
        <v>116</v>
      </c>
      <c r="D33" s="26">
        <v>901.80000000000007</v>
      </c>
      <c r="E33" s="26" t="s">
        <v>97</v>
      </c>
    </row>
    <row r="34" spans="1:5">
      <c r="A34" s="26" t="s">
        <v>98</v>
      </c>
      <c r="B34" s="26">
        <v>60589924670</v>
      </c>
      <c r="C34" s="26" t="s">
        <v>116</v>
      </c>
      <c r="D34" s="26">
        <v>3047.4</v>
      </c>
      <c r="E34" s="26" t="s">
        <v>99</v>
      </c>
    </row>
    <row r="35" spans="1:5">
      <c r="A35" s="26" t="s">
        <v>46</v>
      </c>
      <c r="B35" s="26">
        <v>60589937915</v>
      </c>
      <c r="C35" s="26" t="s">
        <v>116</v>
      </c>
      <c r="D35" s="26">
        <v>4963.4000000000005</v>
      </c>
      <c r="E35" s="26" t="s">
        <v>47</v>
      </c>
    </row>
    <row r="36" spans="1:5">
      <c r="A36" s="26" t="s">
        <v>86</v>
      </c>
      <c r="B36" s="26">
        <v>60589940438</v>
      </c>
      <c r="C36" s="26" t="s">
        <v>116</v>
      </c>
      <c r="D36" s="26">
        <v>2379</v>
      </c>
      <c r="E36" s="26" t="s">
        <v>87</v>
      </c>
    </row>
    <row r="37" spans="1:5">
      <c r="A37" s="26" t="s">
        <v>76</v>
      </c>
      <c r="B37" s="26">
        <v>60589917957</v>
      </c>
      <c r="C37" s="26" t="s">
        <v>116</v>
      </c>
      <c r="D37" s="26">
        <v>933.80000000000007</v>
      </c>
      <c r="E37" s="26" t="s">
        <v>77</v>
      </c>
    </row>
    <row r="38" spans="1:5">
      <c r="A38" s="26" t="s">
        <v>22</v>
      </c>
      <c r="B38" s="26">
        <v>60590210961</v>
      </c>
      <c r="C38" s="26" t="s">
        <v>116</v>
      </c>
      <c r="D38" s="26">
        <v>979.2</v>
      </c>
      <c r="E38" s="26" t="s">
        <v>23</v>
      </c>
    </row>
    <row r="39" spans="1:5">
      <c r="A39" s="26" t="s">
        <v>44</v>
      </c>
      <c r="B39" s="26">
        <v>60591611626</v>
      </c>
      <c r="C39" s="26" t="s">
        <v>116</v>
      </c>
      <c r="D39" s="26">
        <v>1019.6</v>
      </c>
      <c r="E39" s="26" t="s">
        <v>45</v>
      </c>
    </row>
    <row r="40" spans="1:5">
      <c r="A40" s="26" t="s">
        <v>64</v>
      </c>
      <c r="B40" s="26">
        <v>60591931298</v>
      </c>
      <c r="C40" s="26" t="s">
        <v>116</v>
      </c>
      <c r="D40" s="26">
        <v>1019.8000000000001</v>
      </c>
      <c r="E40" s="26" t="s">
        <v>65</v>
      </c>
    </row>
    <row r="41" spans="1:5">
      <c r="A41" s="26" t="s">
        <v>32</v>
      </c>
      <c r="B41" s="26">
        <v>60591745854</v>
      </c>
      <c r="C41" s="26" t="s">
        <v>116</v>
      </c>
      <c r="D41" s="26">
        <v>961.2</v>
      </c>
      <c r="E41" s="26" t="s">
        <v>33</v>
      </c>
    </row>
    <row r="42" spans="1:5">
      <c r="A42" s="26" t="s">
        <v>48</v>
      </c>
      <c r="B42" s="26">
        <v>60592509166</v>
      </c>
      <c r="C42" s="26" t="s">
        <v>116</v>
      </c>
      <c r="D42" s="26">
        <v>1019.6</v>
      </c>
      <c r="E42" s="26" t="s">
        <v>49</v>
      </c>
    </row>
    <row r="43" spans="1:5">
      <c r="A43" s="26" t="s">
        <v>56</v>
      </c>
      <c r="B43" s="26">
        <v>60592512670</v>
      </c>
      <c r="C43" s="26" t="s">
        <v>116</v>
      </c>
      <c r="D43" s="26">
        <v>1019.6</v>
      </c>
      <c r="E43" s="26" t="s">
        <v>57</v>
      </c>
    </row>
    <row r="44" spans="1:5">
      <c r="A44" s="26" t="s">
        <v>30</v>
      </c>
      <c r="B44" s="26">
        <v>60577733234</v>
      </c>
      <c r="C44" s="26" t="s">
        <v>116</v>
      </c>
      <c r="D44" s="26">
        <v>1019.6</v>
      </c>
      <c r="E44" s="26" t="s">
        <v>31</v>
      </c>
    </row>
    <row r="45" spans="1:5">
      <c r="A45" s="26" t="s">
        <v>72</v>
      </c>
      <c r="B45" s="26">
        <v>60592513554</v>
      </c>
      <c r="C45" s="26" t="s">
        <v>116</v>
      </c>
      <c r="D45" s="26">
        <v>1668</v>
      </c>
      <c r="E45" s="26" t="s">
        <v>73</v>
      </c>
    </row>
    <row r="46" spans="1:5">
      <c r="A46" s="26" t="s">
        <v>50</v>
      </c>
      <c r="B46" s="26">
        <v>56709675303</v>
      </c>
      <c r="C46" s="26" t="s">
        <v>116</v>
      </c>
      <c r="D46" s="26">
        <v>1301.8000000000002</v>
      </c>
      <c r="E46" s="26" t="s">
        <v>51</v>
      </c>
    </row>
    <row r="47" spans="1:5">
      <c r="A47" s="26" t="s">
        <v>62</v>
      </c>
      <c r="B47" s="26">
        <v>56710772886</v>
      </c>
      <c r="C47" s="26" t="s">
        <v>116</v>
      </c>
      <c r="D47" s="26">
        <v>871.2</v>
      </c>
      <c r="E47" s="26" t="s">
        <v>63</v>
      </c>
    </row>
    <row r="48" spans="1:5">
      <c r="A48" s="26" t="s">
        <v>78</v>
      </c>
      <c r="B48" s="26">
        <v>56708843802</v>
      </c>
      <c r="C48" s="26" t="s">
        <v>116</v>
      </c>
      <c r="D48" s="26">
        <v>1967.4</v>
      </c>
      <c r="E48" s="26" t="s">
        <v>79</v>
      </c>
    </row>
    <row r="49" spans="1:5">
      <c r="A49" s="26" t="s">
        <v>66</v>
      </c>
      <c r="B49" s="26">
        <v>60590162296</v>
      </c>
      <c r="C49" s="26" t="s">
        <v>116</v>
      </c>
      <c r="D49" s="26">
        <v>1543.2</v>
      </c>
      <c r="E49" s="26" t="s">
        <v>67</v>
      </c>
    </row>
    <row r="50" spans="1:5">
      <c r="A50" s="26" t="s">
        <v>82</v>
      </c>
      <c r="B50" s="26">
        <v>56671290902</v>
      </c>
      <c r="C50" s="26" t="s">
        <v>116</v>
      </c>
      <c r="D50" s="26">
        <v>1543</v>
      </c>
      <c r="E50" s="26" t="s">
        <v>83</v>
      </c>
    </row>
    <row r="51" spans="1:5">
      <c r="A51" s="26" t="s">
        <v>94</v>
      </c>
      <c r="B51" s="26">
        <v>60590103231</v>
      </c>
      <c r="C51" s="26" t="s">
        <v>116</v>
      </c>
      <c r="D51" s="26">
        <v>862.80000000000007</v>
      </c>
      <c r="E51" s="26" t="s">
        <v>95</v>
      </c>
    </row>
    <row r="52" spans="1:5">
      <c r="A52" s="26"/>
      <c r="B52" s="26" t="s">
        <v>117</v>
      </c>
      <c r="C52" s="26"/>
      <c r="D52" s="35">
        <v>130197.2</v>
      </c>
      <c r="E52" s="26" t="s">
        <v>118</v>
      </c>
    </row>
    <row r="54" spans="1:5">
      <c r="A54" s="26"/>
      <c r="B54" s="36" t="s">
        <v>114</v>
      </c>
      <c r="C54" s="36"/>
      <c r="D54" s="37">
        <v>940.2</v>
      </c>
      <c r="E54" s="36" t="s">
        <v>115</v>
      </c>
    </row>
    <row r="55" spans="1:5">
      <c r="A55" s="26"/>
      <c r="B55" s="36" t="s">
        <v>117</v>
      </c>
      <c r="C55" s="36"/>
      <c r="D55" s="37">
        <v>130197.2</v>
      </c>
      <c r="E55" s="36" t="s">
        <v>118</v>
      </c>
    </row>
    <row r="56" spans="1:5">
      <c r="A56" s="26"/>
      <c r="B56" s="36"/>
      <c r="C56" s="36"/>
      <c r="D56" s="37">
        <v>131137.4</v>
      </c>
      <c r="E56" s="3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>
      <selection activeCell="B12" sqref="B12"/>
    </sheetView>
  </sheetViews>
  <sheetFormatPr baseColWidth="10" defaultRowHeight="15"/>
  <cols>
    <col min="1" max="1" width="24.5703125" style="26" bestFit="1" customWidth="1"/>
    <col min="2" max="2" width="11.5703125" style="26" bestFit="1" customWidth="1"/>
    <col min="3" max="16384" width="11.42578125" style="26"/>
  </cols>
  <sheetData>
    <row r="1" spans="1:6">
      <c r="A1" s="47" t="s">
        <v>125</v>
      </c>
      <c r="B1" s="47"/>
      <c r="C1" s="48"/>
      <c r="D1" s="49"/>
      <c r="E1" s="49"/>
      <c r="F1" s="50"/>
    </row>
    <row r="2" spans="1:6">
      <c r="A2" s="47" t="s">
        <v>136</v>
      </c>
      <c r="B2" s="47"/>
      <c r="C2" s="48"/>
      <c r="D2" s="49"/>
      <c r="E2" s="49"/>
      <c r="F2" s="50"/>
    </row>
    <row r="3" spans="1:6">
      <c r="A3" s="47" t="s">
        <v>126</v>
      </c>
      <c r="B3" s="51" t="s">
        <v>137</v>
      </c>
      <c r="C3" s="48"/>
      <c r="D3" s="49"/>
      <c r="E3" s="49"/>
      <c r="F3" s="50"/>
    </row>
    <row r="4" spans="1:6">
      <c r="A4" s="48"/>
      <c r="B4" s="48"/>
      <c r="C4" s="48"/>
      <c r="D4" s="49"/>
      <c r="E4" s="49"/>
      <c r="F4" s="50"/>
    </row>
    <row r="5" spans="1:6">
      <c r="A5" s="48" t="s">
        <v>127</v>
      </c>
      <c r="B5" s="48" t="s">
        <v>128</v>
      </c>
      <c r="C5" s="48"/>
      <c r="D5" s="49"/>
      <c r="E5" s="49"/>
      <c r="F5" s="50"/>
    </row>
    <row r="6" spans="1:6">
      <c r="A6" s="49" t="s">
        <v>129</v>
      </c>
      <c r="B6" s="52">
        <v>159285.54999999999</v>
      </c>
      <c r="C6" s="49"/>
      <c r="D6" s="49"/>
      <c r="E6" s="49"/>
      <c r="F6" s="50"/>
    </row>
    <row r="7" spans="1:6">
      <c r="A7" s="49" t="s">
        <v>130</v>
      </c>
      <c r="B7" s="52">
        <v>12947.17</v>
      </c>
      <c r="C7" s="49"/>
      <c r="D7" s="49"/>
      <c r="E7" s="49"/>
      <c r="F7" s="50"/>
    </row>
    <row r="8" spans="1:6">
      <c r="A8" s="49" t="s">
        <v>131</v>
      </c>
      <c r="B8" s="52">
        <v>0</v>
      </c>
      <c r="C8" s="49"/>
      <c r="D8" s="49"/>
      <c r="E8" s="49"/>
      <c r="F8" s="50"/>
    </row>
    <row r="9" spans="1:6">
      <c r="A9" s="49" t="s">
        <v>132</v>
      </c>
      <c r="B9" s="52">
        <v>9672.35</v>
      </c>
      <c r="C9" s="49"/>
      <c r="D9" s="49"/>
      <c r="E9" s="49"/>
      <c r="F9" s="50"/>
    </row>
    <row r="10" spans="1:6">
      <c r="A10" s="49" t="s">
        <v>133</v>
      </c>
      <c r="B10" s="52">
        <v>0</v>
      </c>
      <c r="C10" s="49"/>
      <c r="D10" s="49"/>
      <c r="E10" s="49"/>
      <c r="F10" s="50"/>
    </row>
    <row r="11" spans="1:6">
      <c r="A11" s="49" t="s">
        <v>134</v>
      </c>
      <c r="B11" s="52">
        <v>8122.83</v>
      </c>
      <c r="C11" s="49"/>
      <c r="D11" s="49"/>
      <c r="E11" s="49"/>
      <c r="F11" s="50"/>
    </row>
    <row r="12" spans="1:6" ht="15.75" thickBot="1">
      <c r="A12" s="49" t="s">
        <v>135</v>
      </c>
      <c r="B12" s="53">
        <v>0</v>
      </c>
      <c r="C12" s="49"/>
      <c r="D12" s="49"/>
      <c r="E12" s="49"/>
      <c r="F12" s="50"/>
    </row>
    <row r="13" spans="1:6">
      <c r="A13" s="49"/>
      <c r="B13" s="54">
        <f>SUM(B6:B12)</f>
        <v>190027.9</v>
      </c>
      <c r="C13" s="49"/>
      <c r="D13" s="49"/>
      <c r="E13" s="49"/>
      <c r="F13" s="50"/>
    </row>
    <row r="14" spans="1:6" ht="15.75" thickBot="1">
      <c r="A14" s="49"/>
      <c r="B14" s="55">
        <f>B13*0.16</f>
        <v>30404.464</v>
      </c>
      <c r="C14" s="49"/>
      <c r="D14" s="49"/>
      <c r="E14" s="49"/>
      <c r="F14" s="50"/>
    </row>
    <row r="15" spans="1:6" ht="15.75" thickTop="1">
      <c r="A15" s="49"/>
      <c r="B15" s="56">
        <f>+B13+B14</f>
        <v>220432.364</v>
      </c>
      <c r="C15" s="49"/>
      <c r="D15" s="49"/>
      <c r="E15" s="49"/>
      <c r="F15" s="50"/>
    </row>
    <row r="16" spans="1:6">
      <c r="A16" s="49"/>
      <c r="B16" s="52">
        <v>220432.38</v>
      </c>
      <c r="C16" s="49"/>
      <c r="D16" s="49"/>
      <c r="E16" s="49"/>
      <c r="F16" s="50"/>
    </row>
    <row r="17" spans="1:6">
      <c r="A17" s="49"/>
      <c r="B17" s="52">
        <f>B15-B16</f>
        <v>-1.6000000003259629E-2</v>
      </c>
      <c r="C17" s="49"/>
      <c r="D17" s="49"/>
      <c r="E17" s="49"/>
      <c r="F17" s="50"/>
    </row>
    <row r="18" spans="1:6">
      <c r="A18" s="49"/>
      <c r="B18" s="52"/>
      <c r="C18" s="49"/>
      <c r="D18" s="49"/>
      <c r="E18" s="49"/>
      <c r="F18" s="50"/>
    </row>
    <row r="19" spans="1:6">
      <c r="A19" s="49"/>
      <c r="B19" s="49"/>
      <c r="C19" s="49"/>
      <c r="D19" s="49"/>
      <c r="E19" s="49"/>
      <c r="F19" s="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2017-08-24T17:58:58Z</dcterms:created>
  <dcterms:modified xsi:type="dcterms:W3CDTF">2017-08-28T18:53:36Z</dcterms:modified>
</cp:coreProperties>
</file>