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FACTURACION!$A$10:$M$49</definedName>
  </definedNames>
  <calcPr calcId="124519"/>
</workbook>
</file>

<file path=xl/calcChain.xml><?xml version="1.0" encoding="utf-8"?>
<calcChain xmlns="http://schemas.openxmlformats.org/spreadsheetml/2006/main">
  <c r="B13" i="4"/>
  <c r="B14" s="1"/>
  <c r="E12" i="3"/>
  <c r="G12" s="1"/>
  <c r="E13"/>
  <c r="G13" s="1"/>
  <c r="E14"/>
  <c r="G14" s="1"/>
  <c r="E15"/>
  <c r="E16"/>
  <c r="G16" s="1"/>
  <c r="E17"/>
  <c r="E18"/>
  <c r="G18" s="1"/>
  <c r="E19"/>
  <c r="E20"/>
  <c r="G20" s="1"/>
  <c r="E21"/>
  <c r="E22"/>
  <c r="E23"/>
  <c r="E24"/>
  <c r="G24" s="1"/>
  <c r="E25"/>
  <c r="E26"/>
  <c r="G26" s="1"/>
  <c r="E27"/>
  <c r="E28"/>
  <c r="G28" s="1"/>
  <c r="E29"/>
  <c r="E30"/>
  <c r="G30" s="1"/>
  <c r="E31"/>
  <c r="E32"/>
  <c r="G32" s="1"/>
  <c r="E33"/>
  <c r="E34"/>
  <c r="G34" s="1"/>
  <c r="E35"/>
  <c r="E36"/>
  <c r="E37"/>
  <c r="E38"/>
  <c r="G38" s="1"/>
  <c r="E39"/>
  <c r="E40"/>
  <c r="G40" s="1"/>
  <c r="E41"/>
  <c r="E42"/>
  <c r="G42" s="1"/>
  <c r="E43"/>
  <c r="E44"/>
  <c r="E45"/>
  <c r="E46"/>
  <c r="G46" s="1"/>
  <c r="E47"/>
  <c r="E48"/>
  <c r="G48" s="1"/>
  <c r="E49"/>
  <c r="E11"/>
  <c r="F11" s="1"/>
  <c r="E52" l="1"/>
  <c r="G11"/>
  <c r="F48"/>
  <c r="F46"/>
  <c r="F44"/>
  <c r="H44" s="1"/>
  <c r="F42"/>
  <c r="H42" s="1"/>
  <c r="F40"/>
  <c r="F38"/>
  <c r="F36"/>
  <c r="H36" s="1"/>
  <c r="F34"/>
  <c r="H34" s="1"/>
  <c r="F32"/>
  <c r="F30"/>
  <c r="F28"/>
  <c r="H28" s="1"/>
  <c r="F26"/>
  <c r="F24"/>
  <c r="F22"/>
  <c r="F20"/>
  <c r="F18"/>
  <c r="H18" s="1"/>
  <c r="F16"/>
  <c r="F14"/>
  <c r="F12"/>
  <c r="H11"/>
  <c r="G44"/>
  <c r="G36"/>
  <c r="G22"/>
  <c r="H24"/>
  <c r="I24" s="1"/>
  <c r="J24" s="1"/>
  <c r="H16"/>
  <c r="H14"/>
  <c r="H12"/>
  <c r="B15" i="4"/>
  <c r="B17" s="1"/>
  <c r="F45" i="3"/>
  <c r="G45"/>
  <c r="H45" s="1"/>
  <c r="F37"/>
  <c r="G37"/>
  <c r="G27"/>
  <c r="F27"/>
  <c r="H27" s="1"/>
  <c r="F19"/>
  <c r="G19"/>
  <c r="H46"/>
  <c r="F39"/>
  <c r="G39"/>
  <c r="F49"/>
  <c r="G49"/>
  <c r="H48"/>
  <c r="G41"/>
  <c r="F41"/>
  <c r="H40"/>
  <c r="G33"/>
  <c r="F33"/>
  <c r="H33" s="1"/>
  <c r="H32"/>
  <c r="F23"/>
  <c r="G23"/>
  <c r="H20"/>
  <c r="F15"/>
  <c r="G15"/>
  <c r="F43"/>
  <c r="G43"/>
  <c r="G35"/>
  <c r="F35"/>
  <c r="H35" s="1"/>
  <c r="G29"/>
  <c r="F29"/>
  <c r="H26"/>
  <c r="F21"/>
  <c r="G21"/>
  <c r="I16"/>
  <c r="J16" s="1"/>
  <c r="F47"/>
  <c r="G47"/>
  <c r="H38"/>
  <c r="G31"/>
  <c r="F31"/>
  <c r="H30"/>
  <c r="G25"/>
  <c r="F25"/>
  <c r="F17"/>
  <c r="G17"/>
  <c r="I14"/>
  <c r="J14" s="1"/>
  <c r="I12"/>
  <c r="J12" s="1"/>
  <c r="F13"/>
  <c r="H13" s="1"/>
  <c r="H25" l="1"/>
  <c r="I25" s="1"/>
  <c r="J25" s="1"/>
  <c r="G52"/>
  <c r="H37"/>
  <c r="F52"/>
  <c r="H47"/>
  <c r="I47" s="1"/>
  <c r="J47" s="1"/>
  <c r="H15"/>
  <c r="H22"/>
  <c r="I22" s="1"/>
  <c r="J22" s="1"/>
  <c r="I44"/>
  <c r="J44" s="1"/>
  <c r="I36"/>
  <c r="J36" s="1"/>
  <c r="I11"/>
  <c r="H31"/>
  <c r="H29"/>
  <c r="I29" s="1"/>
  <c r="J29" s="1"/>
  <c r="H23"/>
  <c r="H17"/>
  <c r="J17" s="1"/>
  <c r="H19"/>
  <c r="H21"/>
  <c r="I21" s="1"/>
  <c r="J21" s="1"/>
  <c r="I23"/>
  <c r="J23" s="1"/>
  <c r="I45"/>
  <c r="J45" s="1"/>
  <c r="I13"/>
  <c r="J13" s="1"/>
  <c r="I17"/>
  <c r="I19"/>
  <c r="J19" s="1"/>
  <c r="I15"/>
  <c r="J15" s="1"/>
  <c r="I37"/>
  <c r="J37" s="1"/>
  <c r="I35"/>
  <c r="J35" s="1"/>
  <c r="I33"/>
  <c r="J33" s="1"/>
  <c r="I27"/>
  <c r="J27" s="1"/>
  <c r="I30"/>
  <c r="J30" s="1"/>
  <c r="I38"/>
  <c r="J38" s="1"/>
  <c r="H43"/>
  <c r="I48"/>
  <c r="J48" s="1"/>
  <c r="H39"/>
  <c r="I31"/>
  <c r="J31" s="1"/>
  <c r="I20"/>
  <c r="J20" s="1"/>
  <c r="I28"/>
  <c r="J28" s="1"/>
  <c r="I40"/>
  <c r="J40" s="1"/>
  <c r="I46"/>
  <c r="J46" s="1"/>
  <c r="I18"/>
  <c r="J18" s="1"/>
  <c r="I26"/>
  <c r="J26" s="1"/>
  <c r="I34"/>
  <c r="J34" s="1"/>
  <c r="I42"/>
  <c r="J42"/>
  <c r="I32"/>
  <c r="J32" s="1"/>
  <c r="H41"/>
  <c r="H49"/>
  <c r="H52" l="1"/>
  <c r="J11"/>
  <c r="I41"/>
  <c r="J41" s="1"/>
  <c r="I39"/>
  <c r="J39" s="1"/>
  <c r="I49"/>
  <c r="J49" s="1"/>
  <c r="I43"/>
  <c r="J43" s="1"/>
  <c r="I52" l="1"/>
  <c r="J52"/>
</calcChain>
</file>

<file path=xl/sharedStrings.xml><?xml version="1.0" encoding="utf-8"?>
<sst xmlns="http://schemas.openxmlformats.org/spreadsheetml/2006/main" count="458" uniqueCount="174">
  <si>
    <t>CONTPAQ i</t>
  </si>
  <si>
    <t xml:space="preserve">      NÓMINAS</t>
  </si>
  <si>
    <t>05 INGENIERIA FISCAL LABORAL SC</t>
  </si>
  <si>
    <t>Lista de Raya (forma tabular)</t>
  </si>
  <si>
    <t>Periodo 33 al 33 Semanal del 09/08/2017 al 15/08/2017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</si>
  <si>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</si>
  <si>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</si>
  <si>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</si>
  <si>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</si>
  <si>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</si>
  <si>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</si>
  <si>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</si>
  <si>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</si>
  <si>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</si>
  <si>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</si>
  <si>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</si>
  <si>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</si>
  <si>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</si>
  <si>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</si>
  <si>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</si>
  <si>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</si>
  <si>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</si>
  <si>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</si>
  <si>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</si>
  <si>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</si>
  <si>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</si>
  <si>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</si>
  <si>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</si>
  <si>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</si>
  <si>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</si>
  <si>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</si>
  <si>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</si>
  <si>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ATA07</t>
  </si>
  <si>
    <t>Arroyo Torres Angela Daniela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</si>
  <si>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</si>
  <si>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</si>
  <si>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</si>
  <si>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</si>
  <si>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</si>
  <si>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</si>
  <si>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</si>
  <si>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</si>
  <si>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</si>
  <si>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</si>
  <si>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</si>
  <si>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</si>
  <si>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</si>
  <si>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</si>
  <si>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</si>
  <si>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</si>
  <si>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</si>
  <si>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</si>
  <si>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RGJ24</t>
  </si>
  <si>
    <t>Gallegos Ramirez Jose</t>
  </si>
  <si>
    <t>GRO06</t>
  </si>
  <si>
    <t>Gallegos Rios Octavio Alberto</t>
  </si>
  <si>
    <t>GAJ03</t>
  </si>
  <si>
    <t>Gomez Aguilar Juan Antonio</t>
  </si>
  <si>
    <t>0GT22</t>
  </si>
  <si>
    <t>Gomez Torres Rosaura</t>
  </si>
  <si>
    <t>0GG14</t>
  </si>
  <si>
    <t>Gonzalez Garcia Luis Roberto</t>
  </si>
  <si>
    <t>GOY19</t>
  </si>
  <si>
    <t>Gonzalez Olalde Yadira Janeth</t>
  </si>
  <si>
    <t>GRC07</t>
  </si>
  <si>
    <t>Gonzalez Rico Cesar Humberto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</si>
  <si>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</si>
  <si>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</si>
  <si>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</si>
  <si>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</si>
  <si>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</si>
  <si>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</si>
  <si>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</si>
  <si>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</si>
  <si>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MMP28</t>
  </si>
  <si>
    <t>Magueyal Martinez Pedro</t>
  </si>
  <si>
    <t>MVN23</t>
  </si>
  <si>
    <t>Mejia Villegas Nallely Beatriz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</si>
  <si>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</si>
  <si>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</si>
  <si>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</si>
  <si>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</si>
  <si>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</si>
  <si>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</si>
  <si>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</si>
  <si>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</si>
  <si>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</si>
  <si>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</si>
  <si>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</si>
  <si>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</si>
  <si>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</si>
  <si>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</si>
  <si>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</si>
  <si>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</si>
  <si>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</si>
  <si>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</si>
  <si>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</si>
  <si>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</si>
  <si>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</si>
  <si>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</si>
  <si>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</si>
  <si>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</si>
  <si>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</si>
  <si>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Periodo 33 del 2017-08-09 al 2017-08-15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</si>
  <si>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</si>
  <si>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</si>
  <si>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</si>
  <si>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</si>
  <si>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</si>
  <si>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</si>
  <si>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</si>
  <si>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39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</si>
  <si>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</si>
  <si>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</si>
  <si>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</si>
  <si>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</si>
  <si>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</si>
  <si>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</si>
  <si>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</si>
  <si>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</si>
  <si>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</si>
  <si>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</si>
  <si>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</si>
  <si>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</si>
  <si>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</si>
  <si>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</si>
  <si>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</si>
  <si>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</si>
  <si>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</si>
  <si>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33</t>
  </si>
  <si>
    <t>09/08/2017 al 15/08/2017</t>
  </si>
  <si>
    <t>VENTAS</t>
  </si>
  <si>
    <t>ALBA GALLART DIEGO KISAI</t>
  </si>
  <si>
    <t>ALFARO QUEZADA PABLO FRANCISCO</t>
  </si>
  <si>
    <t>ANDRADE RODRIGUEZ MIGUEL ANGEL</t>
  </si>
  <si>
    <t>ARELLANO ALVAREZ JAVIER</t>
  </si>
  <si>
    <t>SEMINUEVOS</t>
  </si>
  <si>
    <t>ARRIOLA GALLEGOS JOSE GUADALUPE</t>
  </si>
  <si>
    <t>ARROYO TORRES ANGELA DANIELA</t>
  </si>
  <si>
    <t>CORPORATIVO</t>
  </si>
  <si>
    <t>BECERRA JIMENEZ ALEJANDRO BONIFACIO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</si>
  <si>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</si>
  <si>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</si>
  <si>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</si>
  <si>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</si>
  <si>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</si>
  <si>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</si>
  <si>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</si>
  <si>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FERREIRA MONDRAGON AURELIO AGUSTIN</t>
  </si>
  <si>
    <t>FIGUEROA AGUIRRE REYNA BEATRIZ</t>
  </si>
  <si>
    <t>GALLEGOS RAMIREZ JOSE</t>
  </si>
  <si>
    <t>GALLEGOS RIOS OCTAVIO ALBERTO</t>
  </si>
  <si>
    <t>GOMEZ AGUILAR JUAN ANTONIO</t>
  </si>
  <si>
    <t>GOMEZ TORRES ROSAURA</t>
  </si>
  <si>
    <t>GONZALEZ GARCIA LUIS ROBERTO</t>
  </si>
  <si>
    <t>GONZALEZ OLALDE YADIRA JANETH</t>
  </si>
  <si>
    <t>GONZALEZ RICO CESAR HUMBERTO</t>
  </si>
  <si>
    <t>GUTIERREZ OLVERA MARIHURI</t>
  </si>
  <si>
    <t>HERNANDEZ QUINTERO MARIA DE LA LUZ</t>
  </si>
  <si>
    <t>LARA LIZARDI MARIA GABRIELA</t>
  </si>
  <si>
    <t>LEON CABELLO LUIS ALBERTO</t>
  </si>
  <si>
    <t>MAGUEYAL MARTINEZ PEDRO</t>
  </si>
  <si>
    <t>MEJIA VILLEGAS NALLELY BEATRIZ</t>
  </si>
  <si>
    <t>MONZON MARROQUIN JUAN ARCADIO</t>
  </si>
  <si>
    <t>ORTEGA SOSA GUILLERMO</t>
  </si>
  <si>
    <t>ORTIZ RODRIGUEZ LUIS JAVIER</t>
  </si>
  <si>
    <t>RAMBLAS ZUÑIGA LIZ SANDRA</t>
  </si>
  <si>
    <t>RAMIREZ LATOUR VICTOR MANUEL MARTIN</t>
  </si>
  <si>
    <t>RAMIREZ MONDRAGON RICARDO HERIBERTO</t>
  </si>
  <si>
    <t>RODRIGUEZ MEDINA CESAR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</si>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</sst>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1" sqref="H21:H38"/>
    </sheetView>
  </sheetViews>
  <sheetFormatPr baseColWidth="10" defaultRowHeight="11.25"/>
  <cols>
    <col min="1" max="1" width="7.85546875" style="2" customWidth="1"/>
    <col min="2" max="2" width="27.5703125" style="1" customWidth="1"/>
    <col min="3" max="3" width="13.5703125" style="1" bestFit="1" customWidth="1"/>
    <col min="4" max="4" width="11.42578125" style="1"/>
    <col min="5" max="5" width="14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102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112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113</v>
      </c>
      <c r="G8" s="39" t="s">
        <v>114</v>
      </c>
      <c r="H8" s="39" t="s">
        <v>115</v>
      </c>
      <c r="I8" s="39" t="s">
        <v>116</v>
      </c>
      <c r="J8" s="39" t="s">
        <v>117</v>
      </c>
    </row>
    <row r="9" spans="1:13" ht="12" thickTop="1">
      <c r="A9" s="12" t="s">
        <v>21</v>
      </c>
    </row>
    <row r="11" spans="1:13" ht="14.25" hidden="1">
      <c r="A11" s="2" t="s">
        <v>22</v>
      </c>
      <c r="B11" s="1" t="s">
        <v>23</v>
      </c>
      <c r="C11" s="13">
        <v>684.51</v>
      </c>
      <c r="E11" s="40">
        <f>+C11</f>
        <v>684.51</v>
      </c>
      <c r="F11" s="40">
        <f>+E11*2%</f>
        <v>13.690200000000001</v>
      </c>
      <c r="G11" s="40">
        <f>+E11*7.5%</f>
        <v>51.338249999999995</v>
      </c>
      <c r="H11" s="40">
        <f>SUM(E11:G11)</f>
        <v>749.53845000000001</v>
      </c>
      <c r="I11" s="40">
        <f>+H11*16%</f>
        <v>119.926152</v>
      </c>
      <c r="J11" s="40">
        <f>+H11+I11</f>
        <v>869.46460200000001</v>
      </c>
      <c r="L11" s="57" t="s">
        <v>131</v>
      </c>
      <c r="M11" s="58" t="s">
        <v>132</v>
      </c>
    </row>
    <row r="12" spans="1:13" ht="14.25" hidden="1">
      <c r="A12" s="2" t="s">
        <v>24</v>
      </c>
      <c r="B12" s="1" t="s">
        <v>25</v>
      </c>
      <c r="C12" s="13">
        <v>24913.53</v>
      </c>
      <c r="E12" s="40">
        <f t="shared" ref="E12:E49" si="0">+C12</f>
        <v>24913.53</v>
      </c>
      <c r="F12" s="40">
        <f t="shared" ref="F12:F49" si="1">+E12*2%</f>
        <v>498.2706</v>
      </c>
      <c r="G12" s="40">
        <f t="shared" ref="G12:G49" si="2">+E12*7.5%</f>
        <v>1868.5147499999998</v>
      </c>
      <c r="H12" s="40">
        <f t="shared" ref="H12:H49" si="3">SUM(E12:G12)</f>
        <v>27280.315349999997</v>
      </c>
      <c r="I12" s="40">
        <f t="shared" ref="I12:I49" si="4">+H12*16%</f>
        <v>4364.8504559999992</v>
      </c>
      <c r="J12" s="40">
        <f t="shared" ref="J12:J49" si="5">+H12+I12</f>
        <v>31645.165805999997</v>
      </c>
      <c r="L12" s="57" t="s">
        <v>131</v>
      </c>
      <c r="M12" s="58" t="s">
        <v>133</v>
      </c>
    </row>
    <row r="13" spans="1:13" ht="14.25" hidden="1">
      <c r="A13" s="2" t="s">
        <v>26</v>
      </c>
      <c r="B13" s="1" t="s">
        <v>27</v>
      </c>
      <c r="C13" s="13">
        <v>8868.3799999999992</v>
      </c>
      <c r="E13" s="40">
        <f t="shared" si="0"/>
        <v>8868.3799999999992</v>
      </c>
      <c r="F13" s="40">
        <f t="shared" si="1"/>
        <v>177.36759999999998</v>
      </c>
      <c r="G13" s="40">
        <f t="shared" si="2"/>
        <v>665.12849999999992</v>
      </c>
      <c r="H13" s="40">
        <f t="shared" si="3"/>
        <v>9710.8760999999995</v>
      </c>
      <c r="I13" s="40">
        <f t="shared" si="4"/>
        <v>1553.740176</v>
      </c>
      <c r="J13" s="40">
        <f t="shared" si="5"/>
        <v>11264.616275999999</v>
      </c>
      <c r="L13" s="57" t="s">
        <v>131</v>
      </c>
      <c r="M13" s="58" t="s">
        <v>134</v>
      </c>
    </row>
    <row r="14" spans="1:13" ht="14.25" hidden="1">
      <c r="A14" s="2" t="s">
        <v>28</v>
      </c>
      <c r="B14" s="1" t="s">
        <v>29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131</v>
      </c>
      <c r="M14" s="58" t="s">
        <v>135</v>
      </c>
    </row>
    <row r="15" spans="1:13" ht="14.25" hidden="1">
      <c r="A15" s="2" t="s">
        <v>30</v>
      </c>
      <c r="B15" s="1" t="s">
        <v>31</v>
      </c>
      <c r="C15" s="13">
        <v>4265.3</v>
      </c>
      <c r="E15" s="40">
        <f t="shared" si="0"/>
        <v>4265.3</v>
      </c>
      <c r="F15" s="40">
        <f t="shared" si="1"/>
        <v>85.306000000000012</v>
      </c>
      <c r="G15" s="40">
        <f t="shared" si="2"/>
        <v>319.89749999999998</v>
      </c>
      <c r="H15" s="40">
        <f t="shared" si="3"/>
        <v>4670.5034999999998</v>
      </c>
      <c r="I15" s="40">
        <f t="shared" si="4"/>
        <v>747.28056000000004</v>
      </c>
      <c r="J15" s="40">
        <f t="shared" si="5"/>
        <v>5417.78406</v>
      </c>
      <c r="L15" s="57" t="s">
        <v>136</v>
      </c>
      <c r="M15" s="58" t="s">
        <v>137</v>
      </c>
    </row>
    <row r="16" spans="1:13" ht="14.25" hidden="1">
      <c r="A16" s="2" t="s">
        <v>32</v>
      </c>
      <c r="B16" s="1" t="s">
        <v>33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131</v>
      </c>
      <c r="M16" s="58" t="s">
        <v>138</v>
      </c>
    </row>
    <row r="17" spans="1:13" ht="14.25" hidden="1">
      <c r="A17" s="2" t="s">
        <v>34</v>
      </c>
      <c r="B17" s="1" t="s">
        <v>35</v>
      </c>
      <c r="C17" s="13">
        <v>1900.01</v>
      </c>
      <c r="E17" s="40">
        <f t="shared" si="0"/>
        <v>1900.01</v>
      </c>
      <c r="F17" s="40">
        <f t="shared" si="1"/>
        <v>38.0002</v>
      </c>
      <c r="G17" s="40">
        <f t="shared" si="2"/>
        <v>142.50074999999998</v>
      </c>
      <c r="H17" s="40">
        <f t="shared" si="3"/>
        <v>2080.5109499999999</v>
      </c>
      <c r="I17" s="40">
        <f t="shared" si="4"/>
        <v>332.88175200000001</v>
      </c>
      <c r="J17" s="40">
        <f t="shared" si="5"/>
        <v>2413.3927020000001</v>
      </c>
      <c r="L17" s="57" t="s">
        <v>139</v>
      </c>
      <c r="M17" s="58" t="s">
        <v>140</v>
      </c>
    </row>
    <row r="18" spans="1:13" ht="14.25" hidden="1">
      <c r="A18" s="2" t="s">
        <v>36</v>
      </c>
      <c r="B18" s="1" t="s">
        <v>37</v>
      </c>
      <c r="C18" s="13">
        <v>855.63</v>
      </c>
      <c r="E18" s="40">
        <f t="shared" si="0"/>
        <v>855.63</v>
      </c>
      <c r="F18" s="40">
        <f t="shared" si="1"/>
        <v>17.1126</v>
      </c>
      <c r="G18" s="40">
        <f t="shared" si="2"/>
        <v>64.172249999999991</v>
      </c>
      <c r="H18" s="40">
        <f t="shared" si="3"/>
        <v>936.91485</v>
      </c>
      <c r="I18" s="40">
        <f t="shared" si="4"/>
        <v>149.90637599999999</v>
      </c>
      <c r="J18" s="40">
        <f t="shared" si="5"/>
        <v>1086.821226</v>
      </c>
      <c r="L18" s="57" t="s">
        <v>136</v>
      </c>
      <c r="M18" s="58" t="s">
        <v>141</v>
      </c>
    </row>
    <row r="19" spans="1:13" ht="14.25" hidden="1">
      <c r="A19" s="2" t="s">
        <v>38</v>
      </c>
      <c r="B19" s="1" t="s">
        <v>39</v>
      </c>
      <c r="C19" s="13">
        <v>23651.82</v>
      </c>
      <c r="E19" s="40">
        <f t="shared" si="0"/>
        <v>23651.82</v>
      </c>
      <c r="F19" s="40">
        <f t="shared" si="1"/>
        <v>473.03640000000001</v>
      </c>
      <c r="G19" s="40">
        <f t="shared" si="2"/>
        <v>1773.8864999999998</v>
      </c>
      <c r="H19" s="40">
        <f t="shared" si="3"/>
        <v>25898.742900000001</v>
      </c>
      <c r="I19" s="40">
        <f t="shared" si="4"/>
        <v>4143.7988640000003</v>
      </c>
      <c r="J19" s="40">
        <f t="shared" si="5"/>
        <v>30042.541764000001</v>
      </c>
      <c r="L19" s="57" t="s">
        <v>131</v>
      </c>
      <c r="M19" s="58" t="s">
        <v>142</v>
      </c>
    </row>
    <row r="20" spans="1:13" ht="14.25" hidden="1">
      <c r="A20" s="2" t="s">
        <v>40</v>
      </c>
      <c r="B20" s="1" t="s">
        <v>41</v>
      </c>
      <c r="C20" s="13">
        <v>1753.7</v>
      </c>
      <c r="E20" s="40">
        <f t="shared" si="0"/>
        <v>1753.7</v>
      </c>
      <c r="F20" s="40">
        <f t="shared" si="1"/>
        <v>35.074000000000005</v>
      </c>
      <c r="G20" s="40">
        <f t="shared" si="2"/>
        <v>131.5275</v>
      </c>
      <c r="H20" s="40">
        <f t="shared" si="3"/>
        <v>1920.3015</v>
      </c>
      <c r="I20" s="40">
        <f t="shared" si="4"/>
        <v>307.24824000000001</v>
      </c>
      <c r="J20" s="40">
        <f t="shared" si="5"/>
        <v>2227.5497399999999</v>
      </c>
      <c r="L20" s="57" t="s">
        <v>131</v>
      </c>
      <c r="M20" s="58" t="s">
        <v>143</v>
      </c>
    </row>
    <row r="21" spans="1:13" ht="14.25">
      <c r="A21" s="2" t="s">
        <v>42</v>
      </c>
      <c r="B21" s="1" t="s">
        <v>43</v>
      </c>
      <c r="C21" s="13">
        <v>2941.9</v>
      </c>
      <c r="E21" s="40">
        <f t="shared" si="0"/>
        <v>2941.9</v>
      </c>
      <c r="F21" s="40">
        <f t="shared" si="1"/>
        <v>58.838000000000001</v>
      </c>
      <c r="G21" s="40">
        <f t="shared" si="2"/>
        <v>220.64250000000001</v>
      </c>
      <c r="H21" s="40">
        <f t="shared" si="3"/>
        <v>3221.3805000000002</v>
      </c>
      <c r="I21" s="40">
        <f t="shared" si="4"/>
        <v>515.42088000000001</v>
      </c>
      <c r="J21" s="40">
        <f t="shared" si="5"/>
        <v>3736.8013800000003</v>
      </c>
      <c r="L21" s="57" t="s">
        <v>144</v>
      </c>
      <c r="M21" s="58" t="s">
        <v>145</v>
      </c>
    </row>
    <row r="22" spans="1:13" ht="14.25" hidden="1">
      <c r="A22" s="2" t="s">
        <v>44</v>
      </c>
      <c r="B22" s="1" t="s">
        <v>45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131</v>
      </c>
      <c r="M22" s="58" t="s">
        <v>146</v>
      </c>
    </row>
    <row r="23" spans="1:13" ht="14.25" hidden="1">
      <c r="A23" s="2" t="s">
        <v>46</v>
      </c>
      <c r="B23" s="1" t="s">
        <v>47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131</v>
      </c>
      <c r="M23" s="58" t="s">
        <v>147</v>
      </c>
    </row>
    <row r="24" spans="1:13" ht="14.25" hidden="1">
      <c r="A24" s="2" t="s">
        <v>48</v>
      </c>
      <c r="B24" s="1" t="s">
        <v>49</v>
      </c>
      <c r="C24" s="13">
        <v>1026.76</v>
      </c>
      <c r="E24" s="40">
        <f t="shared" si="0"/>
        <v>1026.76</v>
      </c>
      <c r="F24" s="40">
        <f t="shared" si="1"/>
        <v>20.5352</v>
      </c>
      <c r="G24" s="40">
        <f t="shared" si="2"/>
        <v>77.006999999999991</v>
      </c>
      <c r="H24" s="40">
        <f t="shared" si="3"/>
        <v>1124.3022000000001</v>
      </c>
      <c r="I24" s="40">
        <f t="shared" si="4"/>
        <v>179.88835200000003</v>
      </c>
      <c r="J24" s="40">
        <f t="shared" si="5"/>
        <v>1304.190552</v>
      </c>
      <c r="L24" s="57" t="s">
        <v>131</v>
      </c>
      <c r="M24" s="58" t="s">
        <v>148</v>
      </c>
    </row>
    <row r="25" spans="1:13" ht="14.25" hidden="1">
      <c r="A25" s="2" t="s">
        <v>50</v>
      </c>
      <c r="B25" s="1" t="s">
        <v>51</v>
      </c>
      <c r="C25" s="13">
        <v>1026.76</v>
      </c>
      <c r="E25" s="40">
        <f t="shared" si="0"/>
        <v>1026.76</v>
      </c>
      <c r="F25" s="40">
        <f t="shared" si="1"/>
        <v>20.5352</v>
      </c>
      <c r="G25" s="40">
        <f t="shared" si="2"/>
        <v>77.006999999999991</v>
      </c>
      <c r="H25" s="40">
        <f t="shared" si="3"/>
        <v>1124.3022000000001</v>
      </c>
      <c r="I25" s="40">
        <f t="shared" si="4"/>
        <v>179.88835200000003</v>
      </c>
      <c r="J25" s="40">
        <f t="shared" si="5"/>
        <v>1304.190552</v>
      </c>
      <c r="L25" s="57" t="s">
        <v>136</v>
      </c>
      <c r="M25" s="58" t="s">
        <v>149</v>
      </c>
    </row>
    <row r="26" spans="1:13" ht="14.25">
      <c r="A26" s="2" t="s">
        <v>52</v>
      </c>
      <c r="B26" s="1" t="s">
        <v>53</v>
      </c>
      <c r="C26" s="13">
        <v>1166.27</v>
      </c>
      <c r="E26" s="40">
        <f t="shared" si="0"/>
        <v>1166.27</v>
      </c>
      <c r="F26" s="40">
        <f t="shared" si="1"/>
        <v>23.325399999999998</v>
      </c>
      <c r="G26" s="40">
        <f t="shared" si="2"/>
        <v>87.470249999999993</v>
      </c>
      <c r="H26" s="40">
        <f t="shared" si="3"/>
        <v>1277.06565</v>
      </c>
      <c r="I26" s="40">
        <f t="shared" si="4"/>
        <v>204.33050400000002</v>
      </c>
      <c r="J26" s="40">
        <f t="shared" si="5"/>
        <v>1481.396154</v>
      </c>
      <c r="L26" s="57" t="s">
        <v>144</v>
      </c>
      <c r="M26" s="58" t="s">
        <v>150</v>
      </c>
    </row>
    <row r="27" spans="1:13" ht="14.25" hidden="1">
      <c r="A27" s="2" t="s">
        <v>54</v>
      </c>
      <c r="B27" s="1" t="s">
        <v>55</v>
      </c>
      <c r="C27" s="13">
        <v>9315.24</v>
      </c>
      <c r="E27" s="40">
        <f t="shared" si="0"/>
        <v>9315.24</v>
      </c>
      <c r="F27" s="40">
        <f t="shared" si="1"/>
        <v>186.3048</v>
      </c>
      <c r="G27" s="40">
        <f t="shared" si="2"/>
        <v>698.64299999999992</v>
      </c>
      <c r="H27" s="40">
        <f t="shared" si="3"/>
        <v>10200.1878</v>
      </c>
      <c r="I27" s="40">
        <f t="shared" si="4"/>
        <v>1632.0300480000001</v>
      </c>
      <c r="J27" s="40">
        <f t="shared" si="5"/>
        <v>11832.217848</v>
      </c>
      <c r="L27" s="57" t="s">
        <v>131</v>
      </c>
      <c r="M27" s="58" t="s">
        <v>151</v>
      </c>
    </row>
    <row r="28" spans="1:13" ht="14.25" hidden="1">
      <c r="A28" s="2" t="s">
        <v>56</v>
      </c>
      <c r="B28" s="1" t="s">
        <v>57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131</v>
      </c>
      <c r="M28" s="58" t="s">
        <v>152</v>
      </c>
    </row>
    <row r="29" spans="1:13" ht="14.25" hidden="1">
      <c r="A29" s="2" t="s">
        <v>58</v>
      </c>
      <c r="B29" s="1" t="s">
        <v>59</v>
      </c>
      <c r="C29" s="13">
        <v>14054.37</v>
      </c>
      <c r="E29" s="40">
        <f t="shared" si="0"/>
        <v>14054.37</v>
      </c>
      <c r="F29" s="40">
        <f t="shared" si="1"/>
        <v>281.0874</v>
      </c>
      <c r="G29" s="40">
        <f t="shared" si="2"/>
        <v>1054.0777499999999</v>
      </c>
      <c r="H29" s="40">
        <f t="shared" si="3"/>
        <v>15389.535150000002</v>
      </c>
      <c r="I29" s="40">
        <f t="shared" si="4"/>
        <v>2462.3256240000005</v>
      </c>
      <c r="J29" s="40">
        <f t="shared" si="5"/>
        <v>17851.860774000001</v>
      </c>
      <c r="L29" s="57" t="s">
        <v>131</v>
      </c>
      <c r="M29" s="58" t="s">
        <v>153</v>
      </c>
    </row>
    <row r="30" spans="1:13" ht="14.25" hidden="1">
      <c r="A30" s="2" t="s">
        <v>60</v>
      </c>
      <c r="B30" s="1" t="s">
        <v>61</v>
      </c>
      <c r="C30" s="13">
        <v>19083.3</v>
      </c>
      <c r="E30" s="40">
        <f t="shared" si="0"/>
        <v>19083.3</v>
      </c>
      <c r="F30" s="40">
        <f t="shared" si="1"/>
        <v>381.666</v>
      </c>
      <c r="G30" s="40">
        <f t="shared" si="2"/>
        <v>1431.2474999999999</v>
      </c>
      <c r="H30" s="40">
        <f t="shared" si="3"/>
        <v>20896.213500000002</v>
      </c>
      <c r="I30" s="40">
        <f t="shared" si="4"/>
        <v>3343.3941600000003</v>
      </c>
      <c r="J30" s="40">
        <f t="shared" si="5"/>
        <v>24239.607660000001</v>
      </c>
      <c r="L30" s="57" t="s">
        <v>131</v>
      </c>
      <c r="M30" s="58" t="s">
        <v>154</v>
      </c>
    </row>
    <row r="31" spans="1:13" ht="14.25" hidden="1">
      <c r="A31" s="2" t="s">
        <v>62</v>
      </c>
      <c r="B31" s="1" t="s">
        <v>63</v>
      </c>
      <c r="C31" s="13">
        <v>1026.76</v>
      </c>
      <c r="E31" s="40">
        <f t="shared" si="0"/>
        <v>1026.76</v>
      </c>
      <c r="F31" s="40">
        <f t="shared" si="1"/>
        <v>20.5352</v>
      </c>
      <c r="G31" s="40">
        <f t="shared" si="2"/>
        <v>77.006999999999991</v>
      </c>
      <c r="H31" s="40">
        <f t="shared" si="3"/>
        <v>1124.3022000000001</v>
      </c>
      <c r="I31" s="40">
        <f t="shared" si="4"/>
        <v>179.88835200000003</v>
      </c>
      <c r="J31" s="40">
        <f t="shared" si="5"/>
        <v>1304.190552</v>
      </c>
      <c r="L31" s="57" t="s">
        <v>131</v>
      </c>
      <c r="M31" s="58" t="s">
        <v>155</v>
      </c>
    </row>
    <row r="32" spans="1:13" ht="14.25" hidden="1">
      <c r="A32" s="2" t="s">
        <v>64</v>
      </c>
      <c r="B32" s="1" t="s">
        <v>65</v>
      </c>
      <c r="C32" s="13">
        <v>1026.76</v>
      </c>
      <c r="E32" s="40">
        <f t="shared" si="0"/>
        <v>1026.76</v>
      </c>
      <c r="F32" s="40">
        <f t="shared" si="1"/>
        <v>20.5352</v>
      </c>
      <c r="G32" s="40">
        <f t="shared" si="2"/>
        <v>77.006999999999991</v>
      </c>
      <c r="H32" s="40">
        <f t="shared" si="3"/>
        <v>1124.3022000000001</v>
      </c>
      <c r="I32" s="40">
        <f t="shared" si="4"/>
        <v>179.88835200000003</v>
      </c>
      <c r="J32" s="40">
        <f t="shared" si="5"/>
        <v>1304.190552</v>
      </c>
      <c r="L32" s="57" t="s">
        <v>131</v>
      </c>
      <c r="M32" s="58" t="s">
        <v>156</v>
      </c>
    </row>
    <row r="33" spans="1:13" ht="14.25" hidden="1">
      <c r="A33" s="2" t="s">
        <v>66</v>
      </c>
      <c r="B33" s="1" t="s">
        <v>67</v>
      </c>
      <c r="C33" s="13">
        <v>8609.56</v>
      </c>
      <c r="E33" s="40">
        <f t="shared" si="0"/>
        <v>8609.56</v>
      </c>
      <c r="F33" s="40">
        <f t="shared" si="1"/>
        <v>172.19119999999998</v>
      </c>
      <c r="G33" s="40">
        <f t="shared" si="2"/>
        <v>645.71699999999998</v>
      </c>
      <c r="H33" s="40">
        <f t="shared" si="3"/>
        <v>9427.4681999999993</v>
      </c>
      <c r="I33" s="40">
        <f t="shared" si="4"/>
        <v>1508.394912</v>
      </c>
      <c r="J33" s="40">
        <f t="shared" si="5"/>
        <v>10935.863111999999</v>
      </c>
      <c r="L33" s="57" t="s">
        <v>131</v>
      </c>
      <c r="M33" s="58" t="s">
        <v>157</v>
      </c>
    </row>
    <row r="34" spans="1:13" ht="14.25" hidden="1">
      <c r="A34" s="2" t="s">
        <v>68</v>
      </c>
      <c r="B34" s="1" t="s">
        <v>69</v>
      </c>
      <c r="C34" s="13">
        <v>1026.76</v>
      </c>
      <c r="E34" s="40">
        <f t="shared" si="0"/>
        <v>1026.76</v>
      </c>
      <c r="F34" s="40">
        <f t="shared" si="1"/>
        <v>20.5352</v>
      </c>
      <c r="G34" s="40">
        <f t="shared" si="2"/>
        <v>77.006999999999991</v>
      </c>
      <c r="H34" s="40">
        <f t="shared" si="3"/>
        <v>1124.3022000000001</v>
      </c>
      <c r="I34" s="40">
        <f t="shared" si="4"/>
        <v>179.88835200000003</v>
      </c>
      <c r="J34" s="40">
        <f t="shared" si="5"/>
        <v>1304.190552</v>
      </c>
      <c r="L34" s="57" t="s">
        <v>131</v>
      </c>
      <c r="M34" s="58" t="s">
        <v>158</v>
      </c>
    </row>
    <row r="35" spans="1:13" ht="14.25" hidden="1">
      <c r="A35" s="2" t="s">
        <v>70</v>
      </c>
      <c r="B35" s="1" t="s">
        <v>71</v>
      </c>
      <c r="C35" s="13">
        <v>7861.39</v>
      </c>
      <c r="E35" s="40">
        <f t="shared" si="0"/>
        <v>7861.39</v>
      </c>
      <c r="F35" s="40">
        <f t="shared" si="1"/>
        <v>157.2278</v>
      </c>
      <c r="G35" s="40">
        <f t="shared" si="2"/>
        <v>589.60424999999998</v>
      </c>
      <c r="H35" s="40">
        <f t="shared" si="3"/>
        <v>8608.2220500000003</v>
      </c>
      <c r="I35" s="40">
        <f t="shared" si="4"/>
        <v>1377.3155280000001</v>
      </c>
      <c r="J35" s="40">
        <f t="shared" si="5"/>
        <v>9985.5375779999995</v>
      </c>
      <c r="L35" s="57" t="s">
        <v>131</v>
      </c>
      <c r="M35" s="58" t="s">
        <v>159</v>
      </c>
    </row>
    <row r="36" spans="1:13" ht="14.25">
      <c r="A36" s="2" t="s">
        <v>72</v>
      </c>
      <c r="B36" s="1" t="s">
        <v>73</v>
      </c>
      <c r="C36" s="13">
        <v>3626.76</v>
      </c>
      <c r="E36" s="40">
        <f t="shared" si="0"/>
        <v>3626.76</v>
      </c>
      <c r="F36" s="40">
        <f t="shared" si="1"/>
        <v>72.535200000000003</v>
      </c>
      <c r="G36" s="40">
        <f t="shared" si="2"/>
        <v>272.00700000000001</v>
      </c>
      <c r="H36" s="40">
        <f t="shared" si="3"/>
        <v>3971.3022000000001</v>
      </c>
      <c r="I36" s="40">
        <f t="shared" si="4"/>
        <v>635.40835200000004</v>
      </c>
      <c r="J36" s="40">
        <f t="shared" si="5"/>
        <v>4606.7105520000005</v>
      </c>
      <c r="L36" s="57" t="s">
        <v>144</v>
      </c>
      <c r="M36" s="58" t="s">
        <v>160</v>
      </c>
    </row>
    <row r="37" spans="1:13" ht="14.25" hidden="1">
      <c r="A37" s="2" t="s">
        <v>74</v>
      </c>
      <c r="B37" s="1" t="s">
        <v>75</v>
      </c>
      <c r="C37" s="13">
        <v>19965.400000000001</v>
      </c>
      <c r="E37" s="40">
        <f t="shared" si="0"/>
        <v>19965.400000000001</v>
      </c>
      <c r="F37" s="40">
        <f t="shared" si="1"/>
        <v>399.30800000000005</v>
      </c>
      <c r="G37" s="40">
        <f t="shared" si="2"/>
        <v>1497.405</v>
      </c>
      <c r="H37" s="40">
        <f t="shared" si="3"/>
        <v>21862.113000000001</v>
      </c>
      <c r="I37" s="40">
        <f t="shared" si="4"/>
        <v>3497.9380800000004</v>
      </c>
      <c r="J37" s="40">
        <f t="shared" si="5"/>
        <v>25360.051080000001</v>
      </c>
      <c r="L37" s="57" t="s">
        <v>136</v>
      </c>
      <c r="M37" s="58" t="s">
        <v>161</v>
      </c>
    </row>
    <row r="38" spans="1:13" ht="14.25">
      <c r="A38" s="2" t="s">
        <v>76</v>
      </c>
      <c r="B38" s="1" t="s">
        <v>77</v>
      </c>
      <c r="C38" s="13">
        <v>2456.08</v>
      </c>
      <c r="E38" s="40">
        <f t="shared" si="0"/>
        <v>2456.08</v>
      </c>
      <c r="F38" s="40">
        <f t="shared" si="1"/>
        <v>49.121600000000001</v>
      </c>
      <c r="G38" s="40">
        <f t="shared" si="2"/>
        <v>184.20599999999999</v>
      </c>
      <c r="H38" s="40">
        <f t="shared" si="3"/>
        <v>2689.4076</v>
      </c>
      <c r="I38" s="40">
        <f t="shared" si="4"/>
        <v>430.30521600000003</v>
      </c>
      <c r="J38" s="40">
        <f t="shared" si="5"/>
        <v>3119.7128160000002</v>
      </c>
      <c r="L38" s="57" t="s">
        <v>144</v>
      </c>
      <c r="M38" s="58" t="s">
        <v>162</v>
      </c>
    </row>
    <row r="39" spans="1:13" ht="14.25" hidden="1">
      <c r="A39" s="2" t="s">
        <v>78</v>
      </c>
      <c r="B39" s="1" t="s">
        <v>79</v>
      </c>
      <c r="C39" s="13">
        <v>4666.76</v>
      </c>
      <c r="E39" s="40">
        <f t="shared" si="0"/>
        <v>4666.76</v>
      </c>
      <c r="F39" s="40">
        <f t="shared" si="1"/>
        <v>93.3352</v>
      </c>
      <c r="G39" s="40">
        <f t="shared" si="2"/>
        <v>350.00700000000001</v>
      </c>
      <c r="H39" s="40">
        <f t="shared" si="3"/>
        <v>5110.1022000000003</v>
      </c>
      <c r="I39" s="40">
        <f t="shared" si="4"/>
        <v>817.61635200000001</v>
      </c>
      <c r="J39" s="40">
        <f t="shared" si="5"/>
        <v>5927.7185520000003</v>
      </c>
      <c r="L39" s="57" t="s">
        <v>136</v>
      </c>
      <c r="M39" s="58" t="s">
        <v>163</v>
      </c>
    </row>
    <row r="40" spans="1:13" ht="14.25" hidden="1">
      <c r="A40" s="2" t="s">
        <v>80</v>
      </c>
      <c r="B40" s="1" t="s">
        <v>81</v>
      </c>
      <c r="C40" s="13">
        <v>1026.76</v>
      </c>
      <c r="E40" s="40">
        <f t="shared" si="0"/>
        <v>1026.76</v>
      </c>
      <c r="F40" s="40">
        <f t="shared" si="1"/>
        <v>20.5352</v>
      </c>
      <c r="G40" s="40">
        <f t="shared" si="2"/>
        <v>77.006999999999991</v>
      </c>
      <c r="H40" s="40">
        <f t="shared" si="3"/>
        <v>1124.3022000000001</v>
      </c>
      <c r="I40" s="40">
        <f t="shared" si="4"/>
        <v>179.88835200000003</v>
      </c>
      <c r="J40" s="40">
        <f t="shared" si="5"/>
        <v>1304.190552</v>
      </c>
      <c r="L40" s="58" t="s">
        <v>131</v>
      </c>
      <c r="M40" s="58" t="s">
        <v>164</v>
      </c>
    </row>
    <row r="41" spans="1:13" ht="14.25" hidden="1">
      <c r="A41" s="2" t="s">
        <v>82</v>
      </c>
      <c r="B41" s="1" t="s">
        <v>83</v>
      </c>
      <c r="C41" s="13">
        <v>2036.37</v>
      </c>
      <c r="E41" s="40">
        <f t="shared" si="0"/>
        <v>2036.37</v>
      </c>
      <c r="F41" s="40">
        <f t="shared" si="1"/>
        <v>40.727399999999996</v>
      </c>
      <c r="G41" s="40">
        <f t="shared" si="2"/>
        <v>152.72774999999999</v>
      </c>
      <c r="H41" s="40">
        <f t="shared" si="3"/>
        <v>2229.8251500000001</v>
      </c>
      <c r="I41" s="40">
        <f t="shared" si="4"/>
        <v>356.77202400000004</v>
      </c>
      <c r="J41" s="40">
        <f t="shared" si="5"/>
        <v>2586.597174</v>
      </c>
      <c r="L41" s="58" t="s">
        <v>131</v>
      </c>
      <c r="M41" s="58" t="s">
        <v>165</v>
      </c>
    </row>
    <row r="42" spans="1:13" ht="14.25" hidden="1">
      <c r="A42" s="2" t="s">
        <v>84</v>
      </c>
      <c r="B42" s="1" t="s">
        <v>85</v>
      </c>
      <c r="C42" s="13">
        <v>1026.76</v>
      </c>
      <c r="E42" s="40">
        <f t="shared" si="0"/>
        <v>1026.76</v>
      </c>
      <c r="F42" s="40">
        <f t="shared" si="1"/>
        <v>20.5352</v>
      </c>
      <c r="G42" s="40">
        <f t="shared" si="2"/>
        <v>77.006999999999991</v>
      </c>
      <c r="H42" s="40">
        <f t="shared" si="3"/>
        <v>1124.3022000000001</v>
      </c>
      <c r="I42" s="40">
        <f t="shared" si="4"/>
        <v>179.88835200000003</v>
      </c>
      <c r="J42" s="40">
        <f t="shared" si="5"/>
        <v>1304.190552</v>
      </c>
      <c r="L42" s="58" t="s">
        <v>131</v>
      </c>
      <c r="M42" s="58" t="s">
        <v>166</v>
      </c>
    </row>
    <row r="43" spans="1:13" ht="14.25" hidden="1">
      <c r="A43" s="2" t="s">
        <v>86</v>
      </c>
      <c r="B43" s="1" t="s">
        <v>87</v>
      </c>
      <c r="C43" s="13">
        <v>5976.36</v>
      </c>
      <c r="E43" s="40">
        <f t="shared" si="0"/>
        <v>5976.36</v>
      </c>
      <c r="F43" s="40">
        <f t="shared" si="1"/>
        <v>119.52719999999999</v>
      </c>
      <c r="G43" s="40">
        <f t="shared" si="2"/>
        <v>448.22699999999998</v>
      </c>
      <c r="H43" s="40">
        <f t="shared" si="3"/>
        <v>6544.1141999999991</v>
      </c>
      <c r="I43" s="40">
        <f t="shared" si="4"/>
        <v>1047.0582719999998</v>
      </c>
      <c r="J43" s="40">
        <f t="shared" si="5"/>
        <v>7591.1724719999984</v>
      </c>
      <c r="L43" s="57" t="s">
        <v>131</v>
      </c>
      <c r="M43" s="58" t="s">
        <v>167</v>
      </c>
    </row>
    <row r="44" spans="1:13" ht="14.25" hidden="1">
      <c r="A44" s="2" t="s">
        <v>88</v>
      </c>
      <c r="B44" s="1" t="s">
        <v>89</v>
      </c>
      <c r="C44" s="13">
        <v>1486.88</v>
      </c>
      <c r="E44" s="40">
        <f t="shared" si="0"/>
        <v>1486.88</v>
      </c>
      <c r="F44" s="40">
        <f t="shared" si="1"/>
        <v>29.737600000000004</v>
      </c>
      <c r="G44" s="40">
        <f t="shared" si="2"/>
        <v>111.51600000000001</v>
      </c>
      <c r="H44" s="40">
        <f t="shared" si="3"/>
        <v>1628.1336000000001</v>
      </c>
      <c r="I44" s="40">
        <f t="shared" si="4"/>
        <v>260.50137600000005</v>
      </c>
      <c r="J44" s="40">
        <f t="shared" si="5"/>
        <v>1888.6349760000003</v>
      </c>
      <c r="L44" s="57" t="s">
        <v>136</v>
      </c>
      <c r="M44" s="58" t="s">
        <v>168</v>
      </c>
    </row>
    <row r="45" spans="1:13" ht="14.25" hidden="1">
      <c r="A45" s="2" t="s">
        <v>90</v>
      </c>
      <c r="B45" s="1" t="s">
        <v>91</v>
      </c>
      <c r="C45" s="13">
        <v>4024.09</v>
      </c>
      <c r="E45" s="40">
        <f t="shared" si="0"/>
        <v>4024.09</v>
      </c>
      <c r="F45" s="40">
        <f t="shared" si="1"/>
        <v>80.481800000000007</v>
      </c>
      <c r="G45" s="40">
        <f t="shared" si="2"/>
        <v>301.80675000000002</v>
      </c>
      <c r="H45" s="40">
        <f t="shared" si="3"/>
        <v>4406.3785499999994</v>
      </c>
      <c r="I45" s="40">
        <f t="shared" si="4"/>
        <v>705.02056799999991</v>
      </c>
      <c r="J45" s="40">
        <f t="shared" si="5"/>
        <v>5111.3991179999994</v>
      </c>
      <c r="L45" s="57" t="s">
        <v>131</v>
      </c>
      <c r="M45" s="58" t="s">
        <v>169</v>
      </c>
    </row>
    <row r="46" spans="1:13" ht="14.25" hidden="1">
      <c r="A46" s="2" t="s">
        <v>92</v>
      </c>
      <c r="B46" s="1" t="s">
        <v>93</v>
      </c>
      <c r="C46" s="13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57" t="s">
        <v>131</v>
      </c>
      <c r="M46" s="58" t="s">
        <v>170</v>
      </c>
    </row>
    <row r="47" spans="1:13" ht="14.25" hidden="1">
      <c r="A47" s="2" t="s">
        <v>94</v>
      </c>
      <c r="B47" s="1" t="s">
        <v>95</v>
      </c>
      <c r="C47" s="13">
        <v>5458.92</v>
      </c>
      <c r="E47" s="40">
        <f t="shared" si="0"/>
        <v>5458.92</v>
      </c>
      <c r="F47" s="40">
        <f t="shared" si="1"/>
        <v>109.17840000000001</v>
      </c>
      <c r="G47" s="40">
        <f t="shared" si="2"/>
        <v>409.41899999999998</v>
      </c>
      <c r="H47" s="40">
        <f t="shared" si="3"/>
        <v>5977.5173999999997</v>
      </c>
      <c r="I47" s="40">
        <f t="shared" si="4"/>
        <v>956.402784</v>
      </c>
      <c r="J47" s="40">
        <f t="shared" si="5"/>
        <v>6933.9201839999996</v>
      </c>
      <c r="L47" s="58" t="s">
        <v>131</v>
      </c>
      <c r="M47" s="58" t="s">
        <v>171</v>
      </c>
    </row>
    <row r="48" spans="1:13" ht="14.25" hidden="1">
      <c r="A48" s="2" t="s">
        <v>96</v>
      </c>
      <c r="B48" s="1" t="s">
        <v>97</v>
      </c>
      <c r="C48" s="13">
        <v>855.63</v>
      </c>
      <c r="E48" s="40">
        <f t="shared" si="0"/>
        <v>855.63</v>
      </c>
      <c r="F48" s="40">
        <f t="shared" si="1"/>
        <v>17.1126</v>
      </c>
      <c r="G48" s="40">
        <f t="shared" si="2"/>
        <v>64.172249999999991</v>
      </c>
      <c r="H48" s="40">
        <f t="shared" si="3"/>
        <v>936.91485</v>
      </c>
      <c r="I48" s="40">
        <f t="shared" si="4"/>
        <v>149.90637599999999</v>
      </c>
      <c r="J48" s="40">
        <f t="shared" si="5"/>
        <v>1086.821226</v>
      </c>
      <c r="L48" s="57" t="s">
        <v>136</v>
      </c>
      <c r="M48" s="58" t="s">
        <v>172</v>
      </c>
    </row>
    <row r="49" spans="1:13" ht="14.25" hidden="1">
      <c r="A49" s="2" t="s">
        <v>98</v>
      </c>
      <c r="B49" s="1" t="s">
        <v>99</v>
      </c>
      <c r="C49" s="13">
        <v>855.63</v>
      </c>
      <c r="E49" s="40">
        <f t="shared" si="0"/>
        <v>855.63</v>
      </c>
      <c r="F49" s="40">
        <f t="shared" si="1"/>
        <v>17.1126</v>
      </c>
      <c r="G49" s="40">
        <f t="shared" si="2"/>
        <v>64.172249999999991</v>
      </c>
      <c r="H49" s="40">
        <f t="shared" si="3"/>
        <v>936.91485</v>
      </c>
      <c r="I49" s="40">
        <f t="shared" si="4"/>
        <v>149.90637599999999</v>
      </c>
      <c r="J49" s="40">
        <f t="shared" si="5"/>
        <v>1086.821226</v>
      </c>
      <c r="L49" s="59" t="s">
        <v>131</v>
      </c>
      <c r="M49" s="59" t="s">
        <v>173</v>
      </c>
    </row>
    <row r="51" spans="1:13" s="7" customFormat="1">
      <c r="A51" s="15"/>
      <c r="C51" s="7" t="s">
        <v>100</v>
      </c>
      <c r="E51" s="38" t="s">
        <v>100</v>
      </c>
      <c r="F51" s="38" t="s">
        <v>100</v>
      </c>
      <c r="G51" s="38" t="s">
        <v>100</v>
      </c>
      <c r="H51" s="38" t="s">
        <v>100</v>
      </c>
      <c r="I51" s="38" t="s">
        <v>100</v>
      </c>
      <c r="J51" s="38" t="s">
        <v>100</v>
      </c>
    </row>
    <row r="52" spans="1:13" ht="13.5" thickBot="1">
      <c r="A52" s="18" t="s">
        <v>101</v>
      </c>
      <c r="B52" s="1" t="s">
        <v>102</v>
      </c>
      <c r="C52" s="17">
        <v>194681.67</v>
      </c>
      <c r="E52" s="41">
        <f>SUM(E11:E49)</f>
        <v>194681.67000000004</v>
      </c>
      <c r="F52" s="41">
        <f t="shared" ref="F52:J52" si="6">SUM(F11:F49)</f>
        <v>3893.6333999999988</v>
      </c>
      <c r="G52" s="41">
        <f t="shared" si="6"/>
        <v>14601.125249999996</v>
      </c>
      <c r="H52" s="41">
        <f t="shared" si="6"/>
        <v>213176.4286500001</v>
      </c>
      <c r="I52" s="41">
        <f t="shared" si="6"/>
        <v>34108.228584000004</v>
      </c>
      <c r="J52" s="41">
        <f t="shared" si="6"/>
        <v>247284.6572340001</v>
      </c>
    </row>
    <row r="53" spans="1:13" ht="12" thickTop="1"/>
    <row r="54" spans="1:13">
      <c r="C54" s="1" t="s">
        <v>102</v>
      </c>
    </row>
    <row r="55" spans="1:13">
      <c r="A55" s="2" t="s">
        <v>102</v>
      </c>
      <c r="B55" s="1" t="s">
        <v>102</v>
      </c>
      <c r="C55" s="16"/>
    </row>
  </sheetData>
  <autoFilter ref="A10:M49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1" sqref="C21"/>
    </sheetView>
  </sheetViews>
  <sheetFormatPr baseColWidth="10" defaultRowHeight="11.25"/>
  <cols>
    <col min="1" max="1" width="7.85546875" style="2" customWidth="1"/>
    <col min="2" max="2" width="27.5703125" style="1" customWidth="1"/>
    <col min="3" max="3" width="10.5703125" style="1" customWidth="1"/>
    <col min="4" max="4" width="11" style="1" customWidth="1"/>
    <col min="5" max="5" width="12.7109375" style="1" customWidth="1"/>
    <col min="6" max="6" width="13.5703125" style="1" bestFit="1" customWidth="1"/>
    <col min="7" max="9" width="13" style="1" bestFit="1" customWidth="1"/>
    <col min="10" max="10" width="11.42578125" style="1" customWidth="1"/>
    <col min="11" max="11" width="10.5703125" style="1" customWidth="1"/>
    <col min="12" max="12" width="9.140625" style="1" customWidth="1"/>
    <col min="13" max="13" width="13" style="1" bestFit="1" customWidth="1"/>
    <col min="14" max="14" width="11.5703125" style="1" customWidth="1"/>
    <col min="15" max="16384" width="11.42578125" style="1"/>
  </cols>
  <sheetData>
    <row r="1" spans="1:14" ht="18" customHeight="1">
      <c r="A1" s="3" t="s">
        <v>0</v>
      </c>
      <c r="B1" s="45" t="s">
        <v>102</v>
      </c>
      <c r="C1" s="46"/>
      <c r="D1" s="46"/>
    </row>
    <row r="2" spans="1:14" ht="24.95" customHeight="1">
      <c r="A2" s="4" t="s">
        <v>1</v>
      </c>
      <c r="B2" s="20" t="s">
        <v>2</v>
      </c>
      <c r="C2" s="21"/>
      <c r="D2" s="21"/>
    </row>
    <row r="3" spans="1:14" ht="15.75">
      <c r="B3" s="22" t="s">
        <v>3</v>
      </c>
      <c r="C3" s="23"/>
      <c r="D3" s="23"/>
      <c r="E3" s="7"/>
    </row>
    <row r="4" spans="1:14" ht="15">
      <c r="B4" s="24" t="s">
        <v>4</v>
      </c>
      <c r="C4" s="23"/>
      <c r="D4" s="23"/>
      <c r="E4" s="7"/>
    </row>
    <row r="5" spans="1:14">
      <c r="B5" s="6" t="s">
        <v>5</v>
      </c>
    </row>
    <row r="6" spans="1:14">
      <c r="B6" s="6" t="s">
        <v>6</v>
      </c>
    </row>
    <row r="8" spans="1:1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>
      <c r="A9" s="12" t="s">
        <v>21</v>
      </c>
    </row>
    <row r="11" spans="1:14">
      <c r="A11" s="2" t="s">
        <v>22</v>
      </c>
      <c r="B11" s="1" t="s">
        <v>23</v>
      </c>
      <c r="C11" s="13">
        <v>586.72</v>
      </c>
      <c r="D11" s="13">
        <v>97.79</v>
      </c>
      <c r="E11" s="13">
        <v>0</v>
      </c>
      <c r="F11" s="13">
        <v>684.51</v>
      </c>
      <c r="G11" s="13">
        <v>0</v>
      </c>
      <c r="H11" s="13">
        <v>0</v>
      </c>
      <c r="I11" s="14">
        <v>-54.94</v>
      </c>
      <c r="J11" s="13">
        <v>0</v>
      </c>
      <c r="K11" s="13">
        <v>52.94</v>
      </c>
      <c r="L11" s="14">
        <v>-0.09</v>
      </c>
      <c r="M11" s="13">
        <v>-2.09</v>
      </c>
      <c r="N11" s="13">
        <v>686.6</v>
      </c>
    </row>
    <row r="12" spans="1:14">
      <c r="A12" s="2" t="s">
        <v>24</v>
      </c>
      <c r="B12" s="1" t="s">
        <v>25</v>
      </c>
      <c r="C12" s="13">
        <v>880.08</v>
      </c>
      <c r="D12" s="13">
        <v>146.68</v>
      </c>
      <c r="E12" s="13">
        <v>23886.77</v>
      </c>
      <c r="F12" s="13">
        <v>24913.53</v>
      </c>
      <c r="G12" s="13">
        <v>0</v>
      </c>
      <c r="H12" s="13">
        <v>0</v>
      </c>
      <c r="I12" s="13">
        <v>0</v>
      </c>
      <c r="J12" s="13">
        <v>6951.84</v>
      </c>
      <c r="K12" s="13">
        <v>199.7</v>
      </c>
      <c r="L12" s="14">
        <v>-0.01</v>
      </c>
      <c r="M12" s="13">
        <v>7151.53</v>
      </c>
      <c r="N12" s="13">
        <v>17762</v>
      </c>
    </row>
    <row r="13" spans="1:14">
      <c r="A13" s="2" t="s">
        <v>26</v>
      </c>
      <c r="B13" s="1" t="s">
        <v>27</v>
      </c>
      <c r="C13" s="13">
        <v>880.08</v>
      </c>
      <c r="D13" s="13">
        <v>146.68</v>
      </c>
      <c r="E13" s="13">
        <v>7841.62</v>
      </c>
      <c r="F13" s="13">
        <v>8868.3799999999992</v>
      </c>
      <c r="G13" s="13">
        <v>0</v>
      </c>
      <c r="H13" s="13">
        <v>0</v>
      </c>
      <c r="I13" s="13">
        <v>0</v>
      </c>
      <c r="J13" s="13">
        <v>1813.35</v>
      </c>
      <c r="K13" s="13">
        <v>109.5</v>
      </c>
      <c r="L13" s="13">
        <v>0.13</v>
      </c>
      <c r="M13" s="13">
        <v>1922.98</v>
      </c>
      <c r="N13" s="13">
        <v>6945.4</v>
      </c>
    </row>
    <row r="14" spans="1:14">
      <c r="A14" s="2" t="s">
        <v>28</v>
      </c>
      <c r="B14" s="1" t="s">
        <v>29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432.12</v>
      </c>
      <c r="H14" s="13">
        <v>0</v>
      </c>
      <c r="I14" s="14">
        <v>-18.41</v>
      </c>
      <c r="J14" s="13">
        <v>0</v>
      </c>
      <c r="K14" s="13">
        <v>186.33</v>
      </c>
      <c r="L14" s="14">
        <v>-0.08</v>
      </c>
      <c r="M14" s="13">
        <v>599.96</v>
      </c>
      <c r="N14" s="13">
        <v>426.8</v>
      </c>
    </row>
    <row r="15" spans="1:14">
      <c r="A15" s="2" t="s">
        <v>30</v>
      </c>
      <c r="B15" s="1" t="s">
        <v>31</v>
      </c>
      <c r="C15" s="13">
        <v>880.08</v>
      </c>
      <c r="D15" s="13">
        <v>146.68</v>
      </c>
      <c r="E15" s="13">
        <v>3238.54</v>
      </c>
      <c r="F15" s="13">
        <v>4265.3</v>
      </c>
      <c r="G15" s="13">
        <v>0</v>
      </c>
      <c r="H15" s="13">
        <v>0</v>
      </c>
      <c r="I15" s="13">
        <v>0</v>
      </c>
      <c r="J15" s="13">
        <v>655.68</v>
      </c>
      <c r="K15" s="13">
        <v>25.48</v>
      </c>
      <c r="L15" s="14">
        <v>-0.06</v>
      </c>
      <c r="M15" s="13">
        <v>681.1</v>
      </c>
      <c r="N15" s="13">
        <v>3584.2</v>
      </c>
    </row>
    <row r="16" spans="1:14">
      <c r="A16" s="2" t="s">
        <v>32</v>
      </c>
      <c r="B16" s="1" t="s">
        <v>33</v>
      </c>
      <c r="C16" s="13">
        <v>880.08</v>
      </c>
      <c r="D16" s="13">
        <v>146.68</v>
      </c>
      <c r="E16" s="13">
        <v>0</v>
      </c>
      <c r="F16" s="13">
        <v>1026.76</v>
      </c>
      <c r="G16" s="13">
        <v>0</v>
      </c>
      <c r="H16" s="13">
        <v>0</v>
      </c>
      <c r="I16" s="14">
        <v>-18.41</v>
      </c>
      <c r="J16" s="13">
        <v>0</v>
      </c>
      <c r="K16" s="13">
        <v>83.89</v>
      </c>
      <c r="L16" s="13">
        <v>0.08</v>
      </c>
      <c r="M16" s="13">
        <v>65.56</v>
      </c>
      <c r="N16" s="13">
        <v>961.2</v>
      </c>
    </row>
    <row r="17" spans="1:14">
      <c r="A17" s="2" t="s">
        <v>34</v>
      </c>
      <c r="B17" s="1" t="s">
        <v>35</v>
      </c>
      <c r="C17" s="13">
        <v>1628.58</v>
      </c>
      <c r="D17" s="13">
        <v>271.43</v>
      </c>
      <c r="E17" s="13">
        <v>0</v>
      </c>
      <c r="F17" s="13">
        <v>1900.01</v>
      </c>
      <c r="G17" s="13">
        <v>0</v>
      </c>
      <c r="H17" s="13">
        <v>0</v>
      </c>
      <c r="I17" s="13">
        <v>0</v>
      </c>
      <c r="J17" s="13">
        <v>168.22</v>
      </c>
      <c r="K17" s="13">
        <v>49.06</v>
      </c>
      <c r="L17" s="14">
        <v>-7.0000000000000007E-2</v>
      </c>
      <c r="M17" s="13">
        <v>217.21</v>
      </c>
      <c r="N17" s="13">
        <v>1682.8</v>
      </c>
    </row>
    <row r="18" spans="1:14">
      <c r="A18" s="2" t="s">
        <v>36</v>
      </c>
      <c r="B18" s="1" t="s">
        <v>37</v>
      </c>
      <c r="C18" s="13">
        <v>733.4</v>
      </c>
      <c r="D18" s="13">
        <v>122.23</v>
      </c>
      <c r="E18" s="13">
        <v>0</v>
      </c>
      <c r="F18" s="13">
        <v>855.63</v>
      </c>
      <c r="G18" s="13">
        <v>0</v>
      </c>
      <c r="H18" s="13">
        <v>0</v>
      </c>
      <c r="I18" s="14">
        <v>-38.42</v>
      </c>
      <c r="J18" s="13">
        <v>0</v>
      </c>
      <c r="K18" s="13">
        <v>69.83</v>
      </c>
      <c r="L18" s="13">
        <v>0.02</v>
      </c>
      <c r="M18" s="13">
        <v>31.43</v>
      </c>
      <c r="N18" s="13">
        <v>824.2</v>
      </c>
    </row>
    <row r="19" spans="1:14">
      <c r="A19" s="2" t="s">
        <v>38</v>
      </c>
      <c r="B19" s="1" t="s">
        <v>39</v>
      </c>
      <c r="C19" s="13">
        <v>2666.72</v>
      </c>
      <c r="D19" s="13">
        <v>444.45</v>
      </c>
      <c r="E19" s="13">
        <v>20540.650000000001</v>
      </c>
      <c r="F19" s="13">
        <v>23651.82</v>
      </c>
      <c r="G19" s="13">
        <v>0</v>
      </c>
      <c r="H19" s="13">
        <v>0</v>
      </c>
      <c r="I19" s="13">
        <v>0</v>
      </c>
      <c r="J19" s="13">
        <v>6522.86</v>
      </c>
      <c r="K19" s="13">
        <v>294.20999999999998</v>
      </c>
      <c r="L19" s="14">
        <v>-0.05</v>
      </c>
      <c r="M19" s="13">
        <v>6817.02</v>
      </c>
      <c r="N19" s="13">
        <v>16834.8</v>
      </c>
    </row>
    <row r="20" spans="1:14">
      <c r="A20" s="2" t="s">
        <v>40</v>
      </c>
      <c r="B20" s="1" t="s">
        <v>41</v>
      </c>
      <c r="C20" s="13">
        <v>880.08</v>
      </c>
      <c r="D20" s="13">
        <v>146.68</v>
      </c>
      <c r="E20" s="13">
        <v>726.94</v>
      </c>
      <c r="F20" s="13">
        <v>1753.7</v>
      </c>
      <c r="G20" s="13">
        <v>0</v>
      </c>
      <c r="H20" s="13">
        <v>0</v>
      </c>
      <c r="I20" s="13">
        <v>0</v>
      </c>
      <c r="J20" s="13">
        <v>144.81</v>
      </c>
      <c r="K20" s="13">
        <v>195.52</v>
      </c>
      <c r="L20" s="14">
        <v>-0.03</v>
      </c>
      <c r="M20" s="13">
        <v>340.3</v>
      </c>
      <c r="N20" s="13">
        <v>1413.4</v>
      </c>
    </row>
    <row r="21" spans="1:14">
      <c r="A21" s="2" t="s">
        <v>42</v>
      </c>
      <c r="B21" s="1" t="s">
        <v>43</v>
      </c>
      <c r="C21" s="13">
        <v>1000.08</v>
      </c>
      <c r="D21" s="13">
        <v>166.68</v>
      </c>
      <c r="E21" s="13">
        <v>1775.14</v>
      </c>
      <c r="F21" s="13">
        <v>2941.9</v>
      </c>
      <c r="G21" s="13">
        <v>491.27</v>
      </c>
      <c r="H21" s="13">
        <v>0</v>
      </c>
      <c r="I21" s="13">
        <v>0</v>
      </c>
      <c r="J21" s="13">
        <v>373</v>
      </c>
      <c r="K21" s="13">
        <v>125.99</v>
      </c>
      <c r="L21" s="13">
        <v>0.04</v>
      </c>
      <c r="M21" s="13">
        <v>990.3</v>
      </c>
      <c r="N21" s="13">
        <v>1951.6</v>
      </c>
    </row>
    <row r="22" spans="1:14">
      <c r="A22" s="2" t="s">
        <v>44</v>
      </c>
      <c r="B22" s="1" t="s">
        <v>45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25.48</v>
      </c>
      <c r="L22" s="14">
        <v>-0.11</v>
      </c>
      <c r="M22" s="13">
        <v>6.96</v>
      </c>
      <c r="N22" s="13">
        <v>1019.8</v>
      </c>
    </row>
    <row r="23" spans="1:14">
      <c r="A23" s="2" t="s">
        <v>46</v>
      </c>
      <c r="B23" s="1" t="s">
        <v>47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181.24</v>
      </c>
      <c r="L23" s="13">
        <v>0.13</v>
      </c>
      <c r="M23" s="13">
        <v>162.96</v>
      </c>
      <c r="N23" s="13">
        <v>863.8</v>
      </c>
    </row>
    <row r="24" spans="1:14">
      <c r="A24" s="2" t="s">
        <v>48</v>
      </c>
      <c r="B24" s="1" t="s">
        <v>49</v>
      </c>
      <c r="C24" s="13">
        <v>880.08</v>
      </c>
      <c r="D24" s="13">
        <v>146.68</v>
      </c>
      <c r="E24" s="13">
        <v>0</v>
      </c>
      <c r="F24" s="13">
        <v>1026.76</v>
      </c>
      <c r="G24" s="13">
        <v>0</v>
      </c>
      <c r="H24" s="13">
        <v>0</v>
      </c>
      <c r="I24" s="14">
        <v>-18.41</v>
      </c>
      <c r="J24" s="13">
        <v>0</v>
      </c>
      <c r="K24" s="13">
        <v>25.48</v>
      </c>
      <c r="L24" s="14">
        <v>-0.11</v>
      </c>
      <c r="M24" s="13">
        <v>6.96</v>
      </c>
      <c r="N24" s="13">
        <v>1019.8</v>
      </c>
    </row>
    <row r="25" spans="1:14">
      <c r="A25" s="2" t="s">
        <v>50</v>
      </c>
      <c r="B25" s="1" t="s">
        <v>51</v>
      </c>
      <c r="C25" s="13">
        <v>880.08</v>
      </c>
      <c r="D25" s="13">
        <v>146.68</v>
      </c>
      <c r="E25" s="13">
        <v>0</v>
      </c>
      <c r="F25" s="13">
        <v>1026.76</v>
      </c>
      <c r="G25" s="13">
        <v>0</v>
      </c>
      <c r="H25" s="13">
        <v>0</v>
      </c>
      <c r="I25" s="14">
        <v>-18.41</v>
      </c>
      <c r="J25" s="13">
        <v>0</v>
      </c>
      <c r="K25" s="13">
        <v>25.48</v>
      </c>
      <c r="L25" s="13">
        <v>0.09</v>
      </c>
      <c r="M25" s="13">
        <v>7.16</v>
      </c>
      <c r="N25" s="13">
        <v>1019.6</v>
      </c>
    </row>
    <row r="26" spans="1:14">
      <c r="A26" s="2" t="s">
        <v>52</v>
      </c>
      <c r="B26" s="1" t="s">
        <v>53</v>
      </c>
      <c r="C26" s="13">
        <v>999.66</v>
      </c>
      <c r="D26" s="13">
        <v>166.61</v>
      </c>
      <c r="E26" s="13">
        <v>0</v>
      </c>
      <c r="F26" s="13">
        <v>1166.27</v>
      </c>
      <c r="G26" s="13">
        <v>0</v>
      </c>
      <c r="H26" s="13">
        <v>0</v>
      </c>
      <c r="I26" s="13">
        <v>0</v>
      </c>
      <c r="J26" s="13">
        <v>3.53</v>
      </c>
      <c r="K26" s="13">
        <v>80.06</v>
      </c>
      <c r="L26" s="14">
        <v>-0.12</v>
      </c>
      <c r="M26" s="13">
        <v>83.47</v>
      </c>
      <c r="N26" s="13">
        <v>1082.8</v>
      </c>
    </row>
    <row r="27" spans="1:14">
      <c r="A27" s="2" t="s">
        <v>54</v>
      </c>
      <c r="B27" s="1" t="s">
        <v>55</v>
      </c>
      <c r="C27" s="13">
        <v>6000</v>
      </c>
      <c r="D27" s="13">
        <v>1000</v>
      </c>
      <c r="E27" s="13">
        <v>2315.2399999999998</v>
      </c>
      <c r="F27" s="13">
        <v>9315.24</v>
      </c>
      <c r="G27" s="13">
        <v>144.04</v>
      </c>
      <c r="H27" s="13">
        <v>0</v>
      </c>
      <c r="I27" s="13">
        <v>0</v>
      </c>
      <c r="J27" s="13">
        <v>1947.41</v>
      </c>
      <c r="K27" s="13">
        <v>360.26</v>
      </c>
      <c r="L27" s="13">
        <v>0.13</v>
      </c>
      <c r="M27" s="13">
        <v>2451.84</v>
      </c>
      <c r="N27" s="13">
        <v>6863.4</v>
      </c>
    </row>
    <row r="28" spans="1:14">
      <c r="A28" s="2" t="s">
        <v>56</v>
      </c>
      <c r="B28" s="1" t="s">
        <v>57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0</v>
      </c>
      <c r="H28" s="13">
        <v>0</v>
      </c>
      <c r="I28" s="14">
        <v>-18.41</v>
      </c>
      <c r="J28" s="13">
        <v>0</v>
      </c>
      <c r="K28" s="13">
        <v>25.48</v>
      </c>
      <c r="L28" s="14">
        <v>-0.11</v>
      </c>
      <c r="M28" s="13">
        <v>6.96</v>
      </c>
      <c r="N28" s="13">
        <v>1019.8</v>
      </c>
    </row>
    <row r="29" spans="1:14">
      <c r="A29" s="2" t="s">
        <v>58</v>
      </c>
      <c r="B29" s="1" t="s">
        <v>59</v>
      </c>
      <c r="C29" s="13">
        <v>880.08</v>
      </c>
      <c r="D29" s="13">
        <v>146.68</v>
      </c>
      <c r="E29" s="13">
        <v>13027.61</v>
      </c>
      <c r="F29" s="13">
        <v>14054.37</v>
      </c>
      <c r="G29" s="13">
        <v>0</v>
      </c>
      <c r="H29" s="13">
        <v>0</v>
      </c>
      <c r="I29" s="13">
        <v>0</v>
      </c>
      <c r="J29" s="13">
        <v>3369.15</v>
      </c>
      <c r="K29" s="13">
        <v>239.06</v>
      </c>
      <c r="L29" s="14">
        <v>-0.04</v>
      </c>
      <c r="M29" s="13">
        <v>3608.17</v>
      </c>
      <c r="N29" s="13">
        <v>10446.200000000001</v>
      </c>
    </row>
    <row r="30" spans="1:14">
      <c r="A30" s="2" t="s">
        <v>60</v>
      </c>
      <c r="B30" s="1" t="s">
        <v>61</v>
      </c>
      <c r="C30" s="13">
        <v>880.08</v>
      </c>
      <c r="D30" s="13">
        <v>146.68</v>
      </c>
      <c r="E30" s="13">
        <v>18056.54</v>
      </c>
      <c r="F30" s="13">
        <v>19083.3</v>
      </c>
      <c r="G30" s="13">
        <v>0</v>
      </c>
      <c r="H30" s="13">
        <v>0</v>
      </c>
      <c r="I30" s="13">
        <v>0</v>
      </c>
      <c r="J30" s="13">
        <v>4971.67</v>
      </c>
      <c r="K30" s="13">
        <v>222.1</v>
      </c>
      <c r="L30" s="13">
        <v>0.13</v>
      </c>
      <c r="M30" s="13">
        <v>5193.8999999999996</v>
      </c>
      <c r="N30" s="13">
        <v>13889.4</v>
      </c>
    </row>
    <row r="31" spans="1:14">
      <c r="A31" s="2" t="s">
        <v>62</v>
      </c>
      <c r="B31" s="1" t="s">
        <v>63</v>
      </c>
      <c r="C31" s="13">
        <v>880.08</v>
      </c>
      <c r="D31" s="13">
        <v>146.68</v>
      </c>
      <c r="E31" s="13">
        <v>0</v>
      </c>
      <c r="F31" s="13">
        <v>1026.76</v>
      </c>
      <c r="G31" s="13">
        <v>0</v>
      </c>
      <c r="H31" s="13">
        <v>0</v>
      </c>
      <c r="I31" s="14">
        <v>-18.41</v>
      </c>
      <c r="J31" s="13">
        <v>0</v>
      </c>
      <c r="K31" s="13">
        <v>25.48</v>
      </c>
      <c r="L31" s="14">
        <v>-0.11</v>
      </c>
      <c r="M31" s="13">
        <v>6.96</v>
      </c>
      <c r="N31" s="13">
        <v>1019.8</v>
      </c>
    </row>
    <row r="32" spans="1:14">
      <c r="A32" s="2" t="s">
        <v>64</v>
      </c>
      <c r="B32" s="1" t="s">
        <v>65</v>
      </c>
      <c r="C32" s="13">
        <v>880.08</v>
      </c>
      <c r="D32" s="13">
        <v>146.68</v>
      </c>
      <c r="E32" s="13">
        <v>0</v>
      </c>
      <c r="F32" s="13">
        <v>1026.76</v>
      </c>
      <c r="G32" s="13">
        <v>0</v>
      </c>
      <c r="H32" s="13">
        <v>0</v>
      </c>
      <c r="I32" s="14">
        <v>-18.41</v>
      </c>
      <c r="J32" s="13">
        <v>0</v>
      </c>
      <c r="K32" s="13">
        <v>25.48</v>
      </c>
      <c r="L32" s="13">
        <v>0.09</v>
      </c>
      <c r="M32" s="13">
        <v>7.16</v>
      </c>
      <c r="N32" s="13">
        <v>1019.6</v>
      </c>
    </row>
    <row r="33" spans="1:14">
      <c r="A33" s="2" t="s">
        <v>66</v>
      </c>
      <c r="B33" s="1" t="s">
        <v>67</v>
      </c>
      <c r="C33" s="13">
        <v>4000.08</v>
      </c>
      <c r="D33" s="13">
        <v>666.68</v>
      </c>
      <c r="E33" s="13">
        <v>3942.8</v>
      </c>
      <c r="F33" s="13">
        <v>8609.56</v>
      </c>
      <c r="G33" s="13">
        <v>352.85</v>
      </c>
      <c r="H33" s="13">
        <v>0</v>
      </c>
      <c r="I33" s="13">
        <v>0</v>
      </c>
      <c r="J33" s="13">
        <v>1735.71</v>
      </c>
      <c r="K33" s="13">
        <v>360.26</v>
      </c>
      <c r="L33" s="14">
        <v>-0.06</v>
      </c>
      <c r="M33" s="13">
        <v>2448.7600000000002</v>
      </c>
      <c r="N33" s="13">
        <v>6160.8</v>
      </c>
    </row>
    <row r="34" spans="1:14">
      <c r="A34" s="2" t="s">
        <v>68</v>
      </c>
      <c r="B34" s="1" t="s">
        <v>69</v>
      </c>
      <c r="C34" s="13">
        <v>880.08</v>
      </c>
      <c r="D34" s="13">
        <v>146.68</v>
      </c>
      <c r="E34" s="13">
        <v>0</v>
      </c>
      <c r="F34" s="13">
        <v>1026.76</v>
      </c>
      <c r="G34" s="13">
        <v>0</v>
      </c>
      <c r="H34" s="13">
        <v>0</v>
      </c>
      <c r="I34" s="14">
        <v>-18.41</v>
      </c>
      <c r="J34" s="13">
        <v>0</v>
      </c>
      <c r="K34" s="13">
        <v>137.49</v>
      </c>
      <c r="L34" s="13">
        <v>0.08</v>
      </c>
      <c r="M34" s="13">
        <v>119.16</v>
      </c>
      <c r="N34" s="13">
        <v>907.6</v>
      </c>
    </row>
    <row r="35" spans="1:14">
      <c r="A35" s="2" t="s">
        <v>70</v>
      </c>
      <c r="B35" s="1" t="s">
        <v>71</v>
      </c>
      <c r="C35" s="13">
        <v>880.08</v>
      </c>
      <c r="D35" s="13">
        <v>146.68</v>
      </c>
      <c r="E35" s="13">
        <v>6834.63</v>
      </c>
      <c r="F35" s="13">
        <v>7861.39</v>
      </c>
      <c r="G35" s="13">
        <v>0</v>
      </c>
      <c r="H35" s="13">
        <v>0</v>
      </c>
      <c r="I35" s="13">
        <v>0</v>
      </c>
      <c r="J35" s="13">
        <v>1511.26</v>
      </c>
      <c r="K35" s="13">
        <v>25.48</v>
      </c>
      <c r="L35" s="14">
        <v>-0.15</v>
      </c>
      <c r="M35" s="13">
        <v>1536.59</v>
      </c>
      <c r="N35" s="13">
        <v>6324.8</v>
      </c>
    </row>
    <row r="36" spans="1:14">
      <c r="A36" s="2" t="s">
        <v>72</v>
      </c>
      <c r="B36" s="1" t="s">
        <v>73</v>
      </c>
      <c r="C36" s="13">
        <v>1000.08</v>
      </c>
      <c r="D36" s="13">
        <v>166.68</v>
      </c>
      <c r="E36" s="13">
        <v>2460</v>
      </c>
      <c r="F36" s="13">
        <v>3626.76</v>
      </c>
      <c r="G36" s="13">
        <v>0</v>
      </c>
      <c r="H36" s="13">
        <v>0</v>
      </c>
      <c r="I36" s="13">
        <v>0</v>
      </c>
      <c r="J36" s="13">
        <v>519.29</v>
      </c>
      <c r="K36" s="13">
        <v>147.87</v>
      </c>
      <c r="L36" s="13">
        <v>0</v>
      </c>
      <c r="M36" s="13">
        <v>667.16</v>
      </c>
      <c r="N36" s="13">
        <v>2959.6</v>
      </c>
    </row>
    <row r="37" spans="1:14">
      <c r="A37" s="2" t="s">
        <v>74</v>
      </c>
      <c r="B37" s="1" t="s">
        <v>75</v>
      </c>
      <c r="C37" s="13">
        <v>586.72</v>
      </c>
      <c r="D37" s="13">
        <v>97.79</v>
      </c>
      <c r="E37" s="13">
        <v>19280.89</v>
      </c>
      <c r="F37" s="13">
        <v>19965.400000000001</v>
      </c>
      <c r="G37" s="13">
        <v>0</v>
      </c>
      <c r="H37" s="13">
        <v>0</v>
      </c>
      <c r="I37" s="13">
        <v>0</v>
      </c>
      <c r="J37" s="13">
        <v>5269.47</v>
      </c>
      <c r="K37" s="13">
        <v>90.18</v>
      </c>
      <c r="L37" s="14">
        <v>-0.05</v>
      </c>
      <c r="M37" s="13">
        <v>5359.6</v>
      </c>
      <c r="N37" s="13">
        <v>14605.8</v>
      </c>
    </row>
    <row r="38" spans="1:14">
      <c r="A38" s="2" t="s">
        <v>76</v>
      </c>
      <c r="B38" s="1" t="s">
        <v>77</v>
      </c>
      <c r="C38" s="13">
        <v>1000.08</v>
      </c>
      <c r="D38" s="13">
        <v>166.68</v>
      </c>
      <c r="E38" s="13">
        <v>1289.32</v>
      </c>
      <c r="F38" s="13">
        <v>2456.08</v>
      </c>
      <c r="G38" s="13">
        <v>0</v>
      </c>
      <c r="H38" s="13">
        <v>0</v>
      </c>
      <c r="I38" s="13">
        <v>0</v>
      </c>
      <c r="J38" s="13">
        <v>269.23</v>
      </c>
      <c r="K38" s="13">
        <v>29.05</v>
      </c>
      <c r="L38" s="13">
        <v>0</v>
      </c>
      <c r="M38" s="13">
        <v>298.27999999999997</v>
      </c>
      <c r="N38" s="13">
        <v>2157.8000000000002</v>
      </c>
    </row>
    <row r="39" spans="1:14">
      <c r="A39" s="2" t="s">
        <v>78</v>
      </c>
      <c r="B39" s="1" t="s">
        <v>79</v>
      </c>
      <c r="C39" s="13">
        <v>4000.08</v>
      </c>
      <c r="D39" s="13">
        <v>666.68</v>
      </c>
      <c r="E39" s="13">
        <v>0</v>
      </c>
      <c r="F39" s="13">
        <v>4666.76</v>
      </c>
      <c r="G39" s="13">
        <v>177.79</v>
      </c>
      <c r="H39" s="13">
        <v>0</v>
      </c>
      <c r="I39" s="13">
        <v>0</v>
      </c>
      <c r="J39" s="13">
        <v>741.43</v>
      </c>
      <c r="K39" s="13">
        <v>360.26</v>
      </c>
      <c r="L39" s="13">
        <v>0.08</v>
      </c>
      <c r="M39" s="13">
        <v>1279.56</v>
      </c>
      <c r="N39" s="13">
        <v>3387.2</v>
      </c>
    </row>
    <row r="40" spans="1:14">
      <c r="A40" s="2" t="s">
        <v>80</v>
      </c>
      <c r="B40" s="1" t="s">
        <v>81</v>
      </c>
      <c r="C40" s="13">
        <v>880.08</v>
      </c>
      <c r="D40" s="13">
        <v>146.68</v>
      </c>
      <c r="E40" s="13">
        <v>0</v>
      </c>
      <c r="F40" s="13">
        <v>1026.76</v>
      </c>
      <c r="G40" s="13">
        <v>0</v>
      </c>
      <c r="H40" s="13">
        <v>696.24</v>
      </c>
      <c r="I40" s="14">
        <v>-18.41</v>
      </c>
      <c r="J40" s="13">
        <v>0</v>
      </c>
      <c r="K40" s="13">
        <v>166.4</v>
      </c>
      <c r="L40" s="14">
        <v>-7.0000000000000007E-2</v>
      </c>
      <c r="M40" s="13">
        <v>844.16</v>
      </c>
      <c r="N40" s="13">
        <v>182.6</v>
      </c>
    </row>
    <row r="41" spans="1:14">
      <c r="A41" s="2" t="s">
        <v>82</v>
      </c>
      <c r="B41" s="1" t="s">
        <v>83</v>
      </c>
      <c r="C41" s="13">
        <v>880.08</v>
      </c>
      <c r="D41" s="13">
        <v>146.68</v>
      </c>
      <c r="E41" s="13">
        <v>1009.61</v>
      </c>
      <c r="F41" s="13">
        <v>2036.37</v>
      </c>
      <c r="G41" s="13">
        <v>0</v>
      </c>
      <c r="H41" s="13">
        <v>0</v>
      </c>
      <c r="I41" s="13">
        <v>0</v>
      </c>
      <c r="J41" s="13">
        <v>191.1</v>
      </c>
      <c r="K41" s="13">
        <v>180.9</v>
      </c>
      <c r="L41" s="14">
        <v>-0.03</v>
      </c>
      <c r="M41" s="13">
        <v>371.97</v>
      </c>
      <c r="N41" s="13">
        <v>1664.4</v>
      </c>
    </row>
    <row r="42" spans="1:14">
      <c r="A42" s="2" t="s">
        <v>84</v>
      </c>
      <c r="B42" s="1" t="s">
        <v>85</v>
      </c>
      <c r="C42" s="13">
        <v>880.08</v>
      </c>
      <c r="D42" s="13">
        <v>146.68</v>
      </c>
      <c r="E42" s="13">
        <v>0</v>
      </c>
      <c r="F42" s="13">
        <v>1026.76</v>
      </c>
      <c r="G42" s="13">
        <v>313</v>
      </c>
      <c r="H42" s="13">
        <v>0</v>
      </c>
      <c r="I42" s="14">
        <v>-18.41</v>
      </c>
      <c r="J42" s="13">
        <v>0</v>
      </c>
      <c r="K42" s="13">
        <v>170.08</v>
      </c>
      <c r="L42" s="14">
        <v>-0.11</v>
      </c>
      <c r="M42" s="13">
        <v>464.56</v>
      </c>
      <c r="N42" s="13">
        <v>562.20000000000005</v>
      </c>
    </row>
    <row r="43" spans="1:14">
      <c r="A43" s="2" t="s">
        <v>86</v>
      </c>
      <c r="B43" s="1" t="s">
        <v>87</v>
      </c>
      <c r="C43" s="13">
        <v>880.08</v>
      </c>
      <c r="D43" s="13">
        <v>146.68</v>
      </c>
      <c r="E43" s="13">
        <v>4949.6000000000004</v>
      </c>
      <c r="F43" s="13">
        <v>5976.36</v>
      </c>
      <c r="G43" s="13">
        <v>0</v>
      </c>
      <c r="H43" s="13">
        <v>0</v>
      </c>
      <c r="I43" s="13">
        <v>0</v>
      </c>
      <c r="J43" s="13">
        <v>1046.95</v>
      </c>
      <c r="K43" s="13">
        <v>156.32</v>
      </c>
      <c r="L43" s="13">
        <v>0.09</v>
      </c>
      <c r="M43" s="13">
        <v>1203.3599999999999</v>
      </c>
      <c r="N43" s="13">
        <v>4773</v>
      </c>
    </row>
    <row r="44" spans="1:14">
      <c r="A44" s="2" t="s">
        <v>88</v>
      </c>
      <c r="B44" s="1" t="s">
        <v>89</v>
      </c>
      <c r="C44" s="13">
        <v>880.08</v>
      </c>
      <c r="D44" s="13">
        <v>146.68</v>
      </c>
      <c r="E44" s="13">
        <v>460.12</v>
      </c>
      <c r="F44" s="13">
        <v>1486.88</v>
      </c>
      <c r="G44" s="13">
        <v>0</v>
      </c>
      <c r="H44" s="13">
        <v>0</v>
      </c>
      <c r="I44" s="13">
        <v>0</v>
      </c>
      <c r="J44" s="13">
        <v>54.84</v>
      </c>
      <c r="K44" s="13">
        <v>132.49</v>
      </c>
      <c r="L44" s="14">
        <v>-0.05</v>
      </c>
      <c r="M44" s="13">
        <v>187.28</v>
      </c>
      <c r="N44" s="13">
        <v>1299.5999999999999</v>
      </c>
    </row>
    <row r="45" spans="1:14">
      <c r="A45" s="2" t="s">
        <v>90</v>
      </c>
      <c r="B45" s="1" t="s">
        <v>91</v>
      </c>
      <c r="C45" s="13">
        <v>1285.68</v>
      </c>
      <c r="D45" s="13">
        <v>214.28</v>
      </c>
      <c r="E45" s="13">
        <v>2524.13</v>
      </c>
      <c r="F45" s="13">
        <v>4024.09</v>
      </c>
      <c r="G45" s="13">
        <v>0</v>
      </c>
      <c r="H45" s="13">
        <v>0</v>
      </c>
      <c r="I45" s="13">
        <v>0</v>
      </c>
      <c r="J45" s="13">
        <v>604.16</v>
      </c>
      <c r="K45" s="13">
        <v>341.04</v>
      </c>
      <c r="L45" s="14">
        <v>-0.11</v>
      </c>
      <c r="M45" s="13">
        <v>945.09</v>
      </c>
      <c r="N45" s="13">
        <v>3079</v>
      </c>
    </row>
    <row r="46" spans="1:14">
      <c r="A46" s="2" t="s">
        <v>92</v>
      </c>
      <c r="B46" s="1" t="s">
        <v>93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0</v>
      </c>
      <c r="H46" s="13">
        <v>0</v>
      </c>
      <c r="I46" s="14">
        <v>-18.41</v>
      </c>
      <c r="J46" s="13">
        <v>0</v>
      </c>
      <c r="K46" s="13">
        <v>143.41</v>
      </c>
      <c r="L46" s="14">
        <v>-0.04</v>
      </c>
      <c r="M46" s="13">
        <v>124.96</v>
      </c>
      <c r="N46" s="13">
        <v>901.8</v>
      </c>
    </row>
    <row r="47" spans="1:14">
      <c r="A47" s="2" t="s">
        <v>94</v>
      </c>
      <c r="B47" s="1" t="s">
        <v>95</v>
      </c>
      <c r="C47" s="13">
        <v>880.08</v>
      </c>
      <c r="D47" s="13">
        <v>146.68</v>
      </c>
      <c r="E47" s="13">
        <v>4432.16</v>
      </c>
      <c r="F47" s="13">
        <v>5458.92</v>
      </c>
      <c r="G47" s="13">
        <v>0</v>
      </c>
      <c r="H47" s="13">
        <v>0</v>
      </c>
      <c r="I47" s="13">
        <v>0</v>
      </c>
      <c r="J47" s="13">
        <v>925.24</v>
      </c>
      <c r="K47" s="13">
        <v>150.93</v>
      </c>
      <c r="L47" s="14">
        <v>-0.05</v>
      </c>
      <c r="M47" s="13">
        <v>1076.1199999999999</v>
      </c>
      <c r="N47" s="13">
        <v>4382.8</v>
      </c>
    </row>
    <row r="48" spans="1:14">
      <c r="A48" s="2" t="s">
        <v>96</v>
      </c>
      <c r="B48" s="1" t="s">
        <v>97</v>
      </c>
      <c r="C48" s="13">
        <v>733.4</v>
      </c>
      <c r="D48" s="13">
        <v>122.23</v>
      </c>
      <c r="E48" s="13">
        <v>0</v>
      </c>
      <c r="F48" s="13">
        <v>855.63</v>
      </c>
      <c r="G48" s="13">
        <v>532.57000000000005</v>
      </c>
      <c r="H48" s="13">
        <v>0</v>
      </c>
      <c r="I48" s="14">
        <v>-38.42</v>
      </c>
      <c r="J48" s="13">
        <v>0</v>
      </c>
      <c r="K48" s="13">
        <v>59.51</v>
      </c>
      <c r="L48" s="14">
        <v>-0.03</v>
      </c>
      <c r="M48" s="13">
        <v>553.63</v>
      </c>
      <c r="N48" s="13">
        <v>302</v>
      </c>
    </row>
    <row r="49" spans="1:14">
      <c r="A49" s="2" t="s">
        <v>98</v>
      </c>
      <c r="B49" s="1" t="s">
        <v>99</v>
      </c>
      <c r="C49" s="13">
        <v>733.4</v>
      </c>
      <c r="D49" s="13">
        <v>122.23</v>
      </c>
      <c r="E49" s="13">
        <v>0</v>
      </c>
      <c r="F49" s="13">
        <v>855.63</v>
      </c>
      <c r="G49" s="13">
        <v>0</v>
      </c>
      <c r="H49" s="13">
        <v>0</v>
      </c>
      <c r="I49" s="14">
        <v>-38.42</v>
      </c>
      <c r="J49" s="13">
        <v>0</v>
      </c>
      <c r="K49" s="13">
        <v>62.26</v>
      </c>
      <c r="L49" s="13">
        <v>0.19</v>
      </c>
      <c r="M49" s="13">
        <v>24.03</v>
      </c>
      <c r="N49" s="13">
        <v>831.6</v>
      </c>
    </row>
    <row r="51" spans="1:14" s="7" customFormat="1">
      <c r="A51" s="15"/>
      <c r="C51" s="7" t="s">
        <v>100</v>
      </c>
      <c r="D51" s="7" t="s">
        <v>100</v>
      </c>
      <c r="E51" s="7" t="s">
        <v>100</v>
      </c>
      <c r="F51" s="7" t="s">
        <v>100</v>
      </c>
      <c r="G51" s="7" t="s">
        <v>100</v>
      </c>
      <c r="H51" s="7" t="s">
        <v>100</v>
      </c>
      <c r="I51" s="7" t="s">
        <v>100</v>
      </c>
      <c r="J51" s="7" t="s">
        <v>100</v>
      </c>
      <c r="K51" s="7" t="s">
        <v>100</v>
      </c>
      <c r="L51" s="7" t="s">
        <v>100</v>
      </c>
      <c r="M51" s="7" t="s">
        <v>100</v>
      </c>
      <c r="N51" s="7" t="s">
        <v>100</v>
      </c>
    </row>
    <row r="52" spans="1:14">
      <c r="A52" s="18" t="s">
        <v>101</v>
      </c>
      <c r="B52" s="1" t="s">
        <v>102</v>
      </c>
      <c r="C52" s="17">
        <v>48076.6</v>
      </c>
      <c r="D52" s="17">
        <v>8012.76</v>
      </c>
      <c r="E52" s="17">
        <v>138592.31</v>
      </c>
      <c r="F52" s="17">
        <v>194681.67</v>
      </c>
      <c r="G52" s="17">
        <v>2443.64</v>
      </c>
      <c r="H52" s="17">
        <v>696.24</v>
      </c>
      <c r="I52" s="19">
        <v>-409.53</v>
      </c>
      <c r="J52" s="17">
        <v>39790.199999999997</v>
      </c>
      <c r="K52" s="17">
        <v>5341.98</v>
      </c>
      <c r="L52" s="19">
        <v>-0.46</v>
      </c>
      <c r="M52" s="17">
        <v>47862.07</v>
      </c>
      <c r="N52" s="17">
        <v>146819.6</v>
      </c>
    </row>
    <row r="54" spans="1:14">
      <c r="C54" s="1" t="s">
        <v>102</v>
      </c>
      <c r="D54" s="1" t="s">
        <v>102</v>
      </c>
      <c r="E54" s="1" t="s">
        <v>102</v>
      </c>
      <c r="F54" s="1" t="s">
        <v>102</v>
      </c>
      <c r="G54" s="1" t="s">
        <v>102</v>
      </c>
      <c r="H54" s="1" t="s">
        <v>102</v>
      </c>
      <c r="I54" s="1" t="s">
        <v>102</v>
      </c>
      <c r="J54" s="1" t="s">
        <v>102</v>
      </c>
      <c r="K54" s="1" t="s">
        <v>102</v>
      </c>
      <c r="L54" s="1" t="s">
        <v>102</v>
      </c>
      <c r="M54" s="1" t="s">
        <v>102</v>
      </c>
      <c r="N54" s="1" t="s">
        <v>102</v>
      </c>
    </row>
    <row r="55" spans="1:14">
      <c r="A55" s="2" t="s">
        <v>102</v>
      </c>
      <c r="B55" s="1" t="s">
        <v>102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topLeftCell="A25" workbookViewId="0">
      <selection activeCell="C14" sqref="C14"/>
    </sheetView>
  </sheetViews>
  <sheetFormatPr baseColWidth="10" defaultRowHeight="15"/>
  <cols>
    <col min="1" max="1" width="9.42578125" customWidth="1"/>
    <col min="2" max="2" width="13.710937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103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104</v>
      </c>
      <c r="B8" s="33" t="s">
        <v>105</v>
      </c>
      <c r="C8" s="33" t="s">
        <v>106</v>
      </c>
      <c r="D8" s="34" t="s">
        <v>107</v>
      </c>
      <c r="E8" s="33" t="s">
        <v>108</v>
      </c>
      <c r="F8" s="32"/>
      <c r="G8" s="32"/>
      <c r="H8" s="32"/>
      <c r="I8" s="32"/>
      <c r="J8" s="32"/>
    </row>
    <row r="9" spans="1:10">
      <c r="A9" s="26" t="s">
        <v>24</v>
      </c>
      <c r="B9" s="26">
        <v>56708882790</v>
      </c>
      <c r="C9" s="26" t="s">
        <v>109</v>
      </c>
      <c r="D9" s="26">
        <v>17762</v>
      </c>
      <c r="E9" s="26" t="s">
        <v>25</v>
      </c>
      <c r="F9" s="26"/>
      <c r="G9" s="26"/>
      <c r="H9" s="26"/>
      <c r="I9" s="26"/>
      <c r="J9" s="26"/>
    </row>
    <row r="10" spans="1:10">
      <c r="A10" s="26" t="s">
        <v>34</v>
      </c>
      <c r="B10" s="26">
        <v>60590324373</v>
      </c>
      <c r="C10" s="26" t="s">
        <v>109</v>
      </c>
      <c r="D10" s="26">
        <v>1682.8000000000002</v>
      </c>
      <c r="E10" s="26" t="s">
        <v>35</v>
      </c>
      <c r="F10" s="26"/>
      <c r="G10" s="26"/>
      <c r="H10" s="26"/>
      <c r="I10" s="26"/>
      <c r="J10" s="26"/>
    </row>
    <row r="11" spans="1:10">
      <c r="A11" s="26" t="s">
        <v>40</v>
      </c>
      <c r="B11" s="26">
        <v>56708847789</v>
      </c>
      <c r="C11" s="26" t="s">
        <v>109</v>
      </c>
      <c r="D11" s="26">
        <v>1413.4</v>
      </c>
      <c r="E11" s="26" t="s">
        <v>41</v>
      </c>
      <c r="F11" s="26"/>
      <c r="G11" s="26"/>
      <c r="H11" s="26"/>
      <c r="I11" s="26"/>
      <c r="J11" s="26"/>
    </row>
    <row r="12" spans="1:10">
      <c r="A12" s="26" t="s">
        <v>42</v>
      </c>
      <c r="B12" s="26">
        <v>56708883259</v>
      </c>
      <c r="C12" s="26" t="s">
        <v>109</v>
      </c>
      <c r="D12" s="26">
        <v>1951.6000000000001</v>
      </c>
      <c r="E12" s="26" t="s">
        <v>43</v>
      </c>
      <c r="F12" s="26"/>
      <c r="G12" s="26"/>
      <c r="H12" s="26"/>
      <c r="I12" s="26"/>
      <c r="J12" s="26"/>
    </row>
    <row r="13" spans="1:10">
      <c r="A13" s="26" t="s">
        <v>86</v>
      </c>
      <c r="B13" s="26">
        <v>56708848767</v>
      </c>
      <c r="C13" s="26" t="s">
        <v>109</v>
      </c>
      <c r="D13" s="26">
        <v>4773</v>
      </c>
      <c r="E13" s="26" t="s">
        <v>87</v>
      </c>
      <c r="F13" s="26"/>
      <c r="G13" s="26"/>
      <c r="H13" s="26"/>
      <c r="I13" s="26"/>
      <c r="J13" s="26"/>
    </row>
    <row r="14" spans="1:10">
      <c r="A14" s="26" t="s">
        <v>96</v>
      </c>
      <c r="B14" s="26">
        <v>56708848798</v>
      </c>
      <c r="C14" s="26" t="s">
        <v>109</v>
      </c>
      <c r="D14" s="26">
        <v>302</v>
      </c>
      <c r="E14" s="26" t="s">
        <v>97</v>
      </c>
      <c r="F14" s="26"/>
      <c r="G14" s="26"/>
      <c r="H14" s="26"/>
      <c r="I14" s="26"/>
      <c r="J14" s="26"/>
    </row>
    <row r="15" spans="1:10">
      <c r="A15" s="26" t="s">
        <v>68</v>
      </c>
      <c r="B15" s="26">
        <v>56708883518</v>
      </c>
      <c r="C15" s="26" t="s">
        <v>109</v>
      </c>
      <c r="D15" s="26">
        <v>907.6</v>
      </c>
      <c r="E15" s="26" t="s">
        <v>69</v>
      </c>
      <c r="F15" s="26"/>
      <c r="G15" s="26"/>
      <c r="H15" s="26"/>
      <c r="I15" s="26"/>
      <c r="J15" s="26"/>
    </row>
    <row r="16" spans="1:10">
      <c r="A16" s="26" t="s">
        <v>58</v>
      </c>
      <c r="B16" s="26">
        <v>56708883319</v>
      </c>
      <c r="C16" s="26" t="s">
        <v>109</v>
      </c>
      <c r="D16" s="26">
        <v>10446.200000000001</v>
      </c>
      <c r="E16" s="26" t="s">
        <v>59</v>
      </c>
      <c r="F16" s="26"/>
      <c r="G16" s="26"/>
      <c r="H16" s="26"/>
      <c r="I16" s="26"/>
      <c r="J16" s="26"/>
    </row>
    <row r="17" spans="1:5">
      <c r="A17" s="26" t="s">
        <v>60</v>
      </c>
      <c r="B17" s="26">
        <v>56708883370</v>
      </c>
      <c r="C17" s="26" t="s">
        <v>109</v>
      </c>
      <c r="D17" s="26">
        <v>13889.400000000001</v>
      </c>
      <c r="E17" s="26" t="s">
        <v>61</v>
      </c>
    </row>
    <row r="18" spans="1:5">
      <c r="A18" s="26" t="s">
        <v>88</v>
      </c>
      <c r="B18" s="26">
        <v>56708848770</v>
      </c>
      <c r="C18" s="26" t="s">
        <v>109</v>
      </c>
      <c r="D18" s="26">
        <v>1299.6000000000001</v>
      </c>
      <c r="E18" s="26" t="s">
        <v>89</v>
      </c>
    </row>
    <row r="19" spans="1:5">
      <c r="A19" s="26" t="s">
        <v>36</v>
      </c>
      <c r="B19" s="26">
        <v>56708883137</v>
      </c>
      <c r="C19" s="26" t="s">
        <v>109</v>
      </c>
      <c r="D19" s="26">
        <v>824.2</v>
      </c>
      <c r="E19" s="26" t="s">
        <v>37</v>
      </c>
    </row>
    <row r="20" spans="1:5">
      <c r="A20" s="26" t="s">
        <v>28</v>
      </c>
      <c r="B20" s="26">
        <v>56708847394</v>
      </c>
      <c r="C20" s="26" t="s">
        <v>109</v>
      </c>
      <c r="D20" s="26">
        <v>426.8</v>
      </c>
      <c r="E20" s="26" t="s">
        <v>29</v>
      </c>
    </row>
    <row r="21" spans="1:5">
      <c r="A21" s="26" t="s">
        <v>26</v>
      </c>
      <c r="B21" s="26">
        <v>56708847315</v>
      </c>
      <c r="C21" s="26" t="s">
        <v>109</v>
      </c>
      <c r="D21" s="26">
        <v>6945.4000000000005</v>
      </c>
      <c r="E21" s="26" t="s">
        <v>27</v>
      </c>
    </row>
    <row r="22" spans="1:5">
      <c r="A22" s="26">
        <v>5</v>
      </c>
      <c r="B22" s="26">
        <v>56708883185</v>
      </c>
      <c r="C22" s="26" t="s">
        <v>109</v>
      </c>
      <c r="D22" s="26">
        <v>16834.8</v>
      </c>
      <c r="E22" s="26" t="s">
        <v>39</v>
      </c>
    </row>
    <row r="23" spans="1:5">
      <c r="A23" s="26" t="s">
        <v>78</v>
      </c>
      <c r="B23" s="26">
        <v>56708848554</v>
      </c>
      <c r="C23" s="26" t="s">
        <v>109</v>
      </c>
      <c r="D23" s="26">
        <v>3387.2000000000003</v>
      </c>
      <c r="E23" s="26" t="s">
        <v>79</v>
      </c>
    </row>
    <row r="24" spans="1:5">
      <c r="A24" s="26" t="s">
        <v>72</v>
      </c>
      <c r="B24" s="26">
        <v>56708848386</v>
      </c>
      <c r="C24" s="26" t="s">
        <v>109</v>
      </c>
      <c r="D24" s="26">
        <v>2959.6000000000004</v>
      </c>
      <c r="E24" s="26" t="s">
        <v>73</v>
      </c>
    </row>
    <row r="25" spans="1:5">
      <c r="A25" s="26" t="s">
        <v>80</v>
      </c>
      <c r="B25" s="26">
        <v>56708848719</v>
      </c>
      <c r="C25" s="26" t="s">
        <v>109</v>
      </c>
      <c r="D25" s="26">
        <v>182.60000000000002</v>
      </c>
      <c r="E25" s="26" t="s">
        <v>81</v>
      </c>
    </row>
    <row r="26" spans="1:5">
      <c r="A26" s="26" t="s">
        <v>66</v>
      </c>
      <c r="B26" s="26">
        <v>56708883430</v>
      </c>
      <c r="C26" s="26" t="s">
        <v>109</v>
      </c>
      <c r="D26" s="26">
        <v>6160.8</v>
      </c>
      <c r="E26" s="26" t="s">
        <v>67</v>
      </c>
    </row>
    <row r="27" spans="1:5">
      <c r="A27" s="26" t="s">
        <v>90</v>
      </c>
      <c r="B27" s="26">
        <v>56708848784</v>
      </c>
      <c r="C27" s="26" t="s">
        <v>109</v>
      </c>
      <c r="D27" s="26">
        <v>3079</v>
      </c>
      <c r="E27" s="26" t="s">
        <v>91</v>
      </c>
    </row>
    <row r="28" spans="1:5">
      <c r="A28" s="26" t="s">
        <v>82</v>
      </c>
      <c r="B28" s="26">
        <v>56710784380</v>
      </c>
      <c r="C28" s="26" t="s">
        <v>109</v>
      </c>
      <c r="D28" s="26">
        <v>1664.4</v>
      </c>
      <c r="E28" s="26" t="s">
        <v>83</v>
      </c>
    </row>
    <row r="29" spans="1:5">
      <c r="A29" s="26" t="s">
        <v>98</v>
      </c>
      <c r="B29" s="26">
        <v>56710784406</v>
      </c>
      <c r="C29" s="26" t="s">
        <v>109</v>
      </c>
      <c r="D29" s="26">
        <v>831.6</v>
      </c>
      <c r="E29" s="26" t="s">
        <v>99</v>
      </c>
    </row>
    <row r="30" spans="1:5">
      <c r="A30" s="26" t="s">
        <v>54</v>
      </c>
      <c r="B30" s="26">
        <v>56708880312</v>
      </c>
      <c r="C30" s="26" t="s">
        <v>109</v>
      </c>
      <c r="D30" s="26">
        <v>6863.4000000000005</v>
      </c>
      <c r="E30" s="26" t="s">
        <v>55</v>
      </c>
    </row>
    <row r="31" spans="1:5">
      <c r="A31" s="26" t="s">
        <v>92</v>
      </c>
      <c r="B31" s="26">
        <v>60589924269</v>
      </c>
      <c r="C31" s="26" t="s">
        <v>109</v>
      </c>
      <c r="D31" s="26">
        <v>901.80000000000007</v>
      </c>
      <c r="E31" s="26" t="s">
        <v>93</v>
      </c>
    </row>
    <row r="32" spans="1:5">
      <c r="A32" s="26" t="s">
        <v>94</v>
      </c>
      <c r="B32" s="26">
        <v>60589924670</v>
      </c>
      <c r="C32" s="26" t="s">
        <v>109</v>
      </c>
      <c r="D32" s="26">
        <v>4382.8</v>
      </c>
      <c r="E32" s="26" t="s">
        <v>95</v>
      </c>
    </row>
    <row r="33" spans="1:5">
      <c r="A33" s="26" t="s">
        <v>46</v>
      </c>
      <c r="B33" s="26">
        <v>60589937915</v>
      </c>
      <c r="C33" s="26" t="s">
        <v>109</v>
      </c>
      <c r="D33" s="26">
        <v>863.80000000000007</v>
      </c>
      <c r="E33" s="26" t="s">
        <v>47</v>
      </c>
    </row>
    <row r="34" spans="1:5">
      <c r="A34" s="26" t="s">
        <v>84</v>
      </c>
      <c r="B34" s="26">
        <v>60589940438</v>
      </c>
      <c r="C34" s="26" t="s">
        <v>109</v>
      </c>
      <c r="D34" s="26">
        <v>562.20000000000005</v>
      </c>
      <c r="E34" s="26" t="s">
        <v>85</v>
      </c>
    </row>
    <row r="35" spans="1:5">
      <c r="A35" s="26" t="s">
        <v>74</v>
      </c>
      <c r="B35" s="26">
        <v>60589917957</v>
      </c>
      <c r="C35" s="26" t="s">
        <v>109</v>
      </c>
      <c r="D35" s="26">
        <v>14605.800000000001</v>
      </c>
      <c r="E35" s="26" t="s">
        <v>75</v>
      </c>
    </row>
    <row r="36" spans="1:5">
      <c r="A36" s="26" t="s">
        <v>22</v>
      </c>
      <c r="B36" s="26">
        <v>60590210961</v>
      </c>
      <c r="C36" s="26" t="s">
        <v>109</v>
      </c>
      <c r="D36" s="26">
        <v>686.6</v>
      </c>
      <c r="E36" s="26" t="s">
        <v>23</v>
      </c>
    </row>
    <row r="37" spans="1:5">
      <c r="A37" s="26" t="s">
        <v>44</v>
      </c>
      <c r="B37" s="26">
        <v>60591611626</v>
      </c>
      <c r="C37" s="26" t="s">
        <v>109</v>
      </c>
      <c r="D37" s="26">
        <v>1019.8000000000001</v>
      </c>
      <c r="E37" s="26" t="s">
        <v>45</v>
      </c>
    </row>
    <row r="38" spans="1:5">
      <c r="A38" s="26" t="s">
        <v>64</v>
      </c>
      <c r="B38" s="26">
        <v>60591931298</v>
      </c>
      <c r="C38" s="26" t="s">
        <v>109</v>
      </c>
      <c r="D38" s="26">
        <v>1019.6</v>
      </c>
      <c r="E38" s="26" t="s">
        <v>65</v>
      </c>
    </row>
    <row r="39" spans="1:5">
      <c r="A39" s="26" t="s">
        <v>32</v>
      </c>
      <c r="B39" s="26">
        <v>60591745854</v>
      </c>
      <c r="C39" s="26" t="s">
        <v>109</v>
      </c>
      <c r="D39" s="26">
        <v>961.2</v>
      </c>
      <c r="E39" s="26" t="s">
        <v>33</v>
      </c>
    </row>
    <row r="40" spans="1:5">
      <c r="A40" s="26" t="s">
        <v>48</v>
      </c>
      <c r="B40" s="26">
        <v>60592509166</v>
      </c>
      <c r="C40" s="26" t="s">
        <v>109</v>
      </c>
      <c r="D40" s="26">
        <v>1019.8000000000001</v>
      </c>
      <c r="E40" s="26" t="s">
        <v>49</v>
      </c>
    </row>
    <row r="41" spans="1:5">
      <c r="A41" s="26" t="s">
        <v>56</v>
      </c>
      <c r="B41" s="26">
        <v>60592512670</v>
      </c>
      <c r="C41" s="26" t="s">
        <v>109</v>
      </c>
      <c r="D41" s="26">
        <v>1019.8000000000001</v>
      </c>
      <c r="E41" s="26" t="s">
        <v>57</v>
      </c>
    </row>
    <row r="42" spans="1:5">
      <c r="A42" s="26" t="s">
        <v>30</v>
      </c>
      <c r="B42" s="26">
        <v>60577733234</v>
      </c>
      <c r="C42" s="26" t="s">
        <v>109</v>
      </c>
      <c r="D42" s="26">
        <v>3584.2000000000003</v>
      </c>
      <c r="E42" s="26" t="s">
        <v>31</v>
      </c>
    </row>
    <row r="43" spans="1:5">
      <c r="A43" s="26" t="s">
        <v>70</v>
      </c>
      <c r="B43" s="26">
        <v>60592513554</v>
      </c>
      <c r="C43" s="26" t="s">
        <v>109</v>
      </c>
      <c r="D43" s="26">
        <v>6324.8</v>
      </c>
      <c r="E43" s="26" t="s">
        <v>71</v>
      </c>
    </row>
    <row r="44" spans="1:5">
      <c r="A44" s="26" t="s">
        <v>50</v>
      </c>
      <c r="B44" s="26">
        <v>56709675303</v>
      </c>
      <c r="C44" s="26" t="s">
        <v>109</v>
      </c>
      <c r="D44" s="26">
        <v>1019.6</v>
      </c>
      <c r="E44" s="26" t="s">
        <v>51</v>
      </c>
    </row>
    <row r="45" spans="1:5">
      <c r="A45" s="26" t="s">
        <v>62</v>
      </c>
      <c r="B45" s="26">
        <v>56710772886</v>
      </c>
      <c r="C45" s="26" t="s">
        <v>109</v>
      </c>
      <c r="D45" s="26">
        <v>1019.8000000000001</v>
      </c>
      <c r="E45" s="26" t="s">
        <v>63</v>
      </c>
    </row>
    <row r="46" spans="1:5">
      <c r="A46" s="26" t="s">
        <v>76</v>
      </c>
      <c r="B46" s="26">
        <v>56708843802</v>
      </c>
      <c r="C46" s="26" t="s">
        <v>109</v>
      </c>
      <c r="D46" s="26">
        <v>2157.8000000000002</v>
      </c>
      <c r="E46" s="26" t="s">
        <v>77</v>
      </c>
    </row>
    <row r="47" spans="1:5">
      <c r="A47" s="26" t="s">
        <v>52</v>
      </c>
      <c r="B47" s="26">
        <v>56708844978</v>
      </c>
      <c r="C47" s="26" t="s">
        <v>109</v>
      </c>
      <c r="D47" s="26">
        <v>1082.8</v>
      </c>
      <c r="E47" s="26" t="s">
        <v>53</v>
      </c>
    </row>
    <row r="48" spans="1:5">
      <c r="A48" s="26"/>
      <c r="B48" s="26" t="s">
        <v>110</v>
      </c>
      <c r="C48" s="26"/>
      <c r="D48" s="35">
        <v>146819.6</v>
      </c>
      <c r="E48" s="26" t="s">
        <v>111</v>
      </c>
    </row>
    <row r="50" spans="2:5">
      <c r="B50" s="36" t="s">
        <v>110</v>
      </c>
      <c r="C50" s="36"/>
      <c r="D50" s="37">
        <v>146819.6</v>
      </c>
      <c r="E50" s="36" t="s">
        <v>111</v>
      </c>
    </row>
    <row r="51" spans="2:5">
      <c r="B51" s="36"/>
      <c r="C51" s="36"/>
      <c r="D51" s="37">
        <v>146819.6</v>
      </c>
      <c r="E51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2" sqref="B12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118</v>
      </c>
      <c r="B1" s="47"/>
      <c r="C1" s="48"/>
      <c r="D1" s="49"/>
      <c r="E1" s="49"/>
      <c r="F1" s="50"/>
    </row>
    <row r="2" spans="1:6">
      <c r="A2" s="47" t="s">
        <v>129</v>
      </c>
      <c r="B2" s="47"/>
      <c r="C2" s="48"/>
      <c r="D2" s="49"/>
      <c r="E2" s="49"/>
      <c r="F2" s="50"/>
    </row>
    <row r="3" spans="1:6">
      <c r="A3" s="47" t="s">
        <v>119</v>
      </c>
      <c r="B3" s="51" t="s">
        <v>130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120</v>
      </c>
      <c r="B5" s="48" t="s">
        <v>121</v>
      </c>
      <c r="C5" s="48"/>
      <c r="D5" s="49"/>
      <c r="E5" s="49"/>
      <c r="F5" s="50"/>
    </row>
    <row r="6" spans="1:6">
      <c r="A6" s="49" t="s">
        <v>122</v>
      </c>
      <c r="B6" s="52">
        <v>163667.78</v>
      </c>
      <c r="C6" s="49"/>
      <c r="D6" s="49"/>
      <c r="E6" s="49"/>
      <c r="F6" s="50"/>
    </row>
    <row r="7" spans="1:6">
      <c r="A7" s="49" t="s">
        <v>123</v>
      </c>
      <c r="B7" s="52">
        <v>36268.980000000003</v>
      </c>
      <c r="C7" s="49"/>
      <c r="D7" s="49"/>
      <c r="E7" s="49"/>
      <c r="F7" s="50"/>
    </row>
    <row r="8" spans="1:6">
      <c r="A8" s="49" t="s">
        <v>124</v>
      </c>
      <c r="B8" s="52">
        <v>0</v>
      </c>
      <c r="C8" s="49"/>
      <c r="D8" s="49"/>
      <c r="E8" s="49"/>
      <c r="F8" s="50"/>
    </row>
    <row r="9" spans="1:6">
      <c r="A9" s="49" t="s">
        <v>125</v>
      </c>
      <c r="B9" s="52">
        <v>2080.5100000000002</v>
      </c>
      <c r="C9" s="49"/>
      <c r="D9" s="49"/>
      <c r="E9" s="49"/>
      <c r="F9" s="50"/>
    </row>
    <row r="10" spans="1:6">
      <c r="A10" s="49" t="s">
        <v>126</v>
      </c>
      <c r="B10" s="52">
        <v>0</v>
      </c>
      <c r="C10" s="49"/>
      <c r="D10" s="49"/>
      <c r="E10" s="49"/>
      <c r="F10" s="50"/>
    </row>
    <row r="11" spans="1:6">
      <c r="A11" s="49" t="s">
        <v>127</v>
      </c>
      <c r="B11" s="52">
        <v>11159.16</v>
      </c>
      <c r="C11" s="49"/>
      <c r="D11" s="49"/>
      <c r="E11" s="49"/>
      <c r="F11" s="50"/>
    </row>
    <row r="12" spans="1:6" ht="15.75" thickBot="1">
      <c r="A12" s="49" t="s">
        <v>128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213176.43000000002</v>
      </c>
      <c r="C13" s="49"/>
      <c r="D13" s="49"/>
      <c r="E13" s="49"/>
      <c r="F13" s="50"/>
    </row>
    <row r="14" spans="1:6" ht="15.75" thickBot="1">
      <c r="A14" s="49"/>
      <c r="B14" s="55">
        <f>B13*0.16</f>
        <v>34108.228800000004</v>
      </c>
      <c r="C14" s="49"/>
      <c r="D14" s="49"/>
      <c r="E14" s="49"/>
      <c r="F14" s="50"/>
    </row>
    <row r="15" spans="1:6" ht="15.75" thickTop="1">
      <c r="A15" s="49"/>
      <c r="B15" s="56">
        <f>+B13+B14</f>
        <v>247284.65880000003</v>
      </c>
      <c r="C15" s="49"/>
      <c r="D15" s="49"/>
      <c r="E15" s="49"/>
      <c r="F15" s="50"/>
    </row>
    <row r="16" spans="1:6">
      <c r="A16" s="49"/>
      <c r="B16" s="52">
        <v>247284.66</v>
      </c>
      <c r="C16" s="49"/>
      <c r="D16" s="49"/>
      <c r="E16" s="49"/>
      <c r="F16" s="50"/>
    </row>
    <row r="17" spans="1:6">
      <c r="A17" s="49"/>
      <c r="B17" s="52">
        <f>B15-B16</f>
        <v>-1.1999999696854502E-3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2017-08-17T15:31:32Z</dcterms:created>
  <dcterms:modified xsi:type="dcterms:W3CDTF">2017-08-22T23:36:18Z</dcterms:modified>
</cp:coreProperties>
</file>