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FACTURACION!$A$10:$M$51</definedName>
  </definedNames>
  <calcPr calcId="124519"/>
</workbook>
</file>

<file path=xl/calcChain.xml><?xml version="1.0" encoding="utf-8"?>
<calcChain xmlns="http://schemas.openxmlformats.org/spreadsheetml/2006/main">
  <c r="B13" i="4"/>
  <c r="E51" i="3"/>
  <c r="F51" s="1"/>
  <c r="E12"/>
  <c r="G12" s="1"/>
  <c r="E13"/>
  <c r="F13" s="1"/>
  <c r="E14"/>
  <c r="G14" s="1"/>
  <c r="E15"/>
  <c r="F15" s="1"/>
  <c r="E16"/>
  <c r="G16" s="1"/>
  <c r="E17"/>
  <c r="F17" s="1"/>
  <c r="E18"/>
  <c r="G18" s="1"/>
  <c r="E19"/>
  <c r="F19" s="1"/>
  <c r="E20"/>
  <c r="G20" s="1"/>
  <c r="E21"/>
  <c r="F21" s="1"/>
  <c r="E22"/>
  <c r="G22" s="1"/>
  <c r="E23"/>
  <c r="F23" s="1"/>
  <c r="E24"/>
  <c r="G24" s="1"/>
  <c r="E25"/>
  <c r="F25" s="1"/>
  <c r="E26"/>
  <c r="G26" s="1"/>
  <c r="E27"/>
  <c r="F27" s="1"/>
  <c r="E28"/>
  <c r="G28" s="1"/>
  <c r="E29"/>
  <c r="F29" s="1"/>
  <c r="E30"/>
  <c r="G30" s="1"/>
  <c r="E31"/>
  <c r="F31" s="1"/>
  <c r="E32"/>
  <c r="G32" s="1"/>
  <c r="E33"/>
  <c r="F33" s="1"/>
  <c r="E34"/>
  <c r="G34" s="1"/>
  <c r="E35"/>
  <c r="F35" s="1"/>
  <c r="E36"/>
  <c r="G36" s="1"/>
  <c r="E37"/>
  <c r="F37" s="1"/>
  <c r="E38"/>
  <c r="G38" s="1"/>
  <c r="E39"/>
  <c r="F39" s="1"/>
  <c r="E40"/>
  <c r="G40" s="1"/>
  <c r="E41"/>
  <c r="F41" s="1"/>
  <c r="E42"/>
  <c r="G42" s="1"/>
  <c r="E43"/>
  <c r="F43" s="1"/>
  <c r="E44"/>
  <c r="G44" s="1"/>
  <c r="E45"/>
  <c r="F45" s="1"/>
  <c r="E46"/>
  <c r="G46" s="1"/>
  <c r="E47"/>
  <c r="F47" s="1"/>
  <c r="E48"/>
  <c r="G48" s="1"/>
  <c r="E49"/>
  <c r="F49" s="1"/>
  <c r="E50"/>
  <c r="G50" s="1"/>
  <c r="E11"/>
  <c r="G51" l="1"/>
  <c r="H51" s="1"/>
  <c r="I51" s="1"/>
  <c r="J51" s="1"/>
  <c r="F12"/>
  <c r="H12" s="1"/>
  <c r="E54"/>
  <c r="F11"/>
  <c r="B14" i="4"/>
  <c r="B15" s="1"/>
  <c r="B17" s="1"/>
  <c r="G47" i="3"/>
  <c r="G45"/>
  <c r="H45" s="1"/>
  <c r="I45" s="1"/>
  <c r="J45" s="1"/>
  <c r="G41"/>
  <c r="H41" s="1"/>
  <c r="I41" s="1"/>
  <c r="J41" s="1"/>
  <c r="G37"/>
  <c r="H37" s="1"/>
  <c r="I37" s="1"/>
  <c r="J37" s="1"/>
  <c r="G33"/>
  <c r="H33" s="1"/>
  <c r="I33" s="1"/>
  <c r="J33" s="1"/>
  <c r="G29"/>
  <c r="H29" s="1"/>
  <c r="I29" s="1"/>
  <c r="J29" s="1"/>
  <c r="G25"/>
  <c r="H25" s="1"/>
  <c r="I25" s="1"/>
  <c r="J25" s="1"/>
  <c r="G21"/>
  <c r="H21" s="1"/>
  <c r="I21" s="1"/>
  <c r="J21" s="1"/>
  <c r="G19"/>
  <c r="H19" s="1"/>
  <c r="G15"/>
  <c r="H15" s="1"/>
  <c r="G13"/>
  <c r="H13" s="1"/>
  <c r="I13" s="1"/>
  <c r="J13" s="1"/>
  <c r="G11"/>
  <c r="F50"/>
  <c r="H50" s="1"/>
  <c r="F48"/>
  <c r="H48" s="1"/>
  <c r="F46"/>
  <c r="H46" s="1"/>
  <c r="F44"/>
  <c r="H44" s="1"/>
  <c r="F42"/>
  <c r="H42" s="1"/>
  <c r="F40"/>
  <c r="H40" s="1"/>
  <c r="F38"/>
  <c r="F36"/>
  <c r="H36" s="1"/>
  <c r="F34"/>
  <c r="H34" s="1"/>
  <c r="F32"/>
  <c r="H32" s="1"/>
  <c r="F30"/>
  <c r="H30" s="1"/>
  <c r="F28"/>
  <c r="H28" s="1"/>
  <c r="F26"/>
  <c r="H26" s="1"/>
  <c r="F24"/>
  <c r="H24" s="1"/>
  <c r="F22"/>
  <c r="H22" s="1"/>
  <c r="F20"/>
  <c r="H20" s="1"/>
  <c r="F18"/>
  <c r="H18" s="1"/>
  <c r="F16"/>
  <c r="H16" s="1"/>
  <c r="F14"/>
  <c r="H47"/>
  <c r="I47" s="1"/>
  <c r="J47" s="1"/>
  <c r="G49"/>
  <c r="H49" s="1"/>
  <c r="I49" s="1"/>
  <c r="J49" s="1"/>
  <c r="G43"/>
  <c r="H43" s="1"/>
  <c r="G39"/>
  <c r="H39" s="1"/>
  <c r="G35"/>
  <c r="H35" s="1"/>
  <c r="I35" s="1"/>
  <c r="J35" s="1"/>
  <c r="G31"/>
  <c r="H31" s="1"/>
  <c r="G27"/>
  <c r="H27" s="1"/>
  <c r="G23"/>
  <c r="H23" s="1"/>
  <c r="G17"/>
  <c r="H17" s="1"/>
  <c r="I17" s="1"/>
  <c r="J17" s="1"/>
  <c r="H38"/>
  <c r="F54" l="1"/>
  <c r="I39"/>
  <c r="J39" s="1"/>
  <c r="H14"/>
  <c r="I14" s="1"/>
  <c r="J14" s="1"/>
  <c r="I15"/>
  <c r="J15" s="1"/>
  <c r="I27"/>
  <c r="J27" s="1"/>
  <c r="I43"/>
  <c r="J43" s="1"/>
  <c r="I19"/>
  <c r="J19" s="1"/>
  <c r="I31"/>
  <c r="J31" s="1"/>
  <c r="I23"/>
  <c r="J23" s="1"/>
  <c r="G54"/>
  <c r="H11"/>
  <c r="I32"/>
  <c r="J32" s="1"/>
  <c r="I24"/>
  <c r="J24" s="1"/>
  <c r="I48"/>
  <c r="J48" s="1"/>
  <c r="I18"/>
  <c r="J18" s="1"/>
  <c r="I34"/>
  <c r="J34" s="1"/>
  <c r="I50"/>
  <c r="J50" s="1"/>
  <c r="I12"/>
  <c r="J12" s="1"/>
  <c r="I20"/>
  <c r="J20" s="1"/>
  <c r="I28"/>
  <c r="J28" s="1"/>
  <c r="I36"/>
  <c r="J36" s="1"/>
  <c r="I44"/>
  <c r="J44" s="1"/>
  <c r="I16"/>
  <c r="J16" s="1"/>
  <c r="I40"/>
  <c r="J40" s="1"/>
  <c r="I26"/>
  <c r="J26" s="1"/>
  <c r="I42"/>
  <c r="J42" s="1"/>
  <c r="I22"/>
  <c r="J22" s="1"/>
  <c r="I30"/>
  <c r="J30" s="1"/>
  <c r="I38"/>
  <c r="J38" s="1"/>
  <c r="I46"/>
  <c r="J46" s="1"/>
  <c r="H54" l="1"/>
  <c r="I11"/>
  <c r="I54" s="1"/>
  <c r="J11" l="1"/>
  <c r="J54" s="1"/>
</calcChain>
</file>

<file path=xl/sharedStrings.xml><?xml version="1.0" encoding="utf-8"?>
<sst xmlns="http://schemas.openxmlformats.org/spreadsheetml/2006/main" count="482" uniqueCount="182">
  <si>
    <t>CONTPAQ i</t>
  </si>
  <si>
    <t xml:space="preserve">      NÓMINAS</t>
  </si>
  <si>
    <t>05 INGENIERIA FISCAL LABORAL SC</t>
  </si>
  <si>
    <t>Lista de Raya (forma tabular)</t>
  </si>
  <si>
    <t>Periodo 30 al 30 Semanal del 19/07/2017 al 25/07/2017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</si>
  <si>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</si>
  <si>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</si>
  <si>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</si>
  <si>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</si>
  <si>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</si>
  <si>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</si>
  <si>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</si>
  <si>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</si>
  <si>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</si>
  <si>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</si>
  <si>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</si>
  <si>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</si>
  <si>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</si>
  <si>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</si>
  <si>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</si>
  <si>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</si>
  <si>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</si>
  <si>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</si>
  <si>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</si>
  <si>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</si>
  <si>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</si>
  <si>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</si>
  <si>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</si>
  <si>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</si>
  <si>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</si>
  <si>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</si>
  <si>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</si>
  <si>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</si>
  <si>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</si>
  <si>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</si>
  <si>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</si>
  <si>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</si>
  <si>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</si>
  <si>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</si>
  <si>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</si>
  <si>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</si>
  <si>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</si>
  <si>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</si>
  <si>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</si>
  <si>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</si>
  <si>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</si>
  <si>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</si>
  <si>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</si>
  <si>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</si>
  <si>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</si>
  <si>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</si>
  <si>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</si>
  <si>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</si>
  <si>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</si>
  <si>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GRO06</t>
  </si>
  <si>
    <t>Gallegos Rios  Octavio Alberto</t>
  </si>
  <si>
    <t>GAJ03</t>
  </si>
  <si>
    <t>Gomez Aguilar Juan Antonio</t>
  </si>
  <si>
    <t>0GT22</t>
  </si>
  <si>
    <t>Gomez Torres Rosaura</t>
  </si>
  <si>
    <t>0GD09</t>
  </si>
  <si>
    <t>Gonzalez  Duarte David</t>
  </si>
  <si>
    <t>0GG14</t>
  </si>
  <si>
    <t>Gonzalez Garcia Luis Roberto</t>
  </si>
  <si>
    <t>GOY19</t>
  </si>
  <si>
    <t>Gonzalez Olalde Yadira Janeth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</si>
  <si>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</si>
  <si>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</si>
  <si>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</si>
  <si>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</si>
  <si>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</si>
  <si>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</si>
  <si>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</si>
  <si>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</si>
  <si>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</si>
  <si>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</si>
  <si>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</si>
  <si>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</si>
  <si>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</si>
  <si>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</si>
  <si>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</si>
  <si>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</si>
  <si>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</si>
  <si>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</si>
  <si>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</si>
  <si>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</si>
  <si>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</si>
  <si>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</si>
  <si>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</si>
  <si>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</si>
  <si>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</si>
  <si>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</si>
  <si>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</si>
  <si>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</si>
  <si>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</si>
  <si>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</si>
  <si>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</si>
  <si>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</si>
  <si>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</si>
  <si>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</si>
  <si>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</si>
  <si>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</si>
  <si>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</si>
  <si>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</si>
  <si>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VFC14</t>
  </si>
  <si>
    <t>Velazquez Falcon Carlos Israel</t>
  </si>
  <si>
    <t xml:space="preserve">  =============</t>
  </si>
  <si>
    <t>Total Gral.</t>
  </si>
  <si>
    <t xml:space="preserve"> </t>
  </si>
  <si>
    <t>Periodo 30 del 2017-07-19 al 2017-07-25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</si>
  <si>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</si>
  <si>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</si>
  <si>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</si>
  <si>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</si>
  <si>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</si>
  <si>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</si>
  <si>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</si>
  <si>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</si>
  <si>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</si>
  <si>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</si>
  <si>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</si>
  <si>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</si>
  <si>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</si>
  <si>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</si>
  <si>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</si>
  <si>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</si>
  <si>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</si>
  <si>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</si>
  <si>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</si>
  <si>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</si>
  <si>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</si>
  <si>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</si>
  <si>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</si>
  <si>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</si>
  <si>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</si>
  <si>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30</t>
  </si>
  <si>
    <t>19/07/2017 al 25/07/2017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</si>
  <si>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</si>
  <si>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</si>
  <si>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</si>
  <si>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</si>
  <si>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</si>
  <si>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</si>
  <si>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</si>
  <si>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</si>
  <si>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</si>
  <si>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</si>
  <si>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</si>
  <si>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</si>
  <si>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</si>
  <si>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</si>
  <si>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</si>
  <si>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</si>
  <si>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</si>
  <si>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</si>
  <si>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</si>
  <si>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RIOS OCTAVIO ALBERTO</t>
  </si>
  <si>
    <t>GOMEZ AGUILAR JUAN ANTONIO</t>
  </si>
  <si>
    <t>GOMEZ TORRES ROSAURA</t>
  </si>
  <si>
    <t>GONZALEZ DUARTE DAVID</t>
  </si>
  <si>
    <t>GONZALEZ GARCIA LUIS ROBERTO</t>
  </si>
  <si>
    <t>GONZALEZ OLALDE YADIRA JANETH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</si>
  <si>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</si>
  <si>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</si>
  <si>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</si>
  <si>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</si>
  <si>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</si>
  <si>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</si>
  <si>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</si>
  <si>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</si>
  <si>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</si>
  <si>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</si>
  <si>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</si>
  <si>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</si>
  <si>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</si>
  <si>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</si>
  <si>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</si>
  <si>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SALMORAN SALGADO GUILLERMO MANUEL</t>
  </si>
  <si>
    <t>SANCHEZ PALAFOX DANIEL</t>
  </si>
  <si>
    <t>TIERRAFRIA ESCARAMUZA ISRAEL</t>
  </si>
  <si>
    <t>VEGA DURAN OSCAR IVAN</t>
  </si>
  <si>
    <t>VELAZQUEZ FALCON CARLOS ISRAEL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</si>
</sst>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pane xSplit="2" ySplit="10" topLeftCell="C38" activePane="bottomRight" state="frozen"/>
      <selection pane="topRight" activeCell="C1" sqref="C1"/>
      <selection pane="bottomLeft" activeCell="A13" sqref="A13"/>
      <selection pane="bottomRight" activeCell="J54" sqref="J54"/>
    </sheetView>
  </sheetViews>
  <sheetFormatPr baseColWidth="10" defaultRowHeight="11.25"/>
  <cols>
    <col min="1" max="1" width="6.28515625" style="2" customWidth="1"/>
    <col min="2" max="2" width="27.5703125" style="1" customWidth="1"/>
    <col min="3" max="3" width="13.5703125" style="1" bestFit="1" customWidth="1"/>
    <col min="4" max="4" width="11.42578125" style="1"/>
    <col min="5" max="5" width="13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118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39" t="s">
        <v>13</v>
      </c>
      <c r="F8" s="39" t="s">
        <v>119</v>
      </c>
      <c r="G8" s="39" t="s">
        <v>120</v>
      </c>
      <c r="H8" s="39" t="s">
        <v>121</v>
      </c>
      <c r="I8" s="39" t="s">
        <v>122</v>
      </c>
      <c r="J8" s="39" t="s">
        <v>123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1458.14</v>
      </c>
      <c r="E11" s="40">
        <f>+C11</f>
        <v>1458.14</v>
      </c>
      <c r="F11" s="40">
        <f>+E11*2%</f>
        <v>29.162800000000004</v>
      </c>
      <c r="G11" s="40">
        <f>+E11*7.5%</f>
        <v>109.3605</v>
      </c>
      <c r="H11" s="40">
        <f>SUM(E11:G11)</f>
        <v>1596.6633000000002</v>
      </c>
      <c r="I11" s="40">
        <f>+H11*16%</f>
        <v>255.46612800000003</v>
      </c>
      <c r="J11" s="40">
        <f>+H11+I11</f>
        <v>1852.1294280000002</v>
      </c>
      <c r="L11" s="57" t="s">
        <v>137</v>
      </c>
      <c r="M11" s="58" t="s">
        <v>138</v>
      </c>
    </row>
    <row r="12" spans="1:13" ht="14.25">
      <c r="A12" s="2" t="s">
        <v>26</v>
      </c>
      <c r="B12" s="1" t="s">
        <v>27</v>
      </c>
      <c r="C12" s="13">
        <v>7128.45</v>
      </c>
      <c r="E12" s="40">
        <f t="shared" ref="E12:E50" si="0">+C12</f>
        <v>7128.45</v>
      </c>
      <c r="F12" s="40">
        <f t="shared" ref="F12:F50" si="1">+E12*2%</f>
        <v>142.56899999999999</v>
      </c>
      <c r="G12" s="40">
        <f t="shared" ref="G12:G50" si="2">+E12*7.5%</f>
        <v>534.63374999999996</v>
      </c>
      <c r="H12" s="40">
        <f t="shared" ref="H12:H50" si="3">SUM(E12:G12)</f>
        <v>7805.6527500000002</v>
      </c>
      <c r="I12" s="40">
        <f t="shared" ref="I12:I50" si="4">+H12*16%</f>
        <v>1248.90444</v>
      </c>
      <c r="J12" s="40">
        <f t="shared" ref="J12:J50" si="5">+H12+I12</f>
        <v>9054.5571899999995</v>
      </c>
      <c r="L12" s="57" t="s">
        <v>137</v>
      </c>
      <c r="M12" s="58" t="s">
        <v>139</v>
      </c>
    </row>
    <row r="13" spans="1:13" ht="14.25">
      <c r="A13" s="2" t="s">
        <v>28</v>
      </c>
      <c r="B13" s="1" t="s">
        <v>29</v>
      </c>
      <c r="C13" s="13">
        <v>1026.76</v>
      </c>
      <c r="E13" s="40">
        <f t="shared" si="0"/>
        <v>1026.76</v>
      </c>
      <c r="F13" s="40">
        <f t="shared" si="1"/>
        <v>20.5352</v>
      </c>
      <c r="G13" s="40">
        <f t="shared" si="2"/>
        <v>77.006999999999991</v>
      </c>
      <c r="H13" s="40">
        <f t="shared" si="3"/>
        <v>1124.3022000000001</v>
      </c>
      <c r="I13" s="40">
        <f t="shared" si="4"/>
        <v>179.88835200000003</v>
      </c>
      <c r="J13" s="40">
        <f t="shared" si="5"/>
        <v>1304.190552</v>
      </c>
      <c r="L13" s="57" t="s">
        <v>137</v>
      </c>
      <c r="M13" s="58" t="s">
        <v>140</v>
      </c>
    </row>
    <row r="14" spans="1:13" ht="14.25">
      <c r="A14" s="2" t="s">
        <v>30</v>
      </c>
      <c r="B14" s="1" t="s">
        <v>31</v>
      </c>
      <c r="C14" s="13">
        <v>5445.19</v>
      </c>
      <c r="E14" s="40">
        <f t="shared" si="0"/>
        <v>5445.19</v>
      </c>
      <c r="F14" s="40">
        <f t="shared" si="1"/>
        <v>108.90379999999999</v>
      </c>
      <c r="G14" s="40">
        <f t="shared" si="2"/>
        <v>408.38924999999995</v>
      </c>
      <c r="H14" s="40">
        <f t="shared" si="3"/>
        <v>5962.4830499999998</v>
      </c>
      <c r="I14" s="40">
        <f t="shared" si="4"/>
        <v>953.99728800000003</v>
      </c>
      <c r="J14" s="40">
        <f t="shared" si="5"/>
        <v>6916.4803379999994</v>
      </c>
      <c r="L14" s="57" t="s">
        <v>137</v>
      </c>
      <c r="M14" s="58" t="s">
        <v>141</v>
      </c>
    </row>
    <row r="15" spans="1:13" ht="14.25">
      <c r="A15" s="2" t="s">
        <v>32</v>
      </c>
      <c r="B15" s="1" t="s">
        <v>33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142</v>
      </c>
      <c r="M15" s="58" t="s">
        <v>143</v>
      </c>
    </row>
    <row r="16" spans="1:13" ht="14.25">
      <c r="A16" s="2" t="s">
        <v>34</v>
      </c>
      <c r="B16" s="1" t="s">
        <v>35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137</v>
      </c>
      <c r="M16" s="58" t="s">
        <v>144</v>
      </c>
    </row>
    <row r="17" spans="1:13" ht="14.25">
      <c r="A17" s="2" t="s">
        <v>36</v>
      </c>
      <c r="B17" s="1" t="s">
        <v>37</v>
      </c>
      <c r="C17" s="13">
        <v>1900.01</v>
      </c>
      <c r="E17" s="40">
        <f t="shared" si="0"/>
        <v>1900.01</v>
      </c>
      <c r="F17" s="40">
        <f t="shared" si="1"/>
        <v>38.0002</v>
      </c>
      <c r="G17" s="40">
        <f t="shared" si="2"/>
        <v>142.50074999999998</v>
      </c>
      <c r="H17" s="40">
        <f t="shared" si="3"/>
        <v>2080.5109499999999</v>
      </c>
      <c r="I17" s="40">
        <f t="shared" si="4"/>
        <v>332.88175200000001</v>
      </c>
      <c r="J17" s="40">
        <f t="shared" si="5"/>
        <v>2413.3927020000001</v>
      </c>
      <c r="L17" s="57" t="s">
        <v>145</v>
      </c>
      <c r="M17" s="58" t="s">
        <v>146</v>
      </c>
    </row>
    <row r="18" spans="1:13" ht="14.25">
      <c r="A18" s="2" t="s">
        <v>38</v>
      </c>
      <c r="B18" s="1" t="s">
        <v>39</v>
      </c>
      <c r="C18" s="13">
        <v>26660.68</v>
      </c>
      <c r="E18" s="40">
        <f t="shared" si="0"/>
        <v>26660.68</v>
      </c>
      <c r="F18" s="40">
        <f t="shared" si="1"/>
        <v>533.21360000000004</v>
      </c>
      <c r="G18" s="40">
        <f t="shared" si="2"/>
        <v>1999.5509999999999</v>
      </c>
      <c r="H18" s="40">
        <f t="shared" si="3"/>
        <v>29193.444599999999</v>
      </c>
      <c r="I18" s="40">
        <f t="shared" si="4"/>
        <v>4670.9511359999997</v>
      </c>
      <c r="J18" s="40">
        <f t="shared" si="5"/>
        <v>33864.395735999999</v>
      </c>
      <c r="L18" s="57" t="s">
        <v>142</v>
      </c>
      <c r="M18" s="58" t="s">
        <v>147</v>
      </c>
    </row>
    <row r="19" spans="1:13" ht="14.25">
      <c r="A19" s="2" t="s">
        <v>40</v>
      </c>
      <c r="B19" s="1" t="s">
        <v>41</v>
      </c>
      <c r="C19" s="13">
        <v>20472.45</v>
      </c>
      <c r="E19" s="40">
        <f t="shared" si="0"/>
        <v>20472.45</v>
      </c>
      <c r="F19" s="40">
        <f t="shared" si="1"/>
        <v>409.44900000000001</v>
      </c>
      <c r="G19" s="40">
        <f t="shared" si="2"/>
        <v>1535.4337499999999</v>
      </c>
      <c r="H19" s="40">
        <f t="shared" si="3"/>
        <v>22417.332750000001</v>
      </c>
      <c r="I19" s="40">
        <f t="shared" si="4"/>
        <v>3586.7732400000004</v>
      </c>
      <c r="J19" s="40">
        <f t="shared" si="5"/>
        <v>26004.105990000004</v>
      </c>
      <c r="L19" s="57" t="s">
        <v>137</v>
      </c>
      <c r="M19" s="58" t="s">
        <v>148</v>
      </c>
    </row>
    <row r="20" spans="1:13" ht="14.25">
      <c r="A20" s="2" t="s">
        <v>42</v>
      </c>
      <c r="B20" s="1" t="s">
        <v>43</v>
      </c>
      <c r="C20" s="13">
        <v>1026.76</v>
      </c>
      <c r="E20" s="40">
        <f t="shared" si="0"/>
        <v>1026.76</v>
      </c>
      <c r="F20" s="40">
        <f t="shared" si="1"/>
        <v>20.5352</v>
      </c>
      <c r="G20" s="40">
        <f t="shared" si="2"/>
        <v>77.006999999999991</v>
      </c>
      <c r="H20" s="40">
        <f t="shared" si="3"/>
        <v>1124.3022000000001</v>
      </c>
      <c r="I20" s="40">
        <f t="shared" si="4"/>
        <v>179.88835200000003</v>
      </c>
      <c r="J20" s="40">
        <f t="shared" si="5"/>
        <v>1304.190552</v>
      </c>
      <c r="L20" s="57" t="s">
        <v>137</v>
      </c>
      <c r="M20" s="58" t="s">
        <v>149</v>
      </c>
    </row>
    <row r="21" spans="1:13" ht="14.25">
      <c r="A21" s="2" t="s">
        <v>44</v>
      </c>
      <c r="B21" s="1" t="s">
        <v>45</v>
      </c>
      <c r="C21" s="13">
        <v>15015.51</v>
      </c>
      <c r="E21" s="40">
        <f t="shared" si="0"/>
        <v>15015.51</v>
      </c>
      <c r="F21" s="40">
        <f t="shared" si="1"/>
        <v>300.31020000000001</v>
      </c>
      <c r="G21" s="40">
        <f t="shared" si="2"/>
        <v>1126.1632500000001</v>
      </c>
      <c r="H21" s="40">
        <f t="shared" si="3"/>
        <v>16441.98345</v>
      </c>
      <c r="I21" s="40">
        <f t="shared" si="4"/>
        <v>2630.7173520000001</v>
      </c>
      <c r="J21" s="40">
        <f t="shared" si="5"/>
        <v>19072.700801999999</v>
      </c>
      <c r="L21" s="57" t="s">
        <v>150</v>
      </c>
      <c r="M21" s="58" t="s">
        <v>151</v>
      </c>
    </row>
    <row r="22" spans="1:13" ht="14.25">
      <c r="A22" s="2" t="s">
        <v>46</v>
      </c>
      <c r="B22" s="1" t="s">
        <v>47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137</v>
      </c>
      <c r="M22" s="58" t="s">
        <v>152</v>
      </c>
    </row>
    <row r="23" spans="1:13" ht="14.25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137</v>
      </c>
      <c r="M23" s="58" t="s">
        <v>153</v>
      </c>
    </row>
    <row r="24" spans="1:13" ht="14.25">
      <c r="A24" s="2" t="s">
        <v>50</v>
      </c>
      <c r="B24" s="1" t="s">
        <v>51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137</v>
      </c>
      <c r="M24" s="58" t="s">
        <v>154</v>
      </c>
    </row>
    <row r="25" spans="1:13" ht="14.25">
      <c r="A25" s="2" t="s">
        <v>52</v>
      </c>
      <c r="B25" s="1" t="s">
        <v>53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142</v>
      </c>
      <c r="M25" s="58" t="s">
        <v>155</v>
      </c>
    </row>
    <row r="26" spans="1:13" ht="14.25">
      <c r="A26" s="2" t="s">
        <v>54</v>
      </c>
      <c r="B26" s="1" t="s">
        <v>55</v>
      </c>
      <c r="C26" s="13">
        <v>15302.68</v>
      </c>
      <c r="E26" s="40">
        <f t="shared" si="0"/>
        <v>15302.68</v>
      </c>
      <c r="F26" s="40">
        <f t="shared" si="1"/>
        <v>306.05360000000002</v>
      </c>
      <c r="G26" s="40">
        <f t="shared" si="2"/>
        <v>1147.701</v>
      </c>
      <c r="H26" s="40">
        <f t="shared" si="3"/>
        <v>16756.434600000001</v>
      </c>
      <c r="I26" s="40">
        <f t="shared" si="4"/>
        <v>2681.029536</v>
      </c>
      <c r="J26" s="40">
        <f t="shared" si="5"/>
        <v>19437.464136000002</v>
      </c>
      <c r="L26" s="57" t="s">
        <v>137</v>
      </c>
      <c r="M26" s="58" t="s">
        <v>156</v>
      </c>
    </row>
    <row r="27" spans="1:13" ht="14.25">
      <c r="A27" s="2" t="s">
        <v>56</v>
      </c>
      <c r="B27" s="1" t="s">
        <v>57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137</v>
      </c>
      <c r="M27" s="58" t="s">
        <v>157</v>
      </c>
    </row>
    <row r="28" spans="1:13" ht="14.25">
      <c r="A28" s="2" t="s">
        <v>58</v>
      </c>
      <c r="B28" s="1" t="s">
        <v>59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137</v>
      </c>
      <c r="M28" s="58" t="s">
        <v>158</v>
      </c>
    </row>
    <row r="29" spans="1:13" ht="14.25">
      <c r="A29" s="2" t="s">
        <v>60</v>
      </c>
      <c r="B29" s="1" t="s">
        <v>61</v>
      </c>
      <c r="C29" s="13">
        <v>6175.02</v>
      </c>
      <c r="E29" s="40">
        <f t="shared" si="0"/>
        <v>6175.02</v>
      </c>
      <c r="F29" s="40">
        <f t="shared" si="1"/>
        <v>123.50040000000001</v>
      </c>
      <c r="G29" s="40">
        <f t="shared" si="2"/>
        <v>463.12650000000002</v>
      </c>
      <c r="H29" s="40">
        <f t="shared" si="3"/>
        <v>6761.6469000000006</v>
      </c>
      <c r="I29" s="40">
        <f t="shared" si="4"/>
        <v>1081.8635040000001</v>
      </c>
      <c r="J29" s="40">
        <f t="shared" si="5"/>
        <v>7843.5104040000006</v>
      </c>
      <c r="L29" s="57" t="s">
        <v>137</v>
      </c>
      <c r="M29" s="58" t="s">
        <v>159</v>
      </c>
    </row>
    <row r="30" spans="1:13" ht="14.25">
      <c r="A30" s="2" t="s">
        <v>62</v>
      </c>
      <c r="B30" s="1" t="s">
        <v>63</v>
      </c>
      <c r="C30" s="13">
        <v>4368.7299999999996</v>
      </c>
      <c r="E30" s="40">
        <f t="shared" si="0"/>
        <v>4368.7299999999996</v>
      </c>
      <c r="F30" s="40">
        <f t="shared" si="1"/>
        <v>87.374599999999987</v>
      </c>
      <c r="G30" s="40">
        <f t="shared" si="2"/>
        <v>327.65474999999998</v>
      </c>
      <c r="H30" s="40">
        <f t="shared" si="3"/>
        <v>4783.7593499999994</v>
      </c>
      <c r="I30" s="40">
        <f t="shared" si="4"/>
        <v>765.40149599999995</v>
      </c>
      <c r="J30" s="40">
        <f t="shared" si="5"/>
        <v>5549.1608459999989</v>
      </c>
      <c r="L30" s="57" t="s">
        <v>137</v>
      </c>
      <c r="M30" s="58" t="s">
        <v>160</v>
      </c>
    </row>
    <row r="31" spans="1:13" ht="14.25">
      <c r="A31" s="2" t="s">
        <v>64</v>
      </c>
      <c r="B31" s="1" t="s">
        <v>65</v>
      </c>
      <c r="C31" s="13">
        <v>1526.76</v>
      </c>
      <c r="E31" s="40">
        <f t="shared" si="0"/>
        <v>1526.76</v>
      </c>
      <c r="F31" s="40">
        <f t="shared" si="1"/>
        <v>30.5352</v>
      </c>
      <c r="G31" s="40">
        <f t="shared" si="2"/>
        <v>114.50699999999999</v>
      </c>
      <c r="H31" s="40">
        <f t="shared" si="3"/>
        <v>1671.8022000000001</v>
      </c>
      <c r="I31" s="40">
        <f t="shared" si="4"/>
        <v>267.48835200000002</v>
      </c>
      <c r="J31" s="40">
        <f t="shared" si="5"/>
        <v>1939.2905520000002</v>
      </c>
      <c r="L31" s="59" t="s">
        <v>137</v>
      </c>
      <c r="M31" s="59" t="s">
        <v>161</v>
      </c>
    </row>
    <row r="32" spans="1:13" ht="14.25">
      <c r="A32" s="2" t="s">
        <v>66</v>
      </c>
      <c r="B32" s="1" t="s">
        <v>67</v>
      </c>
      <c r="C32" s="13">
        <v>1026.76</v>
      </c>
      <c r="E32" s="40">
        <f t="shared" si="0"/>
        <v>1026.76</v>
      </c>
      <c r="F32" s="40">
        <f t="shared" si="1"/>
        <v>20.5352</v>
      </c>
      <c r="G32" s="40">
        <f t="shared" si="2"/>
        <v>77.006999999999991</v>
      </c>
      <c r="H32" s="40">
        <f t="shared" si="3"/>
        <v>1124.3022000000001</v>
      </c>
      <c r="I32" s="40">
        <f t="shared" si="4"/>
        <v>179.88835200000003</v>
      </c>
      <c r="J32" s="40">
        <f t="shared" si="5"/>
        <v>1304.190552</v>
      </c>
      <c r="L32" s="57" t="s">
        <v>137</v>
      </c>
      <c r="M32" s="58" t="s">
        <v>162</v>
      </c>
    </row>
    <row r="33" spans="1:13" ht="14.25">
      <c r="A33" s="2" t="s">
        <v>68</v>
      </c>
      <c r="B33" s="1" t="s">
        <v>69</v>
      </c>
      <c r="C33" s="13">
        <v>33710.980000000003</v>
      </c>
      <c r="E33" s="40">
        <f t="shared" si="0"/>
        <v>33710.980000000003</v>
      </c>
      <c r="F33" s="40">
        <f t="shared" si="1"/>
        <v>674.21960000000013</v>
      </c>
      <c r="G33" s="40">
        <f t="shared" si="2"/>
        <v>2528.3235</v>
      </c>
      <c r="H33" s="40">
        <f t="shared" si="3"/>
        <v>36913.523099999999</v>
      </c>
      <c r="I33" s="40">
        <f t="shared" si="4"/>
        <v>5906.1636959999996</v>
      </c>
      <c r="J33" s="40">
        <f t="shared" si="5"/>
        <v>42819.686795999995</v>
      </c>
      <c r="L33" s="57" t="s">
        <v>137</v>
      </c>
      <c r="M33" s="58" t="s">
        <v>163</v>
      </c>
    </row>
    <row r="34" spans="1:13" ht="14.25">
      <c r="A34" s="2" t="s">
        <v>70</v>
      </c>
      <c r="B34" s="1" t="s">
        <v>71</v>
      </c>
      <c r="C34" s="13">
        <v>1026.76</v>
      </c>
      <c r="E34" s="40">
        <f t="shared" si="0"/>
        <v>1026.76</v>
      </c>
      <c r="F34" s="40">
        <f t="shared" si="1"/>
        <v>20.5352</v>
      </c>
      <c r="G34" s="40">
        <f t="shared" si="2"/>
        <v>77.006999999999991</v>
      </c>
      <c r="H34" s="40">
        <f t="shared" si="3"/>
        <v>1124.3022000000001</v>
      </c>
      <c r="I34" s="40">
        <f t="shared" si="4"/>
        <v>179.88835200000003</v>
      </c>
      <c r="J34" s="40">
        <f t="shared" si="5"/>
        <v>1304.190552</v>
      </c>
      <c r="L34" s="57" t="s">
        <v>137</v>
      </c>
      <c r="M34" s="58" t="s">
        <v>164</v>
      </c>
    </row>
    <row r="35" spans="1:13" ht="14.25">
      <c r="A35" s="2" t="s">
        <v>72</v>
      </c>
      <c r="B35" s="1" t="s">
        <v>73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7" t="s">
        <v>137</v>
      </c>
      <c r="M35" s="58" t="s">
        <v>165</v>
      </c>
    </row>
    <row r="36" spans="1:13" ht="14.25">
      <c r="A36" s="2" t="s">
        <v>74</v>
      </c>
      <c r="B36" s="1" t="s">
        <v>75</v>
      </c>
      <c r="C36" s="13">
        <v>15395.95</v>
      </c>
      <c r="E36" s="40">
        <f t="shared" si="0"/>
        <v>15395.95</v>
      </c>
      <c r="F36" s="40">
        <f t="shared" si="1"/>
        <v>307.91900000000004</v>
      </c>
      <c r="G36" s="40">
        <f t="shared" si="2"/>
        <v>1154.69625</v>
      </c>
      <c r="H36" s="40">
        <f t="shared" si="3"/>
        <v>16858.56525</v>
      </c>
      <c r="I36" s="40">
        <f t="shared" si="4"/>
        <v>2697.3704400000001</v>
      </c>
      <c r="J36" s="40">
        <f t="shared" si="5"/>
        <v>19555.935689999998</v>
      </c>
      <c r="L36" s="57" t="s">
        <v>150</v>
      </c>
      <c r="M36" s="58" t="s">
        <v>166</v>
      </c>
    </row>
    <row r="37" spans="1:13" ht="14.25">
      <c r="A37" s="2" t="s">
        <v>76</v>
      </c>
      <c r="B37" s="1" t="s">
        <v>77</v>
      </c>
      <c r="C37" s="13">
        <v>3955.52</v>
      </c>
      <c r="E37" s="40">
        <f t="shared" si="0"/>
        <v>3955.52</v>
      </c>
      <c r="F37" s="40">
        <f t="shared" si="1"/>
        <v>79.110399999999998</v>
      </c>
      <c r="G37" s="40">
        <f t="shared" si="2"/>
        <v>296.66399999999999</v>
      </c>
      <c r="H37" s="40">
        <f t="shared" si="3"/>
        <v>4331.2943999999998</v>
      </c>
      <c r="I37" s="40">
        <f t="shared" si="4"/>
        <v>693.00710400000003</v>
      </c>
      <c r="J37" s="40">
        <f t="shared" si="5"/>
        <v>5024.301504</v>
      </c>
      <c r="L37" s="57" t="s">
        <v>150</v>
      </c>
      <c r="M37" s="58" t="s">
        <v>167</v>
      </c>
    </row>
    <row r="38" spans="1:13" ht="14.25">
      <c r="A38" s="2" t="s">
        <v>78</v>
      </c>
      <c r="B38" s="1" t="s">
        <v>79</v>
      </c>
      <c r="C38" s="13">
        <v>9235.2999999999993</v>
      </c>
      <c r="E38" s="40">
        <f t="shared" si="0"/>
        <v>9235.2999999999993</v>
      </c>
      <c r="F38" s="40">
        <f t="shared" si="1"/>
        <v>184.70599999999999</v>
      </c>
      <c r="G38" s="40">
        <f t="shared" si="2"/>
        <v>692.64749999999992</v>
      </c>
      <c r="H38" s="40">
        <f t="shared" si="3"/>
        <v>10112.653499999999</v>
      </c>
      <c r="I38" s="40">
        <f t="shared" si="4"/>
        <v>1618.0245599999998</v>
      </c>
      <c r="J38" s="40">
        <f t="shared" si="5"/>
        <v>11730.678059999998</v>
      </c>
      <c r="L38" s="57" t="s">
        <v>142</v>
      </c>
      <c r="M38" s="58" t="s">
        <v>168</v>
      </c>
    </row>
    <row r="39" spans="1:13" ht="14.25">
      <c r="A39" s="2" t="s">
        <v>80</v>
      </c>
      <c r="B39" s="1" t="s">
        <v>81</v>
      </c>
      <c r="C39" s="13">
        <v>2026.76</v>
      </c>
      <c r="E39" s="40">
        <f t="shared" si="0"/>
        <v>2026.76</v>
      </c>
      <c r="F39" s="40">
        <f t="shared" si="1"/>
        <v>40.535200000000003</v>
      </c>
      <c r="G39" s="40">
        <f t="shared" si="2"/>
        <v>152.00700000000001</v>
      </c>
      <c r="H39" s="40">
        <f t="shared" si="3"/>
        <v>2219.3022000000001</v>
      </c>
      <c r="I39" s="40">
        <f t="shared" si="4"/>
        <v>355.08835200000004</v>
      </c>
      <c r="J39" s="40">
        <f t="shared" si="5"/>
        <v>2574.3905520000003</v>
      </c>
      <c r="L39" s="57" t="s">
        <v>137</v>
      </c>
      <c r="M39" s="58" t="s">
        <v>169</v>
      </c>
    </row>
    <row r="40" spans="1:13" ht="14.25">
      <c r="A40" s="2" t="s">
        <v>82</v>
      </c>
      <c r="B40" s="1" t="s">
        <v>83</v>
      </c>
      <c r="C40" s="13">
        <v>72814.179999999993</v>
      </c>
      <c r="E40" s="40">
        <f t="shared" si="0"/>
        <v>72814.179999999993</v>
      </c>
      <c r="F40" s="40">
        <f t="shared" si="1"/>
        <v>1456.2836</v>
      </c>
      <c r="G40" s="40">
        <f t="shared" si="2"/>
        <v>5461.0634999999993</v>
      </c>
      <c r="H40" s="40">
        <f t="shared" si="3"/>
        <v>79731.527099999992</v>
      </c>
      <c r="I40" s="40">
        <f t="shared" si="4"/>
        <v>12757.044335999999</v>
      </c>
      <c r="J40" s="40">
        <f t="shared" si="5"/>
        <v>92488.571435999998</v>
      </c>
      <c r="L40" s="57" t="s">
        <v>142</v>
      </c>
      <c r="M40" s="58" t="s">
        <v>170</v>
      </c>
    </row>
    <row r="41" spans="1:13" ht="14.25">
      <c r="A41" s="2" t="s">
        <v>84</v>
      </c>
      <c r="B41" s="1" t="s">
        <v>85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8" t="s">
        <v>137</v>
      </c>
      <c r="M41" s="58" t="s">
        <v>171</v>
      </c>
    </row>
    <row r="42" spans="1:13" ht="14.25">
      <c r="A42" s="2" t="s">
        <v>86</v>
      </c>
      <c r="B42" s="1" t="s">
        <v>87</v>
      </c>
      <c r="C42" s="13">
        <v>2823.69</v>
      </c>
      <c r="E42" s="40">
        <f t="shared" si="0"/>
        <v>2823.69</v>
      </c>
      <c r="F42" s="40">
        <f t="shared" si="1"/>
        <v>56.473800000000004</v>
      </c>
      <c r="G42" s="40">
        <f t="shared" si="2"/>
        <v>211.77674999999999</v>
      </c>
      <c r="H42" s="40">
        <f t="shared" si="3"/>
        <v>3091.9405500000003</v>
      </c>
      <c r="I42" s="40">
        <f t="shared" si="4"/>
        <v>494.71048800000005</v>
      </c>
      <c r="J42" s="40">
        <f t="shared" si="5"/>
        <v>3586.6510380000004</v>
      </c>
      <c r="L42" s="58" t="s">
        <v>137</v>
      </c>
      <c r="M42" s="58" t="s">
        <v>172</v>
      </c>
    </row>
    <row r="43" spans="1:13" ht="14.25">
      <c r="A43" s="2" t="s">
        <v>88</v>
      </c>
      <c r="B43" s="1" t="s">
        <v>89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8" t="s">
        <v>137</v>
      </c>
      <c r="M43" s="58" t="s">
        <v>173</v>
      </c>
    </row>
    <row r="44" spans="1:13" ht="14.25">
      <c r="A44" s="2" t="s">
        <v>90</v>
      </c>
      <c r="B44" s="1" t="s">
        <v>91</v>
      </c>
      <c r="C44" s="13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7" t="s">
        <v>137</v>
      </c>
      <c r="M44" s="58" t="s">
        <v>174</v>
      </c>
    </row>
    <row r="45" spans="1:13" ht="14.25">
      <c r="A45" s="2" t="s">
        <v>92</v>
      </c>
      <c r="B45" s="1" t="s">
        <v>93</v>
      </c>
      <c r="C45" s="13">
        <v>3037.16</v>
      </c>
      <c r="E45" s="40">
        <f t="shared" si="0"/>
        <v>3037.16</v>
      </c>
      <c r="F45" s="40">
        <f t="shared" si="1"/>
        <v>60.743200000000002</v>
      </c>
      <c r="G45" s="40">
        <f t="shared" si="2"/>
        <v>227.78699999999998</v>
      </c>
      <c r="H45" s="40">
        <f t="shared" si="3"/>
        <v>3325.6901999999995</v>
      </c>
      <c r="I45" s="40">
        <f t="shared" si="4"/>
        <v>532.11043199999995</v>
      </c>
      <c r="J45" s="40">
        <f t="shared" si="5"/>
        <v>3857.8006319999995</v>
      </c>
      <c r="L45" s="57" t="s">
        <v>142</v>
      </c>
      <c r="M45" s="58" t="s">
        <v>175</v>
      </c>
    </row>
    <row r="46" spans="1:13" ht="14.25">
      <c r="A46" s="2" t="s">
        <v>94</v>
      </c>
      <c r="B46" s="1" t="s">
        <v>95</v>
      </c>
      <c r="C46" s="13">
        <v>18825.240000000002</v>
      </c>
      <c r="E46" s="40">
        <f t="shared" si="0"/>
        <v>18825.240000000002</v>
      </c>
      <c r="F46" s="40">
        <f t="shared" si="1"/>
        <v>376.50480000000005</v>
      </c>
      <c r="G46" s="40">
        <f t="shared" si="2"/>
        <v>1411.893</v>
      </c>
      <c r="H46" s="40">
        <f t="shared" si="3"/>
        <v>20613.6378</v>
      </c>
      <c r="I46" s="40">
        <f t="shared" si="4"/>
        <v>3298.1820480000001</v>
      </c>
      <c r="J46" s="40">
        <f t="shared" si="5"/>
        <v>23911.819847999999</v>
      </c>
      <c r="L46" s="57" t="s">
        <v>137</v>
      </c>
      <c r="M46" s="58" t="s">
        <v>176</v>
      </c>
    </row>
    <row r="47" spans="1:13" ht="14.25">
      <c r="A47" s="2" t="s">
        <v>96</v>
      </c>
      <c r="B47" s="1" t="s">
        <v>97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7" t="s">
        <v>137</v>
      </c>
      <c r="M47" s="58" t="s">
        <v>177</v>
      </c>
    </row>
    <row r="48" spans="1:13" ht="14.25">
      <c r="A48" s="2" t="s">
        <v>98</v>
      </c>
      <c r="B48" s="1" t="s">
        <v>99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8" t="s">
        <v>137</v>
      </c>
      <c r="M48" s="58" t="s">
        <v>178</v>
      </c>
    </row>
    <row r="49" spans="1:13" ht="14.25">
      <c r="A49" s="2" t="s">
        <v>100</v>
      </c>
      <c r="B49" s="1" t="s">
        <v>101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7" t="s">
        <v>142</v>
      </c>
      <c r="M49" s="58" t="s">
        <v>179</v>
      </c>
    </row>
    <row r="50" spans="1:13" ht="14.25">
      <c r="A50" s="2" t="s">
        <v>102</v>
      </c>
      <c r="B50" s="1" t="s">
        <v>103</v>
      </c>
      <c r="C50" s="13">
        <v>1026.76</v>
      </c>
      <c r="E50" s="40">
        <f t="shared" si="0"/>
        <v>1026.76</v>
      </c>
      <c r="F50" s="40">
        <f t="shared" si="1"/>
        <v>20.5352</v>
      </c>
      <c r="G50" s="40">
        <f t="shared" si="2"/>
        <v>77.006999999999991</v>
      </c>
      <c r="H50" s="40">
        <f t="shared" si="3"/>
        <v>1124.3022000000001</v>
      </c>
      <c r="I50" s="40">
        <f t="shared" si="4"/>
        <v>179.88835200000003</v>
      </c>
      <c r="J50" s="40">
        <f t="shared" si="5"/>
        <v>1304.190552</v>
      </c>
      <c r="L50" s="60" t="s">
        <v>137</v>
      </c>
      <c r="M50" s="60" t="s">
        <v>180</v>
      </c>
    </row>
    <row r="51" spans="1:13" ht="14.25">
      <c r="A51" s="2" t="s">
        <v>104</v>
      </c>
      <c r="B51" s="1" t="s">
        <v>105</v>
      </c>
      <c r="C51" s="13">
        <v>1026.76</v>
      </c>
      <c r="E51" s="40">
        <f>+C51</f>
        <v>1026.76</v>
      </c>
      <c r="F51" s="40">
        <f>+E51*2%</f>
        <v>20.5352</v>
      </c>
      <c r="G51" s="40">
        <f>+E51*7.5%</f>
        <v>77.006999999999991</v>
      </c>
      <c r="H51" s="40">
        <f>SUM(E51:G51)</f>
        <v>1124.3022000000001</v>
      </c>
      <c r="I51" s="40">
        <f>+H51*16%</f>
        <v>179.88835200000003</v>
      </c>
      <c r="J51" s="40">
        <f>+H51+I51</f>
        <v>1304.190552</v>
      </c>
      <c r="L51" s="60" t="s">
        <v>142</v>
      </c>
      <c r="M51" s="60" t="s">
        <v>181</v>
      </c>
    </row>
    <row r="53" spans="1:13" s="7" customFormat="1">
      <c r="A53" s="15"/>
      <c r="C53" s="7" t="s">
        <v>106</v>
      </c>
      <c r="E53" s="38" t="s">
        <v>106</v>
      </c>
      <c r="F53" s="38" t="s">
        <v>106</v>
      </c>
      <c r="G53" s="38" t="s">
        <v>106</v>
      </c>
      <c r="H53" s="38" t="s">
        <v>106</v>
      </c>
      <c r="I53" s="38" t="s">
        <v>106</v>
      </c>
      <c r="J53" s="38" t="s">
        <v>106</v>
      </c>
    </row>
    <row r="54" spans="1:13" ht="13.5" thickBot="1">
      <c r="A54" s="18" t="s">
        <v>107</v>
      </c>
      <c r="B54" s="1" t="s">
        <v>108</v>
      </c>
      <c r="C54" s="17">
        <v>288840.36</v>
      </c>
      <c r="E54" s="41">
        <f>SUM(E11:E51)</f>
        <v>288840.36000000004</v>
      </c>
      <c r="F54" s="41">
        <f t="shared" ref="F54:J54" si="6">SUM(F11:F51)</f>
        <v>5776.8072000000002</v>
      </c>
      <c r="G54" s="41">
        <f t="shared" si="6"/>
        <v>21663.027000000006</v>
      </c>
      <c r="H54" s="41">
        <f t="shared" si="6"/>
        <v>316280.19419999991</v>
      </c>
      <c r="I54" s="41">
        <f t="shared" si="6"/>
        <v>50604.831072000015</v>
      </c>
      <c r="J54" s="41">
        <f t="shared" si="6"/>
        <v>366885.02527200023</v>
      </c>
    </row>
    <row r="55" spans="1:13" ht="12" thickTop="1"/>
    <row r="56" spans="1:13">
      <c r="C56" s="1" t="s">
        <v>108</v>
      </c>
    </row>
    <row r="57" spans="1:13">
      <c r="A57" s="2" t="s">
        <v>108</v>
      </c>
      <c r="B57" s="1" t="s">
        <v>108</v>
      </c>
      <c r="C57" s="16"/>
    </row>
  </sheetData>
  <autoFilter ref="A10:M51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workbookViewId="0">
      <pane xSplit="2" ySplit="10" topLeftCell="I29" activePane="bottomRight" state="frozen"/>
      <selection pane="topRight" activeCell="C1" sqref="C1"/>
      <selection pane="bottomLeft" activeCell="A13" sqref="A13"/>
      <selection pane="bottomRight" activeCell="R31" sqref="R31"/>
    </sheetView>
  </sheetViews>
  <sheetFormatPr baseColWidth="10" defaultRowHeight="11.25"/>
  <cols>
    <col min="1" max="1" width="6.28515625" style="2" customWidth="1"/>
    <col min="2" max="2" width="27.5703125" style="1" customWidth="1"/>
    <col min="3" max="3" width="11.28515625" style="1" customWidth="1"/>
    <col min="4" max="4" width="12" style="1" customWidth="1"/>
    <col min="5" max="5" width="11.42578125" style="1" customWidth="1"/>
    <col min="6" max="6" width="14.5703125" style="1" customWidth="1"/>
    <col min="7" max="7" width="13.5703125" style="1" bestFit="1" customWidth="1"/>
    <col min="8" max="9" width="13" style="1" bestFit="1" customWidth="1"/>
    <col min="10" max="10" width="12" style="1" customWidth="1"/>
    <col min="11" max="11" width="11.7109375" style="1" customWidth="1"/>
    <col min="12" max="12" width="11.28515625" style="1" customWidth="1"/>
    <col min="13" max="13" width="9.85546875" style="1" customWidth="1"/>
    <col min="14" max="14" width="11.5703125" style="1" customWidth="1"/>
    <col min="15" max="15" width="14.42578125" style="1" customWidth="1"/>
    <col min="16" max="16" width="12.5703125" style="1" customWidth="1"/>
    <col min="17" max="16384" width="11.42578125" style="1"/>
  </cols>
  <sheetData>
    <row r="1" spans="1:16" ht="18" customHeight="1">
      <c r="A1" s="3" t="s">
        <v>0</v>
      </c>
      <c r="B1" s="45" t="s">
        <v>108</v>
      </c>
      <c r="C1" s="46"/>
      <c r="D1" s="46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431.38</v>
      </c>
      <c r="F11" s="13">
        <v>0</v>
      </c>
      <c r="G11" s="13">
        <v>1458.14</v>
      </c>
      <c r="H11" s="13">
        <v>0</v>
      </c>
      <c r="I11" s="13">
        <v>0</v>
      </c>
      <c r="J11" s="13">
        <v>0</v>
      </c>
      <c r="K11" s="13">
        <v>51.71</v>
      </c>
      <c r="L11" s="13">
        <v>65.98</v>
      </c>
      <c r="M11" s="14">
        <v>-0.15</v>
      </c>
      <c r="N11" s="13">
        <v>0</v>
      </c>
      <c r="O11" s="13">
        <v>117.54</v>
      </c>
      <c r="P11" s="13">
        <v>1340.6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6101.69</v>
      </c>
      <c r="F12" s="13">
        <v>0</v>
      </c>
      <c r="G12" s="13">
        <v>7128.45</v>
      </c>
      <c r="H12" s="13">
        <v>0</v>
      </c>
      <c r="I12" s="13">
        <v>0</v>
      </c>
      <c r="J12" s="13">
        <v>0</v>
      </c>
      <c r="K12" s="13">
        <v>1317.92</v>
      </c>
      <c r="L12" s="13">
        <v>199.7</v>
      </c>
      <c r="M12" s="13">
        <v>0.03</v>
      </c>
      <c r="N12" s="13">
        <v>0</v>
      </c>
      <c r="O12" s="13">
        <v>1517.65</v>
      </c>
      <c r="P12" s="13">
        <v>5610.8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0</v>
      </c>
      <c r="F13" s="13">
        <v>0</v>
      </c>
      <c r="G13" s="13">
        <v>1026.76</v>
      </c>
      <c r="H13" s="13">
        <v>0</v>
      </c>
      <c r="I13" s="13">
        <v>0</v>
      </c>
      <c r="J13" s="14">
        <v>-18.41</v>
      </c>
      <c r="K13" s="13">
        <v>0</v>
      </c>
      <c r="L13" s="13">
        <v>109.5</v>
      </c>
      <c r="M13" s="14">
        <v>-0.13</v>
      </c>
      <c r="N13" s="13">
        <v>0</v>
      </c>
      <c r="O13" s="13">
        <v>90.96</v>
      </c>
      <c r="P13" s="13">
        <v>935.8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4418.43</v>
      </c>
      <c r="F14" s="13">
        <v>0</v>
      </c>
      <c r="G14" s="13">
        <v>5445.19</v>
      </c>
      <c r="H14" s="13">
        <v>432.12</v>
      </c>
      <c r="I14" s="13">
        <v>0</v>
      </c>
      <c r="J14" s="13">
        <v>0</v>
      </c>
      <c r="K14" s="13">
        <v>922.02</v>
      </c>
      <c r="L14" s="13">
        <v>186.33</v>
      </c>
      <c r="M14" s="13">
        <v>0.02</v>
      </c>
      <c r="N14" s="13">
        <v>249.9</v>
      </c>
      <c r="O14" s="13">
        <v>1790.39</v>
      </c>
      <c r="P14" s="13">
        <v>3654.8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0</v>
      </c>
      <c r="F15" s="13">
        <v>0</v>
      </c>
      <c r="G15" s="13">
        <v>1026.76</v>
      </c>
      <c r="H15" s="13">
        <v>0</v>
      </c>
      <c r="I15" s="13">
        <v>0</v>
      </c>
      <c r="J15" s="14">
        <v>-18.41</v>
      </c>
      <c r="K15" s="13">
        <v>0</v>
      </c>
      <c r="L15" s="13">
        <v>25.48</v>
      </c>
      <c r="M15" s="13">
        <v>0.09</v>
      </c>
      <c r="N15" s="13">
        <v>0</v>
      </c>
      <c r="O15" s="13">
        <v>7.16</v>
      </c>
      <c r="P15" s="13">
        <v>1019.6</v>
      </c>
    </row>
    <row r="16" spans="1:16">
      <c r="A16" s="2" t="s">
        <v>34</v>
      </c>
      <c r="B16" s="1" t="s">
        <v>35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0</v>
      </c>
      <c r="I16" s="13">
        <v>0</v>
      </c>
      <c r="J16" s="14">
        <v>-18.41</v>
      </c>
      <c r="K16" s="13">
        <v>0</v>
      </c>
      <c r="L16" s="13">
        <v>83.89</v>
      </c>
      <c r="M16" s="13">
        <v>0.08</v>
      </c>
      <c r="N16" s="13">
        <v>0</v>
      </c>
      <c r="O16" s="13">
        <v>65.56</v>
      </c>
      <c r="P16" s="13">
        <v>961.2</v>
      </c>
    </row>
    <row r="17" spans="1:16">
      <c r="A17" s="2" t="s">
        <v>36</v>
      </c>
      <c r="B17" s="1" t="s">
        <v>37</v>
      </c>
      <c r="C17" s="13">
        <v>1628.58</v>
      </c>
      <c r="D17" s="13">
        <v>271.43</v>
      </c>
      <c r="E17" s="13">
        <v>0</v>
      </c>
      <c r="F17" s="13">
        <v>0</v>
      </c>
      <c r="G17" s="13">
        <v>1900.01</v>
      </c>
      <c r="H17" s="13">
        <v>0</v>
      </c>
      <c r="I17" s="13">
        <v>0</v>
      </c>
      <c r="J17" s="13">
        <v>0</v>
      </c>
      <c r="K17" s="13">
        <v>168.22</v>
      </c>
      <c r="L17" s="13">
        <v>49.06</v>
      </c>
      <c r="M17" s="14">
        <v>-7.0000000000000007E-2</v>
      </c>
      <c r="N17" s="13">
        <v>0</v>
      </c>
      <c r="O17" s="13">
        <v>217.21</v>
      </c>
      <c r="P17" s="13">
        <v>1682.8</v>
      </c>
    </row>
    <row r="18" spans="1:16">
      <c r="A18" s="2" t="s">
        <v>38</v>
      </c>
      <c r="B18" s="1" t="s">
        <v>39</v>
      </c>
      <c r="C18" s="13">
        <v>880.08</v>
      </c>
      <c r="D18" s="13">
        <v>146.68</v>
      </c>
      <c r="E18" s="13">
        <v>25633.919999999998</v>
      </c>
      <c r="F18" s="13">
        <v>0</v>
      </c>
      <c r="G18" s="13">
        <v>26660.68</v>
      </c>
      <c r="H18" s="13">
        <v>0</v>
      </c>
      <c r="I18" s="13">
        <v>0</v>
      </c>
      <c r="J18" s="13">
        <v>0</v>
      </c>
      <c r="K18" s="13">
        <v>7545.87</v>
      </c>
      <c r="L18" s="13">
        <v>77.37</v>
      </c>
      <c r="M18" s="13">
        <v>0.04</v>
      </c>
      <c r="N18" s="13">
        <v>0</v>
      </c>
      <c r="O18" s="13">
        <v>7623.28</v>
      </c>
      <c r="P18" s="13">
        <v>19037.400000000001</v>
      </c>
    </row>
    <row r="19" spans="1:16">
      <c r="A19" s="2" t="s">
        <v>40</v>
      </c>
      <c r="B19" s="1" t="s">
        <v>41</v>
      </c>
      <c r="C19" s="13">
        <v>4000.08</v>
      </c>
      <c r="D19" s="13">
        <v>666.68</v>
      </c>
      <c r="E19" s="13">
        <v>15805.69</v>
      </c>
      <c r="F19" s="13">
        <v>0</v>
      </c>
      <c r="G19" s="13">
        <v>20472.45</v>
      </c>
      <c r="H19" s="13">
        <v>0</v>
      </c>
      <c r="I19" s="13">
        <v>0</v>
      </c>
      <c r="J19" s="13">
        <v>0</v>
      </c>
      <c r="K19" s="13">
        <v>5441.87</v>
      </c>
      <c r="L19" s="13">
        <v>360.26</v>
      </c>
      <c r="M19" s="14">
        <v>-0.08</v>
      </c>
      <c r="N19" s="13">
        <v>0</v>
      </c>
      <c r="O19" s="13">
        <v>5802.05</v>
      </c>
      <c r="P19" s="13">
        <v>14670.4</v>
      </c>
    </row>
    <row r="20" spans="1:16">
      <c r="A20" s="2" t="s">
        <v>42</v>
      </c>
      <c r="B20" s="1" t="s">
        <v>43</v>
      </c>
      <c r="C20" s="13">
        <v>880.08</v>
      </c>
      <c r="D20" s="13">
        <v>146.68</v>
      </c>
      <c r="E20" s="13">
        <v>0</v>
      </c>
      <c r="F20" s="13">
        <v>0</v>
      </c>
      <c r="G20" s="13">
        <v>1026.76</v>
      </c>
      <c r="H20" s="13">
        <v>0</v>
      </c>
      <c r="I20" s="13">
        <v>0</v>
      </c>
      <c r="J20" s="14">
        <v>-18.41</v>
      </c>
      <c r="K20" s="13">
        <v>0</v>
      </c>
      <c r="L20" s="13">
        <v>195.52</v>
      </c>
      <c r="M20" s="13">
        <v>0.05</v>
      </c>
      <c r="N20" s="13">
        <v>0</v>
      </c>
      <c r="O20" s="13">
        <v>177.16</v>
      </c>
      <c r="P20" s="13">
        <v>849.6</v>
      </c>
    </row>
    <row r="21" spans="1:16">
      <c r="A21" s="2" t="s">
        <v>44</v>
      </c>
      <c r="B21" s="1" t="s">
        <v>45</v>
      </c>
      <c r="C21" s="13">
        <v>1000.08</v>
      </c>
      <c r="D21" s="13">
        <v>166.68</v>
      </c>
      <c r="E21" s="13">
        <v>13848.75</v>
      </c>
      <c r="F21" s="13">
        <v>0</v>
      </c>
      <c r="G21" s="13">
        <v>15015.51</v>
      </c>
      <c r="H21" s="13">
        <v>491.27</v>
      </c>
      <c r="I21" s="13">
        <v>0</v>
      </c>
      <c r="J21" s="13">
        <v>0</v>
      </c>
      <c r="K21" s="13">
        <v>3669.97</v>
      </c>
      <c r="L21" s="13">
        <v>125.99</v>
      </c>
      <c r="M21" s="14">
        <v>-0.12</v>
      </c>
      <c r="N21" s="13">
        <v>0</v>
      </c>
      <c r="O21" s="13">
        <v>4287.1099999999997</v>
      </c>
      <c r="P21" s="13">
        <v>10728.4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0</v>
      </c>
      <c r="F22" s="13">
        <v>0</v>
      </c>
      <c r="G22" s="13">
        <v>1026.76</v>
      </c>
      <c r="H22" s="13">
        <v>0</v>
      </c>
      <c r="I22" s="13">
        <v>0</v>
      </c>
      <c r="J22" s="14">
        <v>-18.41</v>
      </c>
      <c r="K22" s="13">
        <v>0</v>
      </c>
      <c r="L22" s="13">
        <v>25.48</v>
      </c>
      <c r="M22" s="13">
        <v>0.09</v>
      </c>
      <c r="N22" s="13">
        <v>0</v>
      </c>
      <c r="O22" s="13">
        <v>7.16</v>
      </c>
      <c r="P22" s="13">
        <v>1019.6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0</v>
      </c>
      <c r="G23" s="13">
        <v>1026.76</v>
      </c>
      <c r="H23" s="13">
        <v>0</v>
      </c>
      <c r="I23" s="13">
        <v>0</v>
      </c>
      <c r="J23" s="14">
        <v>-18.41</v>
      </c>
      <c r="K23" s="13">
        <v>0</v>
      </c>
      <c r="L23" s="13">
        <v>181.24</v>
      </c>
      <c r="M23" s="13">
        <v>0.13</v>
      </c>
      <c r="N23" s="13">
        <v>0</v>
      </c>
      <c r="O23" s="13">
        <v>162.96</v>
      </c>
      <c r="P23" s="13">
        <v>863.8</v>
      </c>
    </row>
    <row r="24" spans="1:16">
      <c r="A24" s="2" t="s">
        <v>50</v>
      </c>
      <c r="B24" s="1" t="s">
        <v>51</v>
      </c>
      <c r="C24" s="13">
        <v>880.08</v>
      </c>
      <c r="D24" s="13">
        <v>146.68</v>
      </c>
      <c r="E24" s="13">
        <v>0</v>
      </c>
      <c r="F24" s="13">
        <v>0</v>
      </c>
      <c r="G24" s="13">
        <v>1026.76</v>
      </c>
      <c r="H24" s="13">
        <v>0</v>
      </c>
      <c r="I24" s="13">
        <v>0</v>
      </c>
      <c r="J24" s="14">
        <v>-18.41</v>
      </c>
      <c r="K24" s="13">
        <v>0</v>
      </c>
      <c r="L24" s="13">
        <v>25.48</v>
      </c>
      <c r="M24" s="13">
        <v>0.09</v>
      </c>
      <c r="N24" s="13">
        <v>0</v>
      </c>
      <c r="O24" s="13">
        <v>7.16</v>
      </c>
      <c r="P24" s="13">
        <v>1019.6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0</v>
      </c>
      <c r="F25" s="13">
        <v>0</v>
      </c>
      <c r="G25" s="13">
        <v>1026.76</v>
      </c>
      <c r="H25" s="13">
        <v>0</v>
      </c>
      <c r="I25" s="13">
        <v>0</v>
      </c>
      <c r="J25" s="14">
        <v>-18.41</v>
      </c>
      <c r="K25" s="13">
        <v>0</v>
      </c>
      <c r="L25" s="13">
        <v>25.48</v>
      </c>
      <c r="M25" s="14">
        <v>-0.11</v>
      </c>
      <c r="N25" s="13">
        <v>0</v>
      </c>
      <c r="O25" s="13">
        <v>6.96</v>
      </c>
      <c r="P25" s="13">
        <v>1019.8</v>
      </c>
    </row>
    <row r="26" spans="1:16">
      <c r="A26" s="2" t="s">
        <v>54</v>
      </c>
      <c r="B26" s="1" t="s">
        <v>55</v>
      </c>
      <c r="C26" s="13">
        <v>6000</v>
      </c>
      <c r="D26" s="13">
        <v>1000</v>
      </c>
      <c r="E26" s="13">
        <v>8302.68</v>
      </c>
      <c r="F26" s="13">
        <v>0</v>
      </c>
      <c r="G26" s="13">
        <v>15302.68</v>
      </c>
      <c r="H26" s="13">
        <v>144.04</v>
      </c>
      <c r="I26" s="13">
        <v>0</v>
      </c>
      <c r="J26" s="13">
        <v>0</v>
      </c>
      <c r="K26" s="13">
        <v>3761.87</v>
      </c>
      <c r="L26" s="13">
        <v>360.26</v>
      </c>
      <c r="M26" s="14">
        <v>-0.09</v>
      </c>
      <c r="N26" s="13">
        <v>0</v>
      </c>
      <c r="O26" s="13">
        <v>4266.08</v>
      </c>
      <c r="P26" s="13">
        <v>11036.6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0</v>
      </c>
      <c r="F27" s="13">
        <v>0</v>
      </c>
      <c r="G27" s="13">
        <v>1026.76</v>
      </c>
      <c r="H27" s="13">
        <v>0</v>
      </c>
      <c r="I27" s="13">
        <v>0</v>
      </c>
      <c r="J27" s="14">
        <v>-18.41</v>
      </c>
      <c r="K27" s="13">
        <v>0</v>
      </c>
      <c r="L27" s="13">
        <v>25.48</v>
      </c>
      <c r="M27" s="13">
        <v>0.09</v>
      </c>
      <c r="N27" s="13">
        <v>0</v>
      </c>
      <c r="O27" s="13">
        <v>7.16</v>
      </c>
      <c r="P27" s="13">
        <v>1019.6</v>
      </c>
    </row>
    <row r="28" spans="1:16">
      <c r="A28" s="2" t="s">
        <v>58</v>
      </c>
      <c r="B28" s="1" t="s">
        <v>59</v>
      </c>
      <c r="C28" s="13">
        <v>880.08</v>
      </c>
      <c r="D28" s="13">
        <v>146.68</v>
      </c>
      <c r="E28" s="13">
        <v>0</v>
      </c>
      <c r="F28" s="13">
        <v>0</v>
      </c>
      <c r="G28" s="13">
        <v>1026.76</v>
      </c>
      <c r="H28" s="13">
        <v>0</v>
      </c>
      <c r="I28" s="13">
        <v>0</v>
      </c>
      <c r="J28" s="14">
        <v>-18.41</v>
      </c>
      <c r="K28" s="13">
        <v>0</v>
      </c>
      <c r="L28" s="13">
        <v>239.06</v>
      </c>
      <c r="M28" s="13">
        <v>0.11</v>
      </c>
      <c r="N28" s="13">
        <v>0</v>
      </c>
      <c r="O28" s="13">
        <v>220.76</v>
      </c>
      <c r="P28" s="13">
        <v>806</v>
      </c>
    </row>
    <row r="29" spans="1:16">
      <c r="A29" s="2" t="s">
        <v>60</v>
      </c>
      <c r="B29" s="1" t="s">
        <v>61</v>
      </c>
      <c r="C29" s="13">
        <v>880.08</v>
      </c>
      <c r="D29" s="13">
        <v>146.68</v>
      </c>
      <c r="E29" s="13">
        <v>5148.26</v>
      </c>
      <c r="F29" s="13">
        <v>0</v>
      </c>
      <c r="G29" s="13">
        <v>6175.02</v>
      </c>
      <c r="H29" s="13">
        <v>0</v>
      </c>
      <c r="I29" s="13">
        <v>0</v>
      </c>
      <c r="J29" s="13">
        <v>0</v>
      </c>
      <c r="K29" s="13">
        <v>1093.67</v>
      </c>
      <c r="L29" s="13">
        <v>139.49</v>
      </c>
      <c r="M29" s="13">
        <v>0.06</v>
      </c>
      <c r="N29" s="13">
        <v>0</v>
      </c>
      <c r="O29" s="13">
        <v>1233.22</v>
      </c>
      <c r="P29" s="13">
        <v>4941.8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3341.97</v>
      </c>
      <c r="F30" s="13">
        <v>0</v>
      </c>
      <c r="G30" s="13">
        <v>4368.7299999999996</v>
      </c>
      <c r="H30" s="13">
        <v>0</v>
      </c>
      <c r="I30" s="13">
        <v>0</v>
      </c>
      <c r="J30" s="13">
        <v>0</v>
      </c>
      <c r="K30" s="13">
        <v>677.77</v>
      </c>
      <c r="L30" s="13">
        <v>222.1</v>
      </c>
      <c r="M30" s="13">
        <v>0.06</v>
      </c>
      <c r="N30" s="13">
        <v>0</v>
      </c>
      <c r="O30" s="13">
        <v>899.93</v>
      </c>
      <c r="P30" s="13">
        <v>3468.8</v>
      </c>
    </row>
    <row r="31" spans="1:16">
      <c r="A31" s="2" t="s">
        <v>64</v>
      </c>
      <c r="B31" s="1" t="s">
        <v>65</v>
      </c>
      <c r="C31" s="13">
        <v>880.08</v>
      </c>
      <c r="D31" s="13">
        <v>146.68</v>
      </c>
      <c r="E31" s="13">
        <v>0</v>
      </c>
      <c r="F31" s="13">
        <v>500</v>
      </c>
      <c r="G31" s="13">
        <v>1526.76</v>
      </c>
      <c r="H31" s="13">
        <v>0</v>
      </c>
      <c r="I31" s="13">
        <v>0</v>
      </c>
      <c r="J31" s="13">
        <v>0</v>
      </c>
      <c r="K31" s="13">
        <v>59.18</v>
      </c>
      <c r="L31" s="13">
        <v>25.48</v>
      </c>
      <c r="M31" s="13">
        <v>0.1</v>
      </c>
      <c r="N31" s="13">
        <v>0</v>
      </c>
      <c r="O31" s="13">
        <v>84.76</v>
      </c>
      <c r="P31" s="13">
        <v>1442</v>
      </c>
    </row>
    <row r="32" spans="1:16">
      <c r="A32" s="2" t="s">
        <v>66</v>
      </c>
      <c r="B32" s="1" t="s">
        <v>67</v>
      </c>
      <c r="C32" s="13">
        <v>880.08</v>
      </c>
      <c r="D32" s="13">
        <v>146.68</v>
      </c>
      <c r="E32" s="13">
        <v>0</v>
      </c>
      <c r="F32" s="13">
        <v>0</v>
      </c>
      <c r="G32" s="13">
        <v>1026.76</v>
      </c>
      <c r="H32" s="13">
        <v>0</v>
      </c>
      <c r="I32" s="13">
        <v>0</v>
      </c>
      <c r="J32" s="14">
        <v>-18.41</v>
      </c>
      <c r="K32" s="13">
        <v>0</v>
      </c>
      <c r="L32" s="13">
        <v>25.48</v>
      </c>
      <c r="M32" s="14">
        <v>-0.11</v>
      </c>
      <c r="N32" s="13">
        <v>0</v>
      </c>
      <c r="O32" s="13">
        <v>6.96</v>
      </c>
      <c r="P32" s="13">
        <v>1019.8</v>
      </c>
    </row>
    <row r="33" spans="1:16">
      <c r="A33" s="2" t="s">
        <v>68</v>
      </c>
      <c r="B33" s="1" t="s">
        <v>69</v>
      </c>
      <c r="C33" s="13">
        <v>4000.08</v>
      </c>
      <c r="D33" s="13">
        <v>666.68</v>
      </c>
      <c r="E33" s="13">
        <v>29044.22</v>
      </c>
      <c r="F33" s="13">
        <v>0</v>
      </c>
      <c r="G33" s="13">
        <v>33710.980000000003</v>
      </c>
      <c r="H33" s="13">
        <v>352.85</v>
      </c>
      <c r="I33" s="13">
        <v>0</v>
      </c>
      <c r="J33" s="13">
        <v>0</v>
      </c>
      <c r="K33" s="13">
        <v>9942.9699999999993</v>
      </c>
      <c r="L33" s="13">
        <v>360.26</v>
      </c>
      <c r="M33" s="13">
        <v>0.1</v>
      </c>
      <c r="N33" s="13">
        <v>0</v>
      </c>
      <c r="O33" s="13">
        <v>10656.18</v>
      </c>
      <c r="P33" s="13">
        <v>23054.799999999999</v>
      </c>
    </row>
    <row r="34" spans="1:16">
      <c r="A34" s="2" t="s">
        <v>70</v>
      </c>
      <c r="B34" s="1" t="s">
        <v>71</v>
      </c>
      <c r="C34" s="13">
        <v>880.08</v>
      </c>
      <c r="D34" s="13">
        <v>146.68</v>
      </c>
      <c r="E34" s="13">
        <v>0</v>
      </c>
      <c r="F34" s="13">
        <v>0</v>
      </c>
      <c r="G34" s="13">
        <v>1026.76</v>
      </c>
      <c r="H34" s="13">
        <v>0</v>
      </c>
      <c r="I34" s="13">
        <v>0</v>
      </c>
      <c r="J34" s="14">
        <v>-18.41</v>
      </c>
      <c r="K34" s="13">
        <v>0</v>
      </c>
      <c r="L34" s="13">
        <v>137.49</v>
      </c>
      <c r="M34" s="13">
        <v>0.08</v>
      </c>
      <c r="N34" s="13">
        <v>0</v>
      </c>
      <c r="O34" s="13">
        <v>119.16</v>
      </c>
      <c r="P34" s="13">
        <v>907.6</v>
      </c>
    </row>
    <row r="35" spans="1:16">
      <c r="A35" s="2" t="s">
        <v>72</v>
      </c>
      <c r="B35" s="1" t="s">
        <v>73</v>
      </c>
      <c r="C35" s="13">
        <v>880.08</v>
      </c>
      <c r="D35" s="13">
        <v>146.68</v>
      </c>
      <c r="E35" s="13">
        <v>0</v>
      </c>
      <c r="F35" s="13">
        <v>0</v>
      </c>
      <c r="G35" s="13">
        <v>1026.76</v>
      </c>
      <c r="H35" s="13">
        <v>0</v>
      </c>
      <c r="I35" s="13">
        <v>0</v>
      </c>
      <c r="J35" s="14">
        <v>-18.41</v>
      </c>
      <c r="K35" s="13">
        <v>0</v>
      </c>
      <c r="L35" s="13">
        <v>25.48</v>
      </c>
      <c r="M35" s="13">
        <v>0.09</v>
      </c>
      <c r="N35" s="13">
        <v>0</v>
      </c>
      <c r="O35" s="13">
        <v>7.16</v>
      </c>
      <c r="P35" s="13">
        <v>1019.6</v>
      </c>
    </row>
    <row r="36" spans="1:16">
      <c r="A36" s="2" t="s">
        <v>74</v>
      </c>
      <c r="B36" s="1" t="s">
        <v>75</v>
      </c>
      <c r="C36" s="13">
        <v>1000.08</v>
      </c>
      <c r="D36" s="13">
        <v>166.68</v>
      </c>
      <c r="E36" s="13">
        <v>14229.19</v>
      </c>
      <c r="F36" s="13">
        <v>0</v>
      </c>
      <c r="G36" s="13">
        <v>15395.95</v>
      </c>
      <c r="H36" s="13">
        <v>0</v>
      </c>
      <c r="I36" s="13">
        <v>0</v>
      </c>
      <c r="J36" s="13">
        <v>0</v>
      </c>
      <c r="K36" s="13">
        <v>3791.71</v>
      </c>
      <c r="L36" s="13">
        <v>147.87</v>
      </c>
      <c r="M36" s="14">
        <v>-0.03</v>
      </c>
      <c r="N36" s="13">
        <v>0</v>
      </c>
      <c r="O36" s="13">
        <v>3939.55</v>
      </c>
      <c r="P36" s="13">
        <v>11456.4</v>
      </c>
    </row>
    <row r="37" spans="1:16">
      <c r="A37" s="2" t="s">
        <v>76</v>
      </c>
      <c r="B37" s="1" t="s">
        <v>77</v>
      </c>
      <c r="C37" s="13">
        <v>1000.08</v>
      </c>
      <c r="D37" s="13">
        <v>166.68</v>
      </c>
      <c r="E37" s="13">
        <v>2788.76</v>
      </c>
      <c r="F37" s="13">
        <v>0</v>
      </c>
      <c r="G37" s="13">
        <v>3955.52</v>
      </c>
      <c r="H37" s="13">
        <v>0</v>
      </c>
      <c r="I37" s="13">
        <v>0</v>
      </c>
      <c r="J37" s="13">
        <v>0</v>
      </c>
      <c r="K37" s="13">
        <v>589.51</v>
      </c>
      <c r="L37" s="13">
        <v>57.51</v>
      </c>
      <c r="M37" s="13">
        <v>0</v>
      </c>
      <c r="N37" s="13">
        <v>199.9</v>
      </c>
      <c r="O37" s="13">
        <v>846.92</v>
      </c>
      <c r="P37" s="13">
        <v>3108.6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8208.5400000000009</v>
      </c>
      <c r="F38" s="13">
        <v>0</v>
      </c>
      <c r="G38" s="13">
        <v>9235.2999999999993</v>
      </c>
      <c r="H38" s="13">
        <v>0</v>
      </c>
      <c r="I38" s="13">
        <v>0</v>
      </c>
      <c r="J38" s="13">
        <v>0</v>
      </c>
      <c r="K38" s="13">
        <v>1923.43</v>
      </c>
      <c r="L38" s="13">
        <v>111.38</v>
      </c>
      <c r="M38" s="14">
        <v>-0.11</v>
      </c>
      <c r="N38" s="13">
        <v>0</v>
      </c>
      <c r="O38" s="13">
        <v>2034.7</v>
      </c>
      <c r="P38" s="13">
        <v>7200.6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1000</v>
      </c>
      <c r="F39" s="13">
        <v>0</v>
      </c>
      <c r="G39" s="13">
        <v>2026.76</v>
      </c>
      <c r="H39" s="13">
        <v>0</v>
      </c>
      <c r="I39" s="13">
        <v>0</v>
      </c>
      <c r="J39" s="13">
        <v>0</v>
      </c>
      <c r="K39" s="13">
        <v>189.38</v>
      </c>
      <c r="L39" s="13">
        <v>233.78</v>
      </c>
      <c r="M39" s="13">
        <v>0</v>
      </c>
      <c r="N39" s="13">
        <v>0</v>
      </c>
      <c r="O39" s="13">
        <v>423.16</v>
      </c>
      <c r="P39" s="13">
        <v>1603.6</v>
      </c>
    </row>
    <row r="40" spans="1:16">
      <c r="A40" s="2" t="s">
        <v>82</v>
      </c>
      <c r="B40" s="1" t="s">
        <v>83</v>
      </c>
      <c r="C40" s="13">
        <v>4000.08</v>
      </c>
      <c r="D40" s="13">
        <v>666.68</v>
      </c>
      <c r="E40" s="13">
        <v>68147.42</v>
      </c>
      <c r="F40" s="13">
        <v>0</v>
      </c>
      <c r="G40" s="13">
        <v>72814.179999999993</v>
      </c>
      <c r="H40" s="13">
        <v>177.79</v>
      </c>
      <c r="I40" s="13">
        <v>0</v>
      </c>
      <c r="J40" s="13">
        <v>0</v>
      </c>
      <c r="K40" s="13">
        <v>23390.54</v>
      </c>
      <c r="L40" s="13">
        <v>360.26</v>
      </c>
      <c r="M40" s="14">
        <v>-0.01</v>
      </c>
      <c r="N40" s="13">
        <v>0</v>
      </c>
      <c r="O40" s="13">
        <v>23928.58</v>
      </c>
      <c r="P40" s="13">
        <v>48885.599999999999</v>
      </c>
    </row>
    <row r="41" spans="1:16">
      <c r="A41" s="2" t="s">
        <v>84</v>
      </c>
      <c r="B41" s="1" t="s">
        <v>85</v>
      </c>
      <c r="C41" s="13">
        <v>880.08</v>
      </c>
      <c r="D41" s="13">
        <v>146.68</v>
      </c>
      <c r="E41" s="13">
        <v>0</v>
      </c>
      <c r="F41" s="13">
        <v>0</v>
      </c>
      <c r="G41" s="13">
        <v>1026.76</v>
      </c>
      <c r="H41" s="13">
        <v>0</v>
      </c>
      <c r="I41" s="13">
        <v>696.24</v>
      </c>
      <c r="J41" s="14">
        <v>-18.41</v>
      </c>
      <c r="K41" s="13">
        <v>0</v>
      </c>
      <c r="L41" s="13">
        <v>166.4</v>
      </c>
      <c r="M41" s="14">
        <v>-7.0000000000000007E-2</v>
      </c>
      <c r="N41" s="13">
        <v>0</v>
      </c>
      <c r="O41" s="13">
        <v>844.16</v>
      </c>
      <c r="P41" s="13">
        <v>182.6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1796.93</v>
      </c>
      <c r="F42" s="13">
        <v>0</v>
      </c>
      <c r="G42" s="13">
        <v>2823.69</v>
      </c>
      <c r="H42" s="13">
        <v>0</v>
      </c>
      <c r="I42" s="13">
        <v>0</v>
      </c>
      <c r="J42" s="13">
        <v>0</v>
      </c>
      <c r="K42" s="13">
        <v>347.75</v>
      </c>
      <c r="L42" s="13">
        <v>180.9</v>
      </c>
      <c r="M42" s="13">
        <v>0.04</v>
      </c>
      <c r="N42" s="13">
        <v>0</v>
      </c>
      <c r="O42" s="13">
        <v>528.69000000000005</v>
      </c>
      <c r="P42" s="13">
        <v>2295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0</v>
      </c>
      <c r="F43" s="13">
        <v>0</v>
      </c>
      <c r="G43" s="13">
        <v>1026.76</v>
      </c>
      <c r="H43" s="13">
        <v>313</v>
      </c>
      <c r="I43" s="13">
        <v>0</v>
      </c>
      <c r="J43" s="14">
        <v>-18.41</v>
      </c>
      <c r="K43" s="13">
        <v>0</v>
      </c>
      <c r="L43" s="13">
        <v>170.08</v>
      </c>
      <c r="M43" s="14">
        <v>-0.11</v>
      </c>
      <c r="N43" s="13">
        <v>0</v>
      </c>
      <c r="O43" s="13">
        <v>464.56</v>
      </c>
      <c r="P43" s="13">
        <v>562.20000000000005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0</v>
      </c>
      <c r="F44" s="13">
        <v>0</v>
      </c>
      <c r="G44" s="13">
        <v>1026.76</v>
      </c>
      <c r="H44" s="13">
        <v>0</v>
      </c>
      <c r="I44" s="13">
        <v>0</v>
      </c>
      <c r="J44" s="14">
        <v>-18.41</v>
      </c>
      <c r="K44" s="13">
        <v>0</v>
      </c>
      <c r="L44" s="13">
        <v>156.32</v>
      </c>
      <c r="M44" s="13">
        <v>0.05</v>
      </c>
      <c r="N44" s="13">
        <v>0</v>
      </c>
      <c r="O44" s="13">
        <v>137.96</v>
      </c>
      <c r="P44" s="13">
        <v>888.8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2010.4</v>
      </c>
      <c r="F45" s="13">
        <v>0</v>
      </c>
      <c r="G45" s="13">
        <v>3037.16</v>
      </c>
      <c r="H45" s="13">
        <v>0</v>
      </c>
      <c r="I45" s="13">
        <v>0</v>
      </c>
      <c r="J45" s="13">
        <v>0</v>
      </c>
      <c r="K45" s="13">
        <v>393.35</v>
      </c>
      <c r="L45" s="13">
        <v>132.49</v>
      </c>
      <c r="M45" s="13">
        <v>0.12</v>
      </c>
      <c r="N45" s="13">
        <v>0</v>
      </c>
      <c r="O45" s="13">
        <v>525.96</v>
      </c>
      <c r="P45" s="13">
        <v>2511.1999999999998</v>
      </c>
    </row>
    <row r="46" spans="1:16">
      <c r="A46" s="2" t="s">
        <v>94</v>
      </c>
      <c r="B46" s="1" t="s">
        <v>95</v>
      </c>
      <c r="C46" s="13">
        <v>1285.68</v>
      </c>
      <c r="D46" s="13">
        <v>214.28</v>
      </c>
      <c r="E46" s="13">
        <v>17325.28</v>
      </c>
      <c r="F46" s="13">
        <v>0</v>
      </c>
      <c r="G46" s="13">
        <v>18825.240000000002</v>
      </c>
      <c r="H46" s="13">
        <v>0</v>
      </c>
      <c r="I46" s="13">
        <v>0</v>
      </c>
      <c r="J46" s="13">
        <v>0</v>
      </c>
      <c r="K46" s="13">
        <v>4889.09</v>
      </c>
      <c r="L46" s="13">
        <v>341.04</v>
      </c>
      <c r="M46" s="13">
        <v>0.11</v>
      </c>
      <c r="N46" s="13">
        <v>0</v>
      </c>
      <c r="O46" s="13">
        <v>5230.24</v>
      </c>
      <c r="P46" s="13">
        <v>13595</v>
      </c>
    </row>
    <row r="47" spans="1:16">
      <c r="A47" s="2" t="s">
        <v>96</v>
      </c>
      <c r="B47" s="1" t="s">
        <v>97</v>
      </c>
      <c r="C47" s="13">
        <v>880.08</v>
      </c>
      <c r="D47" s="13">
        <v>146.68</v>
      </c>
      <c r="E47" s="13">
        <v>0</v>
      </c>
      <c r="F47" s="13">
        <v>0</v>
      </c>
      <c r="G47" s="13">
        <v>1026.76</v>
      </c>
      <c r="H47" s="13">
        <v>0</v>
      </c>
      <c r="I47" s="13">
        <v>0</v>
      </c>
      <c r="J47" s="14">
        <v>-18.41</v>
      </c>
      <c r="K47" s="13">
        <v>0</v>
      </c>
      <c r="L47" s="13">
        <v>143.41</v>
      </c>
      <c r="M47" s="14">
        <v>-0.04</v>
      </c>
      <c r="N47" s="13">
        <v>0</v>
      </c>
      <c r="O47" s="13">
        <v>124.96</v>
      </c>
      <c r="P47" s="13">
        <v>901.8</v>
      </c>
    </row>
    <row r="48" spans="1:16">
      <c r="A48" s="2" t="s">
        <v>98</v>
      </c>
      <c r="B48" s="1" t="s">
        <v>99</v>
      </c>
      <c r="C48" s="13">
        <v>880.08</v>
      </c>
      <c r="D48" s="13">
        <v>146.68</v>
      </c>
      <c r="E48" s="13">
        <v>0</v>
      </c>
      <c r="F48" s="13">
        <v>0</v>
      </c>
      <c r="G48" s="13">
        <v>1026.76</v>
      </c>
      <c r="H48" s="13">
        <v>0</v>
      </c>
      <c r="I48" s="13">
        <v>0</v>
      </c>
      <c r="J48" s="14">
        <v>-18.41</v>
      </c>
      <c r="K48" s="13">
        <v>0</v>
      </c>
      <c r="L48" s="13">
        <v>150.93</v>
      </c>
      <c r="M48" s="13">
        <v>0.04</v>
      </c>
      <c r="N48" s="13">
        <v>0</v>
      </c>
      <c r="O48" s="13">
        <v>132.56</v>
      </c>
      <c r="P48" s="13">
        <v>894.2</v>
      </c>
    </row>
    <row r="49" spans="1:16">
      <c r="A49" s="2" t="s">
        <v>100</v>
      </c>
      <c r="B49" s="1" t="s">
        <v>101</v>
      </c>
      <c r="C49" s="13">
        <v>880.08</v>
      </c>
      <c r="D49" s="13">
        <v>146.68</v>
      </c>
      <c r="E49" s="13">
        <v>0</v>
      </c>
      <c r="F49" s="13">
        <v>0</v>
      </c>
      <c r="G49" s="13">
        <v>1026.76</v>
      </c>
      <c r="H49" s="13">
        <v>621.33000000000004</v>
      </c>
      <c r="I49" s="13">
        <v>0</v>
      </c>
      <c r="J49" s="14">
        <v>-18.41</v>
      </c>
      <c r="K49" s="13">
        <v>0</v>
      </c>
      <c r="L49" s="13">
        <v>66.03</v>
      </c>
      <c r="M49" s="13">
        <v>0.01</v>
      </c>
      <c r="N49" s="13">
        <v>0</v>
      </c>
      <c r="O49" s="13">
        <v>668.96</v>
      </c>
      <c r="P49" s="13">
        <v>357.8</v>
      </c>
    </row>
    <row r="50" spans="1:16">
      <c r="A50" s="2" t="s">
        <v>102</v>
      </c>
      <c r="B50" s="1" t="s">
        <v>103</v>
      </c>
      <c r="C50" s="13">
        <v>880.08</v>
      </c>
      <c r="D50" s="13">
        <v>146.68</v>
      </c>
      <c r="E50" s="13">
        <v>0</v>
      </c>
      <c r="F50" s="13">
        <v>0</v>
      </c>
      <c r="G50" s="13">
        <v>1026.76</v>
      </c>
      <c r="H50" s="13">
        <v>0</v>
      </c>
      <c r="I50" s="13">
        <v>0</v>
      </c>
      <c r="J50" s="14">
        <v>-18.41</v>
      </c>
      <c r="K50" s="13">
        <v>0</v>
      </c>
      <c r="L50" s="13">
        <v>69.05</v>
      </c>
      <c r="M50" s="14">
        <v>-0.08</v>
      </c>
      <c r="N50" s="13">
        <v>0</v>
      </c>
      <c r="O50" s="13">
        <v>50.56</v>
      </c>
      <c r="P50" s="13">
        <v>976.2</v>
      </c>
    </row>
    <row r="51" spans="1:16">
      <c r="A51" s="2" t="s">
        <v>104</v>
      </c>
      <c r="B51" s="1" t="s">
        <v>105</v>
      </c>
      <c r="C51" s="13">
        <v>880.08</v>
      </c>
      <c r="D51" s="13">
        <v>146.68</v>
      </c>
      <c r="E51" s="13">
        <v>0</v>
      </c>
      <c r="F51" s="13">
        <v>0</v>
      </c>
      <c r="G51" s="13">
        <v>1026.76</v>
      </c>
      <c r="H51" s="13">
        <v>483.37</v>
      </c>
      <c r="I51" s="13">
        <v>0</v>
      </c>
      <c r="J51" s="14">
        <v>-18.41</v>
      </c>
      <c r="K51" s="13">
        <v>0</v>
      </c>
      <c r="L51" s="13">
        <v>25.48</v>
      </c>
      <c r="M51" s="14">
        <v>-0.08</v>
      </c>
      <c r="N51" s="13">
        <v>0</v>
      </c>
      <c r="O51" s="13">
        <v>490.36</v>
      </c>
      <c r="P51" s="13">
        <v>536.4</v>
      </c>
    </row>
    <row r="53" spans="1:16" s="7" customFormat="1">
      <c r="A53" s="15"/>
      <c r="C53" s="7" t="s">
        <v>106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</row>
    <row r="54" spans="1:16">
      <c r="A54" s="18" t="s">
        <v>107</v>
      </c>
      <c r="B54" s="1" t="s">
        <v>108</v>
      </c>
      <c r="C54" s="17">
        <v>52077.3</v>
      </c>
      <c r="D54" s="17">
        <v>8679.5499999999993</v>
      </c>
      <c r="E54" s="17">
        <v>227583.51</v>
      </c>
      <c r="F54" s="17">
        <v>500</v>
      </c>
      <c r="G54" s="17">
        <v>288840.36</v>
      </c>
      <c r="H54" s="17">
        <v>3015.77</v>
      </c>
      <c r="I54" s="17">
        <v>696.24</v>
      </c>
      <c r="J54" s="19">
        <v>-386.61</v>
      </c>
      <c r="K54" s="17">
        <v>70167.8</v>
      </c>
      <c r="L54" s="17">
        <v>5810.27</v>
      </c>
      <c r="M54" s="17">
        <v>0.28999999999999998</v>
      </c>
      <c r="N54" s="17">
        <v>449.8</v>
      </c>
      <c r="O54" s="17">
        <v>79753.56</v>
      </c>
      <c r="P54" s="17">
        <v>209086.8</v>
      </c>
    </row>
    <row r="56" spans="1:16">
      <c r="C56" s="1" t="s">
        <v>108</v>
      </c>
      <c r="D56" s="1" t="s">
        <v>108</v>
      </c>
      <c r="E56" s="1" t="s">
        <v>108</v>
      </c>
      <c r="F56" s="1" t="s">
        <v>108</v>
      </c>
      <c r="G56" s="1" t="s">
        <v>108</v>
      </c>
      <c r="H56" s="1" t="s">
        <v>108</v>
      </c>
      <c r="I56" s="1" t="s">
        <v>108</v>
      </c>
      <c r="J56" s="1" t="s">
        <v>108</v>
      </c>
      <c r="K56" s="1" t="s">
        <v>108</v>
      </c>
      <c r="L56" s="1" t="s">
        <v>108</v>
      </c>
      <c r="M56" s="1" t="s">
        <v>108</v>
      </c>
      <c r="N56" s="1" t="s">
        <v>108</v>
      </c>
      <c r="O56" s="1" t="s">
        <v>108</v>
      </c>
      <c r="P56" s="1" t="s">
        <v>108</v>
      </c>
    </row>
    <row r="57" spans="1:16">
      <c r="A57" s="2" t="s">
        <v>108</v>
      </c>
      <c r="B57" s="1" t="s">
        <v>108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E13" sqref="E13"/>
    </sheetView>
  </sheetViews>
  <sheetFormatPr baseColWidth="10" defaultRowHeight="15"/>
  <cols>
    <col min="2" max="2" width="16.5703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110</v>
      </c>
      <c r="B8" s="33" t="s">
        <v>111</v>
      </c>
      <c r="C8" s="33" t="s">
        <v>112</v>
      </c>
      <c r="D8" s="34" t="s">
        <v>113</v>
      </c>
      <c r="E8" s="33" t="s">
        <v>114</v>
      </c>
      <c r="F8" s="32"/>
      <c r="G8" s="32"/>
      <c r="H8" s="32"/>
      <c r="I8" s="32"/>
      <c r="J8" s="32"/>
    </row>
    <row r="9" spans="1:10">
      <c r="A9" s="26" t="s">
        <v>26</v>
      </c>
      <c r="B9" s="26">
        <v>56708882790</v>
      </c>
      <c r="C9" s="26" t="s">
        <v>115</v>
      </c>
      <c r="D9" s="26">
        <v>5610.8</v>
      </c>
      <c r="E9" s="26" t="s">
        <v>27</v>
      </c>
      <c r="F9" s="26"/>
      <c r="G9" s="26"/>
      <c r="H9" s="26"/>
      <c r="I9" s="26"/>
      <c r="J9" s="26"/>
    </row>
    <row r="10" spans="1:10">
      <c r="A10" s="26" t="s">
        <v>36</v>
      </c>
      <c r="B10" s="26">
        <v>60590324373</v>
      </c>
      <c r="C10" s="26" t="s">
        <v>115</v>
      </c>
      <c r="D10" s="26">
        <v>1682.8000000000002</v>
      </c>
      <c r="E10" s="26" t="s">
        <v>37</v>
      </c>
      <c r="F10" s="26"/>
      <c r="G10" s="26"/>
      <c r="H10" s="26"/>
      <c r="I10" s="26"/>
      <c r="J10" s="26"/>
    </row>
    <row r="11" spans="1:10">
      <c r="A11" s="26" t="s">
        <v>42</v>
      </c>
      <c r="B11" s="26">
        <v>56708847789</v>
      </c>
      <c r="C11" s="26" t="s">
        <v>115</v>
      </c>
      <c r="D11" s="26">
        <v>849.6</v>
      </c>
      <c r="E11" s="26" t="s">
        <v>43</v>
      </c>
      <c r="F11" s="26"/>
      <c r="G11" s="26"/>
      <c r="H11" s="26"/>
      <c r="I11" s="26"/>
      <c r="J11" s="26"/>
    </row>
    <row r="12" spans="1:10">
      <c r="A12" s="26" t="s">
        <v>44</v>
      </c>
      <c r="B12" s="26">
        <v>56708883259</v>
      </c>
      <c r="C12" s="26" t="s">
        <v>115</v>
      </c>
      <c r="D12" s="26">
        <v>10728.400000000001</v>
      </c>
      <c r="E12" s="26" t="s">
        <v>45</v>
      </c>
      <c r="F12" s="26"/>
      <c r="G12" s="26"/>
      <c r="H12" s="26"/>
      <c r="I12" s="26"/>
      <c r="J12" s="26"/>
    </row>
    <row r="13" spans="1:10">
      <c r="A13" s="26" t="s">
        <v>90</v>
      </c>
      <c r="B13" s="26">
        <v>56708848767</v>
      </c>
      <c r="C13" s="26" t="s">
        <v>115</v>
      </c>
      <c r="D13" s="26">
        <v>888.80000000000007</v>
      </c>
      <c r="E13" s="26" t="s">
        <v>91</v>
      </c>
      <c r="F13" s="26"/>
      <c r="G13" s="26"/>
      <c r="H13" s="26"/>
      <c r="I13" s="26"/>
      <c r="J13" s="26"/>
    </row>
    <row r="14" spans="1:10">
      <c r="A14" s="26" t="s">
        <v>100</v>
      </c>
      <c r="B14" s="26">
        <v>56708848798</v>
      </c>
      <c r="C14" s="26" t="s">
        <v>115</v>
      </c>
      <c r="D14" s="26">
        <v>357.8</v>
      </c>
      <c r="E14" s="26" t="s">
        <v>101</v>
      </c>
      <c r="F14" s="26"/>
      <c r="G14" s="26"/>
      <c r="H14" s="26"/>
      <c r="I14" s="26"/>
      <c r="J14" s="26"/>
    </row>
    <row r="15" spans="1:10">
      <c r="A15" s="26" t="s">
        <v>70</v>
      </c>
      <c r="B15" s="26">
        <v>56708883518</v>
      </c>
      <c r="C15" s="26" t="s">
        <v>115</v>
      </c>
      <c r="D15" s="26">
        <v>907.6</v>
      </c>
      <c r="E15" s="26" t="s">
        <v>71</v>
      </c>
      <c r="F15" s="26"/>
      <c r="G15" s="26"/>
      <c r="H15" s="26"/>
      <c r="I15" s="26"/>
      <c r="J15" s="26"/>
    </row>
    <row r="16" spans="1:10">
      <c r="A16" s="26" t="s">
        <v>60</v>
      </c>
      <c r="B16" s="26">
        <v>56708847960</v>
      </c>
      <c r="C16" s="26" t="s">
        <v>115</v>
      </c>
      <c r="D16" s="26">
        <v>4941.8</v>
      </c>
      <c r="E16" s="26" t="s">
        <v>61</v>
      </c>
      <c r="F16" s="26"/>
      <c r="G16" s="26"/>
      <c r="H16" s="26"/>
      <c r="I16" s="26"/>
      <c r="J16" s="26"/>
    </row>
    <row r="17" spans="1:5">
      <c r="A17" s="26" t="s">
        <v>58</v>
      </c>
      <c r="B17" s="26">
        <v>56708883319</v>
      </c>
      <c r="C17" s="26" t="s">
        <v>115</v>
      </c>
      <c r="D17" s="26">
        <v>806</v>
      </c>
      <c r="E17" s="26" t="s">
        <v>59</v>
      </c>
    </row>
    <row r="18" spans="1:5">
      <c r="A18" s="26" t="s">
        <v>62</v>
      </c>
      <c r="B18" s="26">
        <v>56708883370</v>
      </c>
      <c r="C18" s="26" t="s">
        <v>115</v>
      </c>
      <c r="D18" s="26">
        <v>3468.8</v>
      </c>
      <c r="E18" s="26" t="s">
        <v>63</v>
      </c>
    </row>
    <row r="19" spans="1:5">
      <c r="A19" s="26" t="s">
        <v>92</v>
      </c>
      <c r="B19" s="26">
        <v>56708848770</v>
      </c>
      <c r="C19" s="26" t="s">
        <v>115</v>
      </c>
      <c r="D19" s="26">
        <v>2511.2000000000003</v>
      </c>
      <c r="E19" s="26" t="s">
        <v>93</v>
      </c>
    </row>
    <row r="20" spans="1:5">
      <c r="A20" s="26" t="s">
        <v>38</v>
      </c>
      <c r="B20" s="26">
        <v>56708883137</v>
      </c>
      <c r="C20" s="26" t="s">
        <v>115</v>
      </c>
      <c r="D20" s="26">
        <v>19037.400000000001</v>
      </c>
      <c r="E20" s="26" t="s">
        <v>39</v>
      </c>
    </row>
    <row r="21" spans="1:5">
      <c r="A21" s="26" t="s">
        <v>30</v>
      </c>
      <c r="B21" s="26">
        <v>56708847394</v>
      </c>
      <c r="C21" s="26" t="s">
        <v>115</v>
      </c>
      <c r="D21" s="26">
        <v>3654.8</v>
      </c>
      <c r="E21" s="26" t="s">
        <v>31</v>
      </c>
    </row>
    <row r="22" spans="1:5">
      <c r="A22" s="26" t="s">
        <v>28</v>
      </c>
      <c r="B22" s="26">
        <v>56708847315</v>
      </c>
      <c r="C22" s="26" t="s">
        <v>115</v>
      </c>
      <c r="D22" s="26">
        <v>935.80000000000007</v>
      </c>
      <c r="E22" s="26" t="s">
        <v>29</v>
      </c>
    </row>
    <row r="23" spans="1:5">
      <c r="A23" s="26">
        <v>5</v>
      </c>
      <c r="B23" s="26">
        <v>56708883185</v>
      </c>
      <c r="C23" s="26" t="s">
        <v>115</v>
      </c>
      <c r="D23" s="26">
        <v>14670.400000000001</v>
      </c>
      <c r="E23" s="26" t="s">
        <v>41</v>
      </c>
    </row>
    <row r="24" spans="1:5">
      <c r="A24" s="26" t="s">
        <v>82</v>
      </c>
      <c r="B24" s="26">
        <v>56708848554</v>
      </c>
      <c r="C24" s="26" t="s">
        <v>115</v>
      </c>
      <c r="D24" s="26">
        <v>48885.600000000006</v>
      </c>
      <c r="E24" s="26" t="s">
        <v>83</v>
      </c>
    </row>
    <row r="25" spans="1:5">
      <c r="A25" s="26" t="s">
        <v>74</v>
      </c>
      <c r="B25" s="26">
        <v>56708848386</v>
      </c>
      <c r="C25" s="26" t="s">
        <v>115</v>
      </c>
      <c r="D25" s="26">
        <v>11456.400000000001</v>
      </c>
      <c r="E25" s="26" t="s">
        <v>75</v>
      </c>
    </row>
    <row r="26" spans="1:5">
      <c r="A26" s="26" t="s">
        <v>80</v>
      </c>
      <c r="B26" s="26">
        <v>56708883688</v>
      </c>
      <c r="C26" s="26" t="s">
        <v>115</v>
      </c>
      <c r="D26" s="26">
        <v>1603.6000000000001</v>
      </c>
      <c r="E26" s="26" t="s">
        <v>81</v>
      </c>
    </row>
    <row r="27" spans="1:5">
      <c r="A27" s="26" t="s">
        <v>84</v>
      </c>
      <c r="B27" s="26">
        <v>56708848719</v>
      </c>
      <c r="C27" s="26" t="s">
        <v>115</v>
      </c>
      <c r="D27" s="26">
        <v>182.60000000000002</v>
      </c>
      <c r="E27" s="26" t="s">
        <v>85</v>
      </c>
    </row>
    <row r="28" spans="1:5">
      <c r="A28" s="26" t="s">
        <v>68</v>
      </c>
      <c r="B28" s="26">
        <v>56708883430</v>
      </c>
      <c r="C28" s="26" t="s">
        <v>115</v>
      </c>
      <c r="D28" s="26">
        <v>23054.800000000003</v>
      </c>
      <c r="E28" s="26" t="s">
        <v>69</v>
      </c>
    </row>
    <row r="29" spans="1:5">
      <c r="A29" s="26" t="s">
        <v>94</v>
      </c>
      <c r="B29" s="26">
        <v>56708848784</v>
      </c>
      <c r="C29" s="26" t="s">
        <v>115</v>
      </c>
      <c r="D29" s="26">
        <v>13595</v>
      </c>
      <c r="E29" s="26" t="s">
        <v>95</v>
      </c>
    </row>
    <row r="30" spans="1:5">
      <c r="A30" s="26" t="s">
        <v>86</v>
      </c>
      <c r="B30" s="26">
        <v>56710784380</v>
      </c>
      <c r="C30" s="26" t="s">
        <v>115</v>
      </c>
      <c r="D30" s="26">
        <v>2295</v>
      </c>
      <c r="E30" s="26" t="s">
        <v>87</v>
      </c>
    </row>
    <row r="31" spans="1:5">
      <c r="A31" s="26" t="s">
        <v>102</v>
      </c>
      <c r="B31" s="26">
        <v>56710784406</v>
      </c>
      <c r="C31" s="26" t="s">
        <v>115</v>
      </c>
      <c r="D31" s="26">
        <v>976.2</v>
      </c>
      <c r="E31" s="26" t="s">
        <v>103</v>
      </c>
    </row>
    <row r="32" spans="1:5">
      <c r="A32" s="26" t="s">
        <v>54</v>
      </c>
      <c r="B32" s="26">
        <v>56708880312</v>
      </c>
      <c r="C32" s="26" t="s">
        <v>115</v>
      </c>
      <c r="D32" s="26">
        <v>11036.6</v>
      </c>
      <c r="E32" s="26" t="s">
        <v>55</v>
      </c>
    </row>
    <row r="33" spans="1:5">
      <c r="A33" s="26" t="s">
        <v>96</v>
      </c>
      <c r="B33" s="26">
        <v>60589924269</v>
      </c>
      <c r="C33" s="26" t="s">
        <v>115</v>
      </c>
      <c r="D33" s="26">
        <v>901.80000000000007</v>
      </c>
      <c r="E33" s="26" t="s">
        <v>97</v>
      </c>
    </row>
    <row r="34" spans="1:5">
      <c r="A34" s="26" t="s">
        <v>98</v>
      </c>
      <c r="B34" s="26">
        <v>60589924670</v>
      </c>
      <c r="C34" s="26" t="s">
        <v>115</v>
      </c>
      <c r="D34" s="26">
        <v>894.2</v>
      </c>
      <c r="E34" s="26" t="s">
        <v>99</v>
      </c>
    </row>
    <row r="35" spans="1:5">
      <c r="A35" s="26" t="s">
        <v>48</v>
      </c>
      <c r="B35" s="26">
        <v>60589937915</v>
      </c>
      <c r="C35" s="26" t="s">
        <v>115</v>
      </c>
      <c r="D35" s="26">
        <v>863.80000000000007</v>
      </c>
      <c r="E35" s="26" t="s">
        <v>49</v>
      </c>
    </row>
    <row r="36" spans="1:5">
      <c r="A36" s="26" t="s">
        <v>88</v>
      </c>
      <c r="B36" s="26">
        <v>60589940438</v>
      </c>
      <c r="C36" s="26" t="s">
        <v>115</v>
      </c>
      <c r="D36" s="26">
        <v>562.20000000000005</v>
      </c>
      <c r="E36" s="26" t="s">
        <v>89</v>
      </c>
    </row>
    <row r="37" spans="1:5">
      <c r="A37" s="26" t="s">
        <v>78</v>
      </c>
      <c r="B37" s="26">
        <v>60589917957</v>
      </c>
      <c r="C37" s="26" t="s">
        <v>115</v>
      </c>
      <c r="D37" s="26">
        <v>7200.6</v>
      </c>
      <c r="E37" s="26" t="s">
        <v>79</v>
      </c>
    </row>
    <row r="38" spans="1:5">
      <c r="A38" s="26" t="s">
        <v>24</v>
      </c>
      <c r="B38" s="26">
        <v>60590210961</v>
      </c>
      <c r="C38" s="26" t="s">
        <v>115</v>
      </c>
      <c r="D38" s="26">
        <v>1340.6000000000001</v>
      </c>
      <c r="E38" s="26" t="s">
        <v>25</v>
      </c>
    </row>
    <row r="39" spans="1:5">
      <c r="A39" s="26" t="s">
        <v>46</v>
      </c>
      <c r="B39" s="26">
        <v>60591611626</v>
      </c>
      <c r="C39" s="26" t="s">
        <v>115</v>
      </c>
      <c r="D39" s="26">
        <v>1019.6</v>
      </c>
      <c r="E39" s="26" t="s">
        <v>47</v>
      </c>
    </row>
    <row r="40" spans="1:5">
      <c r="A40" s="26" t="s">
        <v>76</v>
      </c>
      <c r="B40" s="26">
        <v>56708880360</v>
      </c>
      <c r="C40" s="26" t="s">
        <v>115</v>
      </c>
      <c r="D40" s="26">
        <v>3108.6000000000004</v>
      </c>
      <c r="E40" s="26" t="s">
        <v>77</v>
      </c>
    </row>
    <row r="41" spans="1:5">
      <c r="A41" s="26" t="s">
        <v>66</v>
      </c>
      <c r="B41" s="26">
        <v>60591931298</v>
      </c>
      <c r="C41" s="26" t="s">
        <v>115</v>
      </c>
      <c r="D41" s="26">
        <v>1019.8000000000001</v>
      </c>
      <c r="E41" s="26" t="s">
        <v>67</v>
      </c>
    </row>
    <row r="42" spans="1:5">
      <c r="A42" s="26" t="s">
        <v>34</v>
      </c>
      <c r="B42" s="26">
        <v>60591745854</v>
      </c>
      <c r="C42" s="26" t="s">
        <v>115</v>
      </c>
      <c r="D42" s="26">
        <v>961.2</v>
      </c>
      <c r="E42" s="26" t="s">
        <v>35</v>
      </c>
    </row>
    <row r="43" spans="1:5">
      <c r="A43" s="26" t="s">
        <v>50</v>
      </c>
      <c r="B43" s="26">
        <v>60592509166</v>
      </c>
      <c r="C43" s="26" t="s">
        <v>115</v>
      </c>
      <c r="D43" s="26">
        <v>1019.6</v>
      </c>
      <c r="E43" s="26" t="s">
        <v>51</v>
      </c>
    </row>
    <row r="44" spans="1:5">
      <c r="A44" s="26" t="s">
        <v>56</v>
      </c>
      <c r="B44" s="26">
        <v>60592512670</v>
      </c>
      <c r="C44" s="26" t="s">
        <v>115</v>
      </c>
      <c r="D44" s="26">
        <v>1019.6</v>
      </c>
      <c r="E44" s="26" t="s">
        <v>57</v>
      </c>
    </row>
    <row r="45" spans="1:5">
      <c r="A45" s="26" t="s">
        <v>32</v>
      </c>
      <c r="B45" s="26">
        <v>60577733234</v>
      </c>
      <c r="C45" s="26" t="s">
        <v>115</v>
      </c>
      <c r="D45" s="26">
        <v>1019.6</v>
      </c>
      <c r="E45" s="26" t="s">
        <v>33</v>
      </c>
    </row>
    <row r="46" spans="1:5">
      <c r="A46" s="26" t="s">
        <v>72</v>
      </c>
      <c r="B46" s="26">
        <v>60592513554</v>
      </c>
      <c r="C46" s="26" t="s">
        <v>115</v>
      </c>
      <c r="D46" s="26">
        <v>1019.6</v>
      </c>
      <c r="E46" s="26" t="s">
        <v>73</v>
      </c>
    </row>
    <row r="47" spans="1:5">
      <c r="A47" s="26" t="s">
        <v>104</v>
      </c>
      <c r="B47" s="26">
        <v>60592917771</v>
      </c>
      <c r="C47" s="26" t="s">
        <v>115</v>
      </c>
      <c r="D47" s="26">
        <v>536.4</v>
      </c>
      <c r="E47" s="26" t="s">
        <v>105</v>
      </c>
    </row>
    <row r="48" spans="1:5">
      <c r="A48" s="26" t="s">
        <v>52</v>
      </c>
      <c r="B48" s="26">
        <v>56709675303</v>
      </c>
      <c r="C48" s="26" t="s">
        <v>115</v>
      </c>
      <c r="D48" s="26">
        <v>1019.8000000000001</v>
      </c>
      <c r="E48" s="26" t="s">
        <v>53</v>
      </c>
    </row>
    <row r="49" spans="1:5">
      <c r="A49" s="26" t="s">
        <v>64</v>
      </c>
      <c r="B49" s="26">
        <v>56710772886</v>
      </c>
      <c r="C49" s="26" t="s">
        <v>115</v>
      </c>
      <c r="D49" s="26">
        <v>1442</v>
      </c>
      <c r="E49" s="26" t="s">
        <v>65</v>
      </c>
    </row>
    <row r="50" spans="1:5">
      <c r="A50" s="26"/>
      <c r="B50" s="26" t="s">
        <v>116</v>
      </c>
      <c r="C50" s="26"/>
      <c r="D50" s="35">
        <v>209086.8</v>
      </c>
      <c r="E50" s="26" t="s">
        <v>117</v>
      </c>
    </row>
    <row r="52" spans="1:5">
      <c r="A52" s="26"/>
      <c r="B52" s="36" t="s">
        <v>116</v>
      </c>
      <c r="C52" s="36"/>
      <c r="D52" s="37">
        <v>209086.8</v>
      </c>
      <c r="E52" s="36" t="s">
        <v>117</v>
      </c>
    </row>
    <row r="53" spans="1:5">
      <c r="A53" s="26"/>
      <c r="B53" s="36"/>
      <c r="C53" s="36"/>
      <c r="D53" s="37">
        <v>209086.8</v>
      </c>
      <c r="E5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124</v>
      </c>
      <c r="B1" s="47"/>
      <c r="C1" s="48"/>
      <c r="D1" s="49"/>
      <c r="E1" s="49"/>
      <c r="F1" s="50"/>
    </row>
    <row r="2" spans="1:6">
      <c r="A2" s="47" t="s">
        <v>135</v>
      </c>
      <c r="B2" s="47"/>
      <c r="C2" s="48"/>
      <c r="D2" s="49"/>
      <c r="E2" s="49"/>
      <c r="F2" s="50"/>
    </row>
    <row r="3" spans="1:6">
      <c r="A3" s="47" t="s">
        <v>125</v>
      </c>
      <c r="B3" s="51" t="s">
        <v>136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126</v>
      </c>
      <c r="B5" s="48" t="s">
        <v>127</v>
      </c>
      <c r="C5" s="48"/>
      <c r="D5" s="49"/>
      <c r="E5" s="49"/>
      <c r="F5" s="50"/>
    </row>
    <row r="6" spans="1:6">
      <c r="A6" s="49" t="s">
        <v>128</v>
      </c>
      <c r="B6" s="52">
        <v>149707.32</v>
      </c>
      <c r="C6" s="49"/>
      <c r="D6" s="49"/>
      <c r="E6" s="49"/>
      <c r="F6" s="50"/>
    </row>
    <row r="7" spans="1:6">
      <c r="A7" s="49" t="s">
        <v>129</v>
      </c>
      <c r="B7" s="52">
        <v>126860.52</v>
      </c>
      <c r="C7" s="49"/>
      <c r="D7" s="49"/>
      <c r="E7" s="49"/>
      <c r="F7" s="50"/>
    </row>
    <row r="8" spans="1:6">
      <c r="A8" s="49" t="s">
        <v>130</v>
      </c>
      <c r="B8" s="52">
        <v>0</v>
      </c>
      <c r="C8" s="49"/>
      <c r="D8" s="49"/>
      <c r="E8" s="49"/>
      <c r="F8" s="50"/>
    </row>
    <row r="9" spans="1:6">
      <c r="A9" s="49" t="s">
        <v>131</v>
      </c>
      <c r="B9" s="52">
        <v>2080.5100000000002</v>
      </c>
      <c r="C9" s="49"/>
      <c r="D9" s="49"/>
      <c r="E9" s="49"/>
      <c r="F9" s="50"/>
    </row>
    <row r="10" spans="1:6">
      <c r="A10" s="49" t="s">
        <v>132</v>
      </c>
      <c r="B10" s="52">
        <v>0</v>
      </c>
      <c r="C10" s="49"/>
      <c r="D10" s="49"/>
      <c r="E10" s="49"/>
      <c r="F10" s="50"/>
    </row>
    <row r="11" spans="1:6">
      <c r="A11" s="49" t="s">
        <v>133</v>
      </c>
      <c r="B11" s="52">
        <v>37631.839999999997</v>
      </c>
      <c r="C11" s="49"/>
      <c r="D11" s="49"/>
      <c r="E11" s="49"/>
      <c r="F11" s="50"/>
    </row>
    <row r="12" spans="1:6" ht="15.75" thickBot="1">
      <c r="A12" s="49" t="s">
        <v>134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316280.19000000006</v>
      </c>
      <c r="C13" s="49"/>
      <c r="D13" s="49"/>
      <c r="E13" s="49"/>
      <c r="F13" s="50"/>
    </row>
    <row r="14" spans="1:6" ht="15.75" thickBot="1">
      <c r="A14" s="49"/>
      <c r="B14" s="55">
        <f>B13*0.16</f>
        <v>50604.830400000013</v>
      </c>
      <c r="C14" s="49"/>
      <c r="D14" s="49"/>
      <c r="E14" s="49"/>
      <c r="F14" s="50"/>
    </row>
    <row r="15" spans="1:6" ht="15.75" thickTop="1">
      <c r="A15" s="49"/>
      <c r="B15" s="56">
        <f>+B13+B14</f>
        <v>366885.0204000001</v>
      </c>
      <c r="C15" s="49"/>
      <c r="D15" s="49"/>
      <c r="E15" s="49"/>
      <c r="F15" s="50"/>
    </row>
    <row r="16" spans="1:6">
      <c r="A16" s="49"/>
      <c r="B16" s="52">
        <v>366885.03</v>
      </c>
      <c r="C16" s="49"/>
      <c r="D16" s="49"/>
      <c r="E16" s="49"/>
      <c r="F16" s="50"/>
    </row>
    <row r="17" spans="1:6">
      <c r="A17" s="49"/>
      <c r="B17" s="52">
        <f>B15-B16</f>
        <v>-9.5999999321065843E-3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2017-07-27T16:48:51Z</dcterms:created>
  <dcterms:modified xsi:type="dcterms:W3CDTF">2017-07-31T18:25:10Z</dcterms:modified>
</cp:coreProperties>
</file>