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FACTURACION!$A$10:$M$50</definedName>
  </definedNames>
  <calcPr calcId="124519"/>
</workbook>
</file>

<file path=xl/calcChain.xml><?xml version="1.0" encoding="utf-8"?>
<calcChain xmlns="http://schemas.openxmlformats.org/spreadsheetml/2006/main">
  <c r="B13" i="4"/>
  <c r="B14" s="1"/>
  <c r="B15" s="1"/>
  <c r="B17" s="1"/>
  <c r="E12" i="3"/>
  <c r="F12" s="1"/>
  <c r="E13"/>
  <c r="E14"/>
  <c r="F14" s="1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E27"/>
  <c r="E28"/>
  <c r="F28" s="1"/>
  <c r="E29"/>
  <c r="E30"/>
  <c r="F30" s="1"/>
  <c r="E31"/>
  <c r="E32"/>
  <c r="F32" s="1"/>
  <c r="E33"/>
  <c r="E34"/>
  <c r="F34" s="1"/>
  <c r="E35"/>
  <c r="E36"/>
  <c r="F36" s="1"/>
  <c r="E37"/>
  <c r="E38"/>
  <c r="F38" s="1"/>
  <c r="E39"/>
  <c r="E40"/>
  <c r="F40" s="1"/>
  <c r="E41"/>
  <c r="E42"/>
  <c r="F42" s="1"/>
  <c r="E43"/>
  <c r="F43" s="1"/>
  <c r="E44"/>
  <c r="F44" s="1"/>
  <c r="E45"/>
  <c r="F45" s="1"/>
  <c r="E46"/>
  <c r="F46" s="1"/>
  <c r="E47"/>
  <c r="F47" s="1"/>
  <c r="E48"/>
  <c r="G48" s="1"/>
  <c r="E49"/>
  <c r="F49" s="1"/>
  <c r="E50"/>
  <c r="F50" s="1"/>
  <c r="E11"/>
  <c r="F11" s="1"/>
  <c r="G26" l="1"/>
  <c r="G24"/>
  <c r="G11"/>
  <c r="H11" s="1"/>
  <c r="I11" s="1"/>
  <c r="G32"/>
  <c r="H32" s="1"/>
  <c r="I32" s="1"/>
  <c r="G16"/>
  <c r="H16" s="1"/>
  <c r="G18"/>
  <c r="G40"/>
  <c r="H40" s="1"/>
  <c r="I40" s="1"/>
  <c r="G49"/>
  <c r="H49" s="1"/>
  <c r="I49" s="1"/>
  <c r="J49" s="1"/>
  <c r="G30"/>
  <c r="H30" s="1"/>
  <c r="G14"/>
  <c r="H14" s="1"/>
  <c r="G47"/>
  <c r="H47" s="1"/>
  <c r="G36"/>
  <c r="H36" s="1"/>
  <c r="G28"/>
  <c r="H28" s="1"/>
  <c r="G20"/>
  <c r="H20" s="1"/>
  <c r="G12"/>
  <c r="H12" s="1"/>
  <c r="G38"/>
  <c r="H38" s="1"/>
  <c r="G22"/>
  <c r="H22" s="1"/>
  <c r="G50"/>
  <c r="H50" s="1"/>
  <c r="G42"/>
  <c r="H42" s="1"/>
  <c r="G34"/>
  <c r="E53"/>
  <c r="F48"/>
  <c r="H48" s="1"/>
  <c r="G43"/>
  <c r="H43" s="1"/>
  <c r="H24"/>
  <c r="I24" s="1"/>
  <c r="F25"/>
  <c r="H25" s="1"/>
  <c r="G25"/>
  <c r="H34"/>
  <c r="G27"/>
  <c r="F27"/>
  <c r="H26"/>
  <c r="F19"/>
  <c r="G19"/>
  <c r="H18"/>
  <c r="G46"/>
  <c r="H46" s="1"/>
  <c r="F37"/>
  <c r="G37"/>
  <c r="F29"/>
  <c r="G29"/>
  <c r="F21"/>
  <c r="G21"/>
  <c r="F13"/>
  <c r="G13"/>
  <c r="G45"/>
  <c r="H45" s="1"/>
  <c r="G44"/>
  <c r="H44" s="1"/>
  <c r="F39"/>
  <c r="G39"/>
  <c r="F31"/>
  <c r="G31"/>
  <c r="F23"/>
  <c r="G23"/>
  <c r="F15"/>
  <c r="G15"/>
  <c r="F41"/>
  <c r="G41"/>
  <c r="F33"/>
  <c r="G33"/>
  <c r="F17"/>
  <c r="G17"/>
  <c r="F35"/>
  <c r="G35"/>
  <c r="I16" l="1"/>
  <c r="J16"/>
  <c r="I47"/>
  <c r="J47" s="1"/>
  <c r="F53"/>
  <c r="G53"/>
  <c r="H41"/>
  <c r="I41" s="1"/>
  <c r="J41" s="1"/>
  <c r="H27"/>
  <c r="I27" s="1"/>
  <c r="J27" s="1"/>
  <c r="J24"/>
  <c r="H33"/>
  <c r="I33" s="1"/>
  <c r="J33" s="1"/>
  <c r="J11"/>
  <c r="H39"/>
  <c r="I39" s="1"/>
  <c r="J39" s="1"/>
  <c r="H13"/>
  <c r="I13" s="1"/>
  <c r="J13" s="1"/>
  <c r="H19"/>
  <c r="I19" s="1"/>
  <c r="J19" s="1"/>
  <c r="J32"/>
  <c r="J40"/>
  <c r="H17"/>
  <c r="I44"/>
  <c r="J44" s="1"/>
  <c r="I25"/>
  <c r="J25" s="1"/>
  <c r="I14"/>
  <c r="J14" s="1"/>
  <c r="I50"/>
  <c r="J50" s="1"/>
  <c r="H23"/>
  <c r="I43"/>
  <c r="J43" s="1"/>
  <c r="I20"/>
  <c r="J20" s="1"/>
  <c r="H37"/>
  <c r="H35"/>
  <c r="I45"/>
  <c r="J45" s="1"/>
  <c r="I18"/>
  <c r="J18" s="1"/>
  <c r="I48"/>
  <c r="J48" s="1"/>
  <c r="I28"/>
  <c r="J28" s="1"/>
  <c r="H31"/>
  <c r="I26"/>
  <c r="J26" s="1"/>
  <c r="I34"/>
  <c r="J34" s="1"/>
  <c r="H15"/>
  <c r="I38"/>
  <c r="J38" s="1"/>
  <c r="I12"/>
  <c r="J12" s="1"/>
  <c r="H29"/>
  <c r="I42"/>
  <c r="J42" s="1"/>
  <c r="I46"/>
  <c r="J46" s="1"/>
  <c r="I22"/>
  <c r="J22" s="1"/>
  <c r="I30"/>
  <c r="J30" s="1"/>
  <c r="H21"/>
  <c r="I36"/>
  <c r="J36" s="1"/>
  <c r="H53" l="1"/>
  <c r="I17"/>
  <c r="J17" s="1"/>
  <c r="I21"/>
  <c r="J21" s="1"/>
  <c r="I35"/>
  <c r="J35" s="1"/>
  <c r="I29"/>
  <c r="J29" s="1"/>
  <c r="I37"/>
  <c r="J37" s="1"/>
  <c r="I31"/>
  <c r="J31" s="1"/>
  <c r="I15"/>
  <c r="I23"/>
  <c r="J23" s="1"/>
  <c r="J15" l="1"/>
  <c r="J53" s="1"/>
  <c r="I53"/>
</calcChain>
</file>

<file path=xl/sharedStrings.xml><?xml version="1.0" encoding="utf-8"?>
<sst xmlns="http://schemas.openxmlformats.org/spreadsheetml/2006/main" count="473" uniqueCount="179">
  <si>
    <t>CONTPAQ i</t>
  </si>
  <si>
    <t xml:space="preserve">      NÓMINAS</t>
  </si>
  <si>
    <t>05 INGENIERIA FISCAL LABORAL SC</t>
  </si>
  <si>
    <t>Lista de Raya (forma tabular)</t>
  </si>
  <si>
    <t>Periodo 27 al 27 Semanal del 28/06/2017 al 04/07/2017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</si>
  <si>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</si>
  <si>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</si>
  <si>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</si>
  <si>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</si>
  <si>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</si>
  <si>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</si>
  <si>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</si>
  <si>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</si>
  <si>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</si>
  <si>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</si>
  <si>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</si>
  <si>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</si>
  <si>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</si>
  <si>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</si>
  <si>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</si>
  <si>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</si>
  <si>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</si>
  <si>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</si>
  <si>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</si>
  <si>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</si>
  <si>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</si>
  <si>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</si>
  <si>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</si>
  <si>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</si>
  <si>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</si>
  <si>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</si>
  <si>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</si>
  <si>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</si>
  <si>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</si>
  <si>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ATA07</t>
  </si>
  <si>
    <t>Arroyo Torres Angela Daniela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</si>
  <si>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</si>
  <si>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</si>
  <si>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</si>
  <si>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</si>
  <si>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</si>
  <si>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</si>
  <si>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</si>
  <si>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</si>
  <si>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</si>
  <si>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</si>
  <si>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</si>
  <si>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</si>
  <si>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</si>
  <si>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</si>
  <si>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FMA03</t>
  </si>
  <si>
    <t>Ferreira Mondragon Agustin Aurelio</t>
  </si>
  <si>
    <t>GRO06</t>
  </si>
  <si>
    <t>Gallegos Rios  Octavio Alberto</t>
  </si>
  <si>
    <t>GAJ03</t>
  </si>
  <si>
    <t>Gomez Aguilar Juan Antonio</t>
  </si>
  <si>
    <t>0GT22</t>
  </si>
  <si>
    <t>Gomez Torres Rosaura</t>
  </si>
  <si>
    <t>0GD09</t>
  </si>
  <si>
    <t>Gonzalez  Duarte David</t>
  </si>
  <si>
    <t>0GG14</t>
  </si>
  <si>
    <t>Gonzalez Garcia Luis Roberto</t>
  </si>
  <si>
    <t>GRC07</t>
  </si>
  <si>
    <t>Gonzalez Rico Cesar Humberto</t>
  </si>
  <si>
    <t>GOM24</t>
  </si>
  <si>
    <t>Gutierrez Olvera Marihuri</t>
  </si>
  <si>
    <t>0HQ20</t>
  </si>
  <si>
    <t>Hernandez Quintero Maria De La Luz</t>
  </si>
  <si>
    <t>LLM03</t>
  </si>
  <si>
    <t>Lara Lizardi Maria Gabriela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</si>
  <si>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</si>
  <si>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</si>
  <si>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</si>
  <si>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</si>
  <si>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</si>
  <si>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</si>
  <si>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</si>
  <si>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</si>
  <si>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</si>
  <si>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</si>
  <si>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NGA03</t>
  </si>
  <si>
    <t>Niembro Garcia Anibal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</si>
  <si>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</si>
  <si>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</si>
  <si>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</si>
  <si>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</si>
  <si>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</si>
  <si>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</si>
  <si>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</si>
  <si>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</si>
  <si>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</si>
  <si>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</si>
  <si>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</si>
  <si>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</si>
  <si>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</si>
  <si>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</si>
  <si>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</si>
  <si>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</si>
  <si>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</si>
  <si>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</si>
  <si>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</si>
  <si>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</si>
  <si>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</si>
  <si>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</si>
  <si>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</si>
  <si>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</si>
  <si>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</si>
  <si>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Periodo 27 del 2017-06-28 al 2017-07-04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</si>
  <si>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</si>
  <si>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</si>
  <si>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</si>
  <si>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</si>
  <si>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</si>
  <si>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</si>
  <si>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</si>
  <si>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40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</si>
  <si>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</si>
  <si>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</si>
  <si>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</si>
  <si>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</si>
  <si>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</si>
  <si>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</si>
  <si>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</si>
  <si>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</si>
  <si>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</si>
  <si>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</si>
  <si>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</si>
  <si>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</si>
  <si>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</si>
  <si>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</si>
  <si>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</si>
  <si>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</si>
  <si>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</si>
  <si>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27</t>
  </si>
  <si>
    <t>28/06/2017 al 04/07/2017</t>
  </si>
  <si>
    <t>VENTAS</t>
  </si>
  <si>
    <t xml:space="preserve">ALBA GALLART DIEGO KISAI </t>
  </si>
  <si>
    <t>ALFARO QUEZADA PABLO FRANCISCO</t>
  </si>
  <si>
    <t>ANDRADE RODRIGUEZ MIGUEL ANGEL</t>
  </si>
  <si>
    <t>ARELLANO ALVAREZ JAVIER</t>
  </si>
  <si>
    <t>SEMINUEVOS</t>
  </si>
  <si>
    <t>ARRIOLA GALLEGOS JOSE GUADALUPE</t>
  </si>
  <si>
    <t>ARROYO TORRES ANGELA DANIELA</t>
  </si>
  <si>
    <t>CORPORATIVO</t>
  </si>
  <si>
    <t>BECERRA JIMENEZ ALEJANDRO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</si>
  <si>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</si>
  <si>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</si>
  <si>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</si>
  <si>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</si>
  <si>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</si>
  <si>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</si>
  <si>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</si>
  <si>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FERREIRA MONDRAGON AURELIO AGUSTIN</t>
  </si>
  <si>
    <t>GALLEGOS RIOS OCTAVIO ALBERTO</t>
  </si>
  <si>
    <t>GOMEZ AGUILAR JUAN ANTONIO</t>
  </si>
  <si>
    <t>GOMEZ TORRES ROSAURA</t>
  </si>
  <si>
    <t>GONZALEZ DUARTE DAVID</t>
  </si>
  <si>
    <t>GONZALEZ GARCIA LUIS ROBERTO</t>
  </si>
  <si>
    <t>GONZALEZ RICO CESAR HUMBERTO</t>
  </si>
  <si>
    <t>GUTIERREZ OLVERA MARIHURI</t>
  </si>
  <si>
    <t>HERNANDEZ QUINTERO MARIA DE LA LUZ</t>
  </si>
  <si>
    <t>LARA LIZARDI MARIA GABRIELA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</si>
  <si>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</si>
  <si>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</si>
  <si>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</si>
  <si>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</si>
  <si>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</si>
  <si>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NIEMBRO GARCIA ANIBAL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</si>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</sst>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  <xf numFmtId="0" fontId="26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xSplit="2" ySplit="10" topLeftCell="C29" activePane="bottomRight" state="frozen"/>
      <selection pane="topRight" activeCell="C1" sqref="C1"/>
      <selection pane="bottomLeft" activeCell="A11" sqref="A11"/>
      <selection pane="bottomRight" activeCell="J56" sqref="J56"/>
    </sheetView>
  </sheetViews>
  <sheetFormatPr baseColWidth="10" defaultRowHeight="11.25"/>
  <cols>
    <col min="1" max="1" width="8" style="2" customWidth="1"/>
    <col min="2" max="2" width="27.42578125" style="1" customWidth="1"/>
    <col min="3" max="3" width="13.5703125" style="1" bestFit="1" customWidth="1"/>
    <col min="4" max="4" width="11.42578125" style="1"/>
    <col min="5" max="5" width="15.42578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106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116</v>
      </c>
      <c r="F7" s="43"/>
      <c r="G7" s="43"/>
      <c r="H7" s="43"/>
      <c r="I7" s="43"/>
      <c r="J7" s="44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117</v>
      </c>
      <c r="G8" s="39" t="s">
        <v>118</v>
      </c>
      <c r="H8" s="39" t="s">
        <v>119</v>
      </c>
      <c r="I8" s="39" t="s">
        <v>120</v>
      </c>
      <c r="J8" s="39" t="s">
        <v>121</v>
      </c>
    </row>
    <row r="9" spans="1:13" ht="12" thickTop="1">
      <c r="A9" s="12" t="s">
        <v>23</v>
      </c>
    </row>
    <row r="11" spans="1:13" ht="14.25">
      <c r="A11" s="2" t="s">
        <v>24</v>
      </c>
      <c r="B11" s="1" t="s">
        <v>25</v>
      </c>
      <c r="C11" s="13">
        <v>855.63</v>
      </c>
      <c r="E11" s="40">
        <f>+C11</f>
        <v>855.63</v>
      </c>
      <c r="F11" s="40">
        <f>+E11*2%</f>
        <v>17.1126</v>
      </c>
      <c r="G11" s="40">
        <f>+E11*7.5%</f>
        <v>64.172249999999991</v>
      </c>
      <c r="H11" s="40">
        <f>SUM(E11:G11)</f>
        <v>936.91485</v>
      </c>
      <c r="I11" s="40">
        <f>+H11*16%</f>
        <v>149.90637599999999</v>
      </c>
      <c r="J11" s="40">
        <f>+H11+I11</f>
        <v>1086.821226</v>
      </c>
      <c r="L11" s="57" t="s">
        <v>135</v>
      </c>
      <c r="M11" s="58" t="s">
        <v>136</v>
      </c>
    </row>
    <row r="12" spans="1:13" ht="14.25">
      <c r="A12" s="2" t="s">
        <v>26</v>
      </c>
      <c r="B12" s="1" t="s">
        <v>27</v>
      </c>
      <c r="C12" s="13">
        <v>2447.7600000000002</v>
      </c>
      <c r="E12" s="40">
        <f t="shared" ref="E12:E50" si="0">+C12</f>
        <v>2447.7600000000002</v>
      </c>
      <c r="F12" s="40">
        <f t="shared" ref="F12:F50" si="1">+E12*2%</f>
        <v>48.955200000000005</v>
      </c>
      <c r="G12" s="40">
        <f t="shared" ref="G12:G50" si="2">+E12*7.5%</f>
        <v>183.58200000000002</v>
      </c>
      <c r="H12" s="40">
        <f t="shared" ref="H12:H50" si="3">SUM(E12:G12)</f>
        <v>2680.2972</v>
      </c>
      <c r="I12" s="40">
        <f t="shared" ref="I12:I50" si="4">+H12*16%</f>
        <v>428.84755200000001</v>
      </c>
      <c r="J12" s="40">
        <f t="shared" ref="J12:J50" si="5">+H12+I12</f>
        <v>3109.1447520000002</v>
      </c>
      <c r="L12" s="57" t="s">
        <v>135</v>
      </c>
      <c r="M12" s="58" t="s">
        <v>137</v>
      </c>
    </row>
    <row r="13" spans="1:13" ht="14.25">
      <c r="A13" s="2" t="s">
        <v>28</v>
      </c>
      <c r="B13" s="1" t="s">
        <v>29</v>
      </c>
      <c r="C13" s="13">
        <v>1089.23</v>
      </c>
      <c r="E13" s="40">
        <f t="shared" si="0"/>
        <v>1089.23</v>
      </c>
      <c r="F13" s="40">
        <f t="shared" si="1"/>
        <v>21.784600000000001</v>
      </c>
      <c r="G13" s="40">
        <f t="shared" si="2"/>
        <v>81.692250000000001</v>
      </c>
      <c r="H13" s="40">
        <f t="shared" si="3"/>
        <v>1192.70685</v>
      </c>
      <c r="I13" s="40">
        <f t="shared" si="4"/>
        <v>190.83309600000001</v>
      </c>
      <c r="J13" s="40">
        <f t="shared" si="5"/>
        <v>1383.5399460000001</v>
      </c>
      <c r="L13" s="57" t="s">
        <v>135</v>
      </c>
      <c r="M13" s="58" t="s">
        <v>138</v>
      </c>
    </row>
    <row r="14" spans="1:13" ht="14.25">
      <c r="A14" s="2" t="s">
        <v>30</v>
      </c>
      <c r="B14" s="1" t="s">
        <v>31</v>
      </c>
      <c r="C14" s="13">
        <v>2221.4</v>
      </c>
      <c r="E14" s="40">
        <f t="shared" si="0"/>
        <v>2221.4</v>
      </c>
      <c r="F14" s="40">
        <f t="shared" si="1"/>
        <v>44.428000000000004</v>
      </c>
      <c r="G14" s="40">
        <f t="shared" si="2"/>
        <v>166.60499999999999</v>
      </c>
      <c r="H14" s="40">
        <f t="shared" si="3"/>
        <v>2432.433</v>
      </c>
      <c r="I14" s="40">
        <f t="shared" si="4"/>
        <v>389.18928</v>
      </c>
      <c r="J14" s="40">
        <f t="shared" si="5"/>
        <v>2821.62228</v>
      </c>
      <c r="L14" s="57" t="s">
        <v>135</v>
      </c>
      <c r="M14" s="58" t="s">
        <v>139</v>
      </c>
    </row>
    <row r="15" spans="1:13" ht="14.25">
      <c r="A15" s="2" t="s">
        <v>32</v>
      </c>
      <c r="B15" s="1" t="s">
        <v>33</v>
      </c>
      <c r="C15" s="13">
        <v>1320.12</v>
      </c>
      <c r="E15" s="40">
        <f t="shared" si="0"/>
        <v>1320.12</v>
      </c>
      <c r="F15" s="40">
        <f t="shared" si="1"/>
        <v>26.4024</v>
      </c>
      <c r="G15" s="40">
        <f t="shared" si="2"/>
        <v>99.008999999999986</v>
      </c>
      <c r="H15" s="40">
        <f t="shared" si="3"/>
        <v>1445.5313999999998</v>
      </c>
      <c r="I15" s="40">
        <f t="shared" si="4"/>
        <v>231.28502399999999</v>
      </c>
      <c r="J15" s="40">
        <f t="shared" si="5"/>
        <v>1676.8164239999999</v>
      </c>
      <c r="L15" s="59" t="s">
        <v>140</v>
      </c>
      <c r="M15" s="59" t="s">
        <v>141</v>
      </c>
    </row>
    <row r="16" spans="1:13" ht="14.25">
      <c r="A16" s="2" t="s">
        <v>34</v>
      </c>
      <c r="B16" s="1" t="s">
        <v>35</v>
      </c>
      <c r="C16" s="13">
        <v>855.63</v>
      </c>
      <c r="E16" s="40">
        <f t="shared" si="0"/>
        <v>855.63</v>
      </c>
      <c r="F16" s="40">
        <f t="shared" si="1"/>
        <v>17.1126</v>
      </c>
      <c r="G16" s="40">
        <f t="shared" si="2"/>
        <v>64.172249999999991</v>
      </c>
      <c r="H16" s="40">
        <f t="shared" si="3"/>
        <v>936.91485</v>
      </c>
      <c r="I16" s="40">
        <f t="shared" si="4"/>
        <v>149.90637599999999</v>
      </c>
      <c r="J16" s="40">
        <f t="shared" si="5"/>
        <v>1086.821226</v>
      </c>
      <c r="L16" s="57" t="s">
        <v>135</v>
      </c>
      <c r="M16" s="58" t="s">
        <v>142</v>
      </c>
    </row>
    <row r="17" spans="1:13" ht="14.25">
      <c r="A17" s="2" t="s">
        <v>36</v>
      </c>
      <c r="B17" s="1" t="s">
        <v>37</v>
      </c>
      <c r="C17" s="13">
        <v>1900.01</v>
      </c>
      <c r="E17" s="40">
        <f t="shared" si="0"/>
        <v>1900.01</v>
      </c>
      <c r="F17" s="40">
        <f t="shared" si="1"/>
        <v>38.0002</v>
      </c>
      <c r="G17" s="40">
        <f t="shared" si="2"/>
        <v>142.50074999999998</v>
      </c>
      <c r="H17" s="40">
        <f t="shared" si="3"/>
        <v>2080.5109499999999</v>
      </c>
      <c r="I17" s="40">
        <f t="shared" si="4"/>
        <v>332.88175200000001</v>
      </c>
      <c r="J17" s="40">
        <f t="shared" si="5"/>
        <v>2413.3927020000001</v>
      </c>
      <c r="L17" s="57" t="s">
        <v>143</v>
      </c>
      <c r="M17" s="58" t="s">
        <v>144</v>
      </c>
    </row>
    <row r="18" spans="1:13" ht="14.25">
      <c r="A18" s="2" t="s">
        <v>38</v>
      </c>
      <c r="B18" s="1" t="s">
        <v>39</v>
      </c>
      <c r="C18" s="13">
        <v>4026.76</v>
      </c>
      <c r="E18" s="40">
        <f t="shared" si="0"/>
        <v>4026.76</v>
      </c>
      <c r="F18" s="40">
        <f t="shared" si="1"/>
        <v>80.535200000000003</v>
      </c>
      <c r="G18" s="40">
        <f t="shared" si="2"/>
        <v>302.00700000000001</v>
      </c>
      <c r="H18" s="40">
        <f t="shared" si="3"/>
        <v>4409.3022000000001</v>
      </c>
      <c r="I18" s="40">
        <f t="shared" si="4"/>
        <v>705.48835200000008</v>
      </c>
      <c r="J18" s="40">
        <f t="shared" si="5"/>
        <v>5114.7905520000004</v>
      </c>
      <c r="L18" s="57" t="s">
        <v>140</v>
      </c>
      <c r="M18" s="58" t="s">
        <v>145</v>
      </c>
    </row>
    <row r="19" spans="1:13" ht="14.25">
      <c r="A19" s="2" t="s">
        <v>40</v>
      </c>
      <c r="B19" s="1" t="s">
        <v>41</v>
      </c>
      <c r="C19" s="13">
        <v>11885.52</v>
      </c>
      <c r="E19" s="40">
        <f t="shared" si="0"/>
        <v>11885.52</v>
      </c>
      <c r="F19" s="40">
        <f t="shared" si="1"/>
        <v>237.71040000000002</v>
      </c>
      <c r="G19" s="40">
        <f t="shared" si="2"/>
        <v>891.41399999999999</v>
      </c>
      <c r="H19" s="40">
        <f t="shared" si="3"/>
        <v>13014.644400000001</v>
      </c>
      <c r="I19" s="40">
        <f t="shared" si="4"/>
        <v>2082.343104</v>
      </c>
      <c r="J19" s="40">
        <f t="shared" si="5"/>
        <v>15096.987504000001</v>
      </c>
      <c r="L19" s="57" t="s">
        <v>135</v>
      </c>
      <c r="M19" s="58" t="s">
        <v>146</v>
      </c>
    </row>
    <row r="20" spans="1:13" ht="14.25">
      <c r="A20" s="2" t="s">
        <v>42</v>
      </c>
      <c r="B20" s="1" t="s">
        <v>43</v>
      </c>
      <c r="C20" s="13">
        <v>2201.79</v>
      </c>
      <c r="E20" s="40">
        <f t="shared" si="0"/>
        <v>2201.79</v>
      </c>
      <c r="F20" s="40">
        <f t="shared" si="1"/>
        <v>44.035800000000002</v>
      </c>
      <c r="G20" s="40">
        <f t="shared" si="2"/>
        <v>165.13424999999998</v>
      </c>
      <c r="H20" s="40">
        <f t="shared" si="3"/>
        <v>2410.9600500000001</v>
      </c>
      <c r="I20" s="40">
        <f t="shared" si="4"/>
        <v>385.75360800000004</v>
      </c>
      <c r="J20" s="40">
        <f t="shared" si="5"/>
        <v>2796.7136580000001</v>
      </c>
      <c r="L20" s="57" t="s">
        <v>135</v>
      </c>
      <c r="M20" s="58" t="s">
        <v>147</v>
      </c>
    </row>
    <row r="21" spans="1:13" ht="14.25">
      <c r="A21" s="2" t="s">
        <v>44</v>
      </c>
      <c r="B21" s="1" t="s">
        <v>45</v>
      </c>
      <c r="C21" s="13">
        <v>2966.03</v>
      </c>
      <c r="E21" s="40">
        <f t="shared" si="0"/>
        <v>2966.03</v>
      </c>
      <c r="F21" s="40">
        <f t="shared" si="1"/>
        <v>59.320600000000006</v>
      </c>
      <c r="G21" s="40">
        <f t="shared" si="2"/>
        <v>222.45225000000002</v>
      </c>
      <c r="H21" s="40">
        <f t="shared" si="3"/>
        <v>3247.80285</v>
      </c>
      <c r="I21" s="40">
        <f t="shared" si="4"/>
        <v>519.64845600000001</v>
      </c>
      <c r="J21" s="40">
        <f t="shared" si="5"/>
        <v>3767.4513059999999</v>
      </c>
      <c r="L21" s="57" t="s">
        <v>148</v>
      </c>
      <c r="M21" s="58" t="s">
        <v>149</v>
      </c>
    </row>
    <row r="22" spans="1:13" ht="14.25">
      <c r="A22" s="2" t="s">
        <v>46</v>
      </c>
      <c r="B22" s="1" t="s">
        <v>47</v>
      </c>
      <c r="C22" s="13">
        <v>855.63</v>
      </c>
      <c r="E22" s="40">
        <f t="shared" si="0"/>
        <v>855.63</v>
      </c>
      <c r="F22" s="40">
        <f t="shared" si="1"/>
        <v>17.1126</v>
      </c>
      <c r="G22" s="40">
        <f t="shared" si="2"/>
        <v>64.172249999999991</v>
      </c>
      <c r="H22" s="40">
        <f t="shared" si="3"/>
        <v>936.91485</v>
      </c>
      <c r="I22" s="40">
        <f t="shared" si="4"/>
        <v>149.90637599999999</v>
      </c>
      <c r="J22" s="40">
        <f t="shared" si="5"/>
        <v>1086.821226</v>
      </c>
      <c r="L22" s="57" t="s">
        <v>135</v>
      </c>
      <c r="M22" s="58" t="s">
        <v>150</v>
      </c>
    </row>
    <row r="23" spans="1:13" ht="14.25">
      <c r="A23" s="2" t="s">
        <v>48</v>
      </c>
      <c r="B23" s="1" t="s">
        <v>49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135</v>
      </c>
      <c r="M23" s="58" t="s">
        <v>151</v>
      </c>
    </row>
    <row r="24" spans="1:13" ht="14.25">
      <c r="A24" s="2" t="s">
        <v>50</v>
      </c>
      <c r="B24" s="1" t="s">
        <v>51</v>
      </c>
      <c r="C24" s="13">
        <v>1320.12</v>
      </c>
      <c r="E24" s="40">
        <f t="shared" si="0"/>
        <v>1320.12</v>
      </c>
      <c r="F24" s="40">
        <f t="shared" si="1"/>
        <v>26.4024</v>
      </c>
      <c r="G24" s="40">
        <f t="shared" si="2"/>
        <v>99.008999999999986</v>
      </c>
      <c r="H24" s="40">
        <f t="shared" si="3"/>
        <v>1445.5313999999998</v>
      </c>
      <c r="I24" s="40">
        <f t="shared" si="4"/>
        <v>231.28502399999999</v>
      </c>
      <c r="J24" s="40">
        <f t="shared" si="5"/>
        <v>1676.8164239999999</v>
      </c>
      <c r="L24" s="59" t="s">
        <v>135</v>
      </c>
      <c r="M24" s="59" t="s">
        <v>152</v>
      </c>
    </row>
    <row r="25" spans="1:13" ht="14.25">
      <c r="A25" s="2" t="s">
        <v>52</v>
      </c>
      <c r="B25" s="1" t="s">
        <v>53</v>
      </c>
      <c r="C25" s="13">
        <v>24619.360000000001</v>
      </c>
      <c r="E25" s="40">
        <f t="shared" si="0"/>
        <v>24619.360000000001</v>
      </c>
      <c r="F25" s="40">
        <f t="shared" si="1"/>
        <v>492.38720000000001</v>
      </c>
      <c r="G25" s="40">
        <f t="shared" si="2"/>
        <v>1846.452</v>
      </c>
      <c r="H25" s="40">
        <f t="shared" si="3"/>
        <v>26958.199200000003</v>
      </c>
      <c r="I25" s="40">
        <f t="shared" si="4"/>
        <v>4313.3118720000002</v>
      </c>
      <c r="J25" s="40">
        <f t="shared" si="5"/>
        <v>31271.511072000001</v>
      </c>
      <c r="L25" s="57" t="s">
        <v>135</v>
      </c>
      <c r="M25" s="58" t="s">
        <v>153</v>
      </c>
    </row>
    <row r="26" spans="1:13" ht="14.25">
      <c r="A26" s="2" t="s">
        <v>54</v>
      </c>
      <c r="B26" s="1" t="s">
        <v>55</v>
      </c>
      <c r="C26" s="13">
        <v>1320.12</v>
      </c>
      <c r="E26" s="40">
        <f t="shared" si="0"/>
        <v>1320.12</v>
      </c>
      <c r="F26" s="40">
        <f t="shared" si="1"/>
        <v>26.4024</v>
      </c>
      <c r="G26" s="40">
        <f t="shared" si="2"/>
        <v>99.008999999999986</v>
      </c>
      <c r="H26" s="40">
        <f t="shared" si="3"/>
        <v>1445.5313999999998</v>
      </c>
      <c r="I26" s="40">
        <f t="shared" si="4"/>
        <v>231.28502399999999</v>
      </c>
      <c r="J26" s="40">
        <f t="shared" si="5"/>
        <v>1676.8164239999999</v>
      </c>
      <c r="L26" s="59" t="s">
        <v>135</v>
      </c>
      <c r="M26" s="59" t="s">
        <v>154</v>
      </c>
    </row>
    <row r="27" spans="1:13" ht="14.25">
      <c r="A27" s="2" t="s">
        <v>56</v>
      </c>
      <c r="B27" s="1" t="s">
        <v>57</v>
      </c>
      <c r="C27" s="13">
        <v>1026.76</v>
      </c>
      <c r="E27" s="40">
        <f t="shared" si="0"/>
        <v>1026.76</v>
      </c>
      <c r="F27" s="40">
        <f t="shared" si="1"/>
        <v>20.5352</v>
      </c>
      <c r="G27" s="40">
        <f t="shared" si="2"/>
        <v>77.006999999999991</v>
      </c>
      <c r="H27" s="40">
        <f t="shared" si="3"/>
        <v>1124.3022000000001</v>
      </c>
      <c r="I27" s="40">
        <f t="shared" si="4"/>
        <v>179.88835200000003</v>
      </c>
      <c r="J27" s="40">
        <f t="shared" si="5"/>
        <v>1304.190552</v>
      </c>
      <c r="L27" s="57" t="s">
        <v>135</v>
      </c>
      <c r="M27" s="58" t="s">
        <v>155</v>
      </c>
    </row>
    <row r="28" spans="1:13" ht="14.25">
      <c r="A28" s="2" t="s">
        <v>58</v>
      </c>
      <c r="B28" s="1" t="s">
        <v>59</v>
      </c>
      <c r="C28" s="13">
        <v>1026.76</v>
      </c>
      <c r="E28" s="40">
        <f t="shared" si="0"/>
        <v>1026.76</v>
      </c>
      <c r="F28" s="40">
        <f t="shared" si="1"/>
        <v>20.5352</v>
      </c>
      <c r="G28" s="40">
        <f t="shared" si="2"/>
        <v>77.006999999999991</v>
      </c>
      <c r="H28" s="40">
        <f t="shared" si="3"/>
        <v>1124.3022000000001</v>
      </c>
      <c r="I28" s="40">
        <f t="shared" si="4"/>
        <v>179.88835200000003</v>
      </c>
      <c r="J28" s="40">
        <f t="shared" si="5"/>
        <v>1304.190552</v>
      </c>
      <c r="L28" s="57" t="s">
        <v>135</v>
      </c>
      <c r="M28" s="58" t="s">
        <v>156</v>
      </c>
    </row>
    <row r="29" spans="1:13" ht="14.25">
      <c r="A29" s="2" t="s">
        <v>60</v>
      </c>
      <c r="B29" s="1" t="s">
        <v>61</v>
      </c>
      <c r="C29" s="13">
        <v>3447.96</v>
      </c>
      <c r="E29" s="40">
        <f t="shared" si="0"/>
        <v>3447.96</v>
      </c>
      <c r="F29" s="40">
        <f t="shared" si="1"/>
        <v>68.959199999999996</v>
      </c>
      <c r="G29" s="40">
        <f t="shared" si="2"/>
        <v>258.59699999999998</v>
      </c>
      <c r="H29" s="40">
        <f t="shared" si="3"/>
        <v>3775.5162</v>
      </c>
      <c r="I29" s="40">
        <f t="shared" si="4"/>
        <v>604.08259199999998</v>
      </c>
      <c r="J29" s="40">
        <f t="shared" si="5"/>
        <v>4379.5987919999998</v>
      </c>
      <c r="L29" s="58" t="s">
        <v>135</v>
      </c>
      <c r="M29" s="58" t="s">
        <v>157</v>
      </c>
    </row>
    <row r="30" spans="1:13" ht="14.25">
      <c r="A30" s="2" t="s">
        <v>62</v>
      </c>
      <c r="B30" s="1" t="s">
        <v>63</v>
      </c>
      <c r="C30" s="13">
        <v>1026.76</v>
      </c>
      <c r="E30" s="40">
        <f t="shared" si="0"/>
        <v>1026.76</v>
      </c>
      <c r="F30" s="40">
        <f t="shared" si="1"/>
        <v>20.5352</v>
      </c>
      <c r="G30" s="40">
        <f t="shared" si="2"/>
        <v>77.006999999999991</v>
      </c>
      <c r="H30" s="40">
        <f t="shared" si="3"/>
        <v>1124.3022000000001</v>
      </c>
      <c r="I30" s="40">
        <f t="shared" si="4"/>
        <v>179.88835200000003</v>
      </c>
      <c r="J30" s="40">
        <f t="shared" si="5"/>
        <v>1304.190552</v>
      </c>
      <c r="L30" s="57" t="s">
        <v>135</v>
      </c>
      <c r="M30" s="58" t="s">
        <v>158</v>
      </c>
    </row>
    <row r="31" spans="1:13" ht="14.25">
      <c r="A31" s="2" t="s">
        <v>64</v>
      </c>
      <c r="B31" s="1" t="s">
        <v>65</v>
      </c>
      <c r="C31" s="13">
        <v>6468.29</v>
      </c>
      <c r="E31" s="40">
        <f t="shared" si="0"/>
        <v>6468.29</v>
      </c>
      <c r="F31" s="40">
        <f t="shared" si="1"/>
        <v>129.36580000000001</v>
      </c>
      <c r="G31" s="40">
        <f t="shared" si="2"/>
        <v>485.12174999999996</v>
      </c>
      <c r="H31" s="40">
        <f t="shared" si="3"/>
        <v>7082.7775499999998</v>
      </c>
      <c r="I31" s="40">
        <f t="shared" si="4"/>
        <v>1133.244408</v>
      </c>
      <c r="J31" s="40">
        <f t="shared" si="5"/>
        <v>8216.0219579999994</v>
      </c>
      <c r="L31" s="58" t="s">
        <v>135</v>
      </c>
      <c r="M31" s="58" t="s">
        <v>159</v>
      </c>
    </row>
    <row r="32" spans="1:13" ht="14.25">
      <c r="A32" s="2" t="s">
        <v>66</v>
      </c>
      <c r="B32" s="1" t="s">
        <v>67</v>
      </c>
      <c r="C32" s="13">
        <v>3833.27</v>
      </c>
      <c r="E32" s="40">
        <f t="shared" si="0"/>
        <v>3833.27</v>
      </c>
      <c r="F32" s="40">
        <f t="shared" si="1"/>
        <v>76.665400000000005</v>
      </c>
      <c r="G32" s="40">
        <f t="shared" si="2"/>
        <v>287.49525</v>
      </c>
      <c r="H32" s="40">
        <f t="shared" si="3"/>
        <v>4197.4306500000002</v>
      </c>
      <c r="I32" s="40">
        <f t="shared" si="4"/>
        <v>671.58890400000007</v>
      </c>
      <c r="J32" s="40">
        <f t="shared" si="5"/>
        <v>4869.0195540000004</v>
      </c>
      <c r="L32" s="58" t="s">
        <v>135</v>
      </c>
      <c r="M32" s="58" t="s">
        <v>160</v>
      </c>
    </row>
    <row r="33" spans="1:13" ht="14.25">
      <c r="A33" s="2" t="s">
        <v>68</v>
      </c>
      <c r="B33" s="1" t="s">
        <v>69</v>
      </c>
      <c r="C33" s="13">
        <v>1320.12</v>
      </c>
      <c r="E33" s="40">
        <f t="shared" si="0"/>
        <v>1320.12</v>
      </c>
      <c r="F33" s="40">
        <f t="shared" si="1"/>
        <v>26.4024</v>
      </c>
      <c r="G33" s="40">
        <f t="shared" si="2"/>
        <v>99.008999999999986</v>
      </c>
      <c r="H33" s="40">
        <f t="shared" si="3"/>
        <v>1445.5313999999998</v>
      </c>
      <c r="I33" s="40">
        <f t="shared" si="4"/>
        <v>231.28502399999999</v>
      </c>
      <c r="J33" s="40">
        <f t="shared" si="5"/>
        <v>1676.8164239999999</v>
      </c>
      <c r="L33" s="59" t="s">
        <v>135</v>
      </c>
      <c r="M33" s="59" t="s">
        <v>161</v>
      </c>
    </row>
    <row r="34" spans="1:13" ht="14.25">
      <c r="A34" s="2" t="s">
        <v>70</v>
      </c>
      <c r="B34" s="1" t="s">
        <v>71</v>
      </c>
      <c r="C34" s="13">
        <v>4945.78</v>
      </c>
      <c r="E34" s="40">
        <f t="shared" si="0"/>
        <v>4945.78</v>
      </c>
      <c r="F34" s="40">
        <f t="shared" si="1"/>
        <v>98.915599999999998</v>
      </c>
      <c r="G34" s="40">
        <f t="shared" si="2"/>
        <v>370.93349999999998</v>
      </c>
      <c r="H34" s="40">
        <f t="shared" si="3"/>
        <v>5415.6291000000001</v>
      </c>
      <c r="I34" s="40">
        <f t="shared" si="4"/>
        <v>866.50065600000005</v>
      </c>
      <c r="J34" s="40">
        <f t="shared" si="5"/>
        <v>6282.1297560000003</v>
      </c>
      <c r="L34" s="57" t="s">
        <v>148</v>
      </c>
      <c r="M34" s="58" t="s">
        <v>162</v>
      </c>
    </row>
    <row r="35" spans="1:13" ht="14.25">
      <c r="A35" s="2" t="s">
        <v>72</v>
      </c>
      <c r="B35" s="1" t="s">
        <v>73</v>
      </c>
      <c r="C35" s="13">
        <v>2405.1</v>
      </c>
      <c r="E35" s="40">
        <f t="shared" si="0"/>
        <v>2405.1</v>
      </c>
      <c r="F35" s="40">
        <f t="shared" si="1"/>
        <v>48.101999999999997</v>
      </c>
      <c r="G35" s="40">
        <f t="shared" si="2"/>
        <v>180.38249999999999</v>
      </c>
      <c r="H35" s="40">
        <f t="shared" si="3"/>
        <v>2633.5844999999999</v>
      </c>
      <c r="I35" s="40">
        <f t="shared" si="4"/>
        <v>421.37351999999998</v>
      </c>
      <c r="J35" s="40">
        <f t="shared" si="5"/>
        <v>3054.95802</v>
      </c>
      <c r="L35" s="57" t="s">
        <v>148</v>
      </c>
      <c r="M35" s="58" t="s">
        <v>163</v>
      </c>
    </row>
    <row r="36" spans="1:13" ht="14.25">
      <c r="A36" s="2" t="s">
        <v>74</v>
      </c>
      <c r="B36" s="1" t="s">
        <v>75</v>
      </c>
      <c r="C36" s="13">
        <v>855.63</v>
      </c>
      <c r="E36" s="40">
        <f t="shared" si="0"/>
        <v>855.63</v>
      </c>
      <c r="F36" s="40">
        <f t="shared" si="1"/>
        <v>17.1126</v>
      </c>
      <c r="G36" s="40">
        <f t="shared" si="2"/>
        <v>64.172249999999991</v>
      </c>
      <c r="H36" s="40">
        <f t="shared" si="3"/>
        <v>936.91485</v>
      </c>
      <c r="I36" s="40">
        <f t="shared" si="4"/>
        <v>149.90637599999999</v>
      </c>
      <c r="J36" s="40">
        <f t="shared" si="5"/>
        <v>1086.821226</v>
      </c>
      <c r="L36" s="57" t="s">
        <v>140</v>
      </c>
      <c r="M36" s="58" t="s">
        <v>164</v>
      </c>
    </row>
    <row r="37" spans="1:13" ht="14.25">
      <c r="A37" s="2" t="s">
        <v>76</v>
      </c>
      <c r="B37" s="1" t="s">
        <v>77</v>
      </c>
      <c r="C37" s="13">
        <v>2387.15</v>
      </c>
      <c r="E37" s="40">
        <f t="shared" si="0"/>
        <v>2387.15</v>
      </c>
      <c r="F37" s="40">
        <f t="shared" si="1"/>
        <v>47.743000000000002</v>
      </c>
      <c r="G37" s="40">
        <f t="shared" si="2"/>
        <v>179.03625</v>
      </c>
      <c r="H37" s="40">
        <f t="shared" si="3"/>
        <v>2613.9292500000001</v>
      </c>
      <c r="I37" s="40">
        <f t="shared" si="4"/>
        <v>418.22868000000005</v>
      </c>
      <c r="J37" s="40">
        <f t="shared" si="5"/>
        <v>3032.1579300000003</v>
      </c>
      <c r="L37" s="58" t="s">
        <v>135</v>
      </c>
      <c r="M37" s="58" t="s">
        <v>165</v>
      </c>
    </row>
    <row r="38" spans="1:13" ht="14.25">
      <c r="A38" s="2" t="s">
        <v>78</v>
      </c>
      <c r="B38" s="1" t="s">
        <v>79</v>
      </c>
      <c r="C38" s="13">
        <v>7645.14</v>
      </c>
      <c r="E38" s="40">
        <f t="shared" si="0"/>
        <v>7645.14</v>
      </c>
      <c r="F38" s="40">
        <f t="shared" si="1"/>
        <v>152.90280000000001</v>
      </c>
      <c r="G38" s="40">
        <f t="shared" si="2"/>
        <v>573.38549999999998</v>
      </c>
      <c r="H38" s="40">
        <f t="shared" si="3"/>
        <v>8371.4282999999996</v>
      </c>
      <c r="I38" s="40">
        <f t="shared" si="4"/>
        <v>1339.4285279999999</v>
      </c>
      <c r="J38" s="40">
        <f t="shared" si="5"/>
        <v>9710.856828</v>
      </c>
      <c r="L38" s="58" t="s">
        <v>140</v>
      </c>
      <c r="M38" s="58" t="s">
        <v>166</v>
      </c>
    </row>
    <row r="39" spans="1:13" ht="14.25">
      <c r="A39" s="2" t="s">
        <v>80</v>
      </c>
      <c r="B39" s="1" t="s">
        <v>81</v>
      </c>
      <c r="C39" s="13">
        <v>1320.12</v>
      </c>
      <c r="E39" s="40">
        <f t="shared" si="0"/>
        <v>1320.12</v>
      </c>
      <c r="F39" s="40">
        <f t="shared" si="1"/>
        <v>26.4024</v>
      </c>
      <c r="G39" s="40">
        <f t="shared" si="2"/>
        <v>99.008999999999986</v>
      </c>
      <c r="H39" s="40">
        <f t="shared" si="3"/>
        <v>1445.5313999999998</v>
      </c>
      <c r="I39" s="40">
        <f t="shared" si="4"/>
        <v>231.28502399999999</v>
      </c>
      <c r="J39" s="40">
        <f t="shared" si="5"/>
        <v>1676.8164239999999</v>
      </c>
      <c r="L39" s="59" t="s">
        <v>140</v>
      </c>
      <c r="M39" s="59" t="s">
        <v>167</v>
      </c>
    </row>
    <row r="40" spans="1:13" ht="14.25">
      <c r="A40" s="2" t="s">
        <v>82</v>
      </c>
      <c r="B40" s="1" t="s">
        <v>83</v>
      </c>
      <c r="C40" s="13">
        <v>855.63</v>
      </c>
      <c r="E40" s="40">
        <f t="shared" si="0"/>
        <v>855.63</v>
      </c>
      <c r="F40" s="40">
        <f t="shared" si="1"/>
        <v>17.1126</v>
      </c>
      <c r="G40" s="40">
        <f t="shared" si="2"/>
        <v>64.172249999999991</v>
      </c>
      <c r="H40" s="40">
        <f t="shared" si="3"/>
        <v>936.91485</v>
      </c>
      <c r="I40" s="40">
        <f t="shared" si="4"/>
        <v>149.90637599999999</v>
      </c>
      <c r="J40" s="40">
        <f t="shared" si="5"/>
        <v>1086.821226</v>
      </c>
      <c r="L40" s="58" t="s">
        <v>135</v>
      </c>
      <c r="M40" s="58" t="s">
        <v>168</v>
      </c>
    </row>
    <row r="41" spans="1:13" ht="14.25">
      <c r="A41" s="2" t="s">
        <v>84</v>
      </c>
      <c r="B41" s="1" t="s">
        <v>85</v>
      </c>
      <c r="C41" s="13">
        <v>2504.98</v>
      </c>
      <c r="E41" s="40">
        <f t="shared" si="0"/>
        <v>2504.98</v>
      </c>
      <c r="F41" s="40">
        <f t="shared" si="1"/>
        <v>50.099600000000002</v>
      </c>
      <c r="G41" s="40">
        <f t="shared" si="2"/>
        <v>187.87350000000001</v>
      </c>
      <c r="H41" s="40">
        <f t="shared" si="3"/>
        <v>2742.9531000000002</v>
      </c>
      <c r="I41" s="40">
        <f t="shared" si="4"/>
        <v>438.87249600000001</v>
      </c>
      <c r="J41" s="40">
        <f t="shared" si="5"/>
        <v>3181.8255960000001</v>
      </c>
      <c r="L41" s="58" t="s">
        <v>135</v>
      </c>
      <c r="M41" s="58" t="s">
        <v>169</v>
      </c>
    </row>
    <row r="42" spans="1:13" ht="14.25">
      <c r="A42" s="2" t="s">
        <v>86</v>
      </c>
      <c r="B42" s="1" t="s">
        <v>87</v>
      </c>
      <c r="C42" s="13">
        <v>6908.11</v>
      </c>
      <c r="E42" s="40">
        <f t="shared" si="0"/>
        <v>6908.11</v>
      </c>
      <c r="F42" s="40">
        <f t="shared" si="1"/>
        <v>138.16219999999998</v>
      </c>
      <c r="G42" s="40">
        <f t="shared" si="2"/>
        <v>518.10825</v>
      </c>
      <c r="H42" s="40">
        <f t="shared" si="3"/>
        <v>7564.3804499999997</v>
      </c>
      <c r="I42" s="40">
        <f t="shared" si="4"/>
        <v>1210.300872</v>
      </c>
      <c r="J42" s="40">
        <f t="shared" si="5"/>
        <v>8774.6813220000004</v>
      </c>
      <c r="L42" s="58" t="s">
        <v>135</v>
      </c>
      <c r="M42" s="58" t="s">
        <v>170</v>
      </c>
    </row>
    <row r="43" spans="1:13" ht="14.25">
      <c r="A43" s="2" t="s">
        <v>88</v>
      </c>
      <c r="B43" s="1" t="s">
        <v>89</v>
      </c>
      <c r="C43" s="13">
        <v>1026.76</v>
      </c>
      <c r="E43" s="40">
        <f t="shared" si="0"/>
        <v>1026.76</v>
      </c>
      <c r="F43" s="40">
        <f t="shared" si="1"/>
        <v>20.5352</v>
      </c>
      <c r="G43" s="40">
        <f t="shared" si="2"/>
        <v>77.006999999999991</v>
      </c>
      <c r="H43" s="40">
        <f t="shared" si="3"/>
        <v>1124.3022000000001</v>
      </c>
      <c r="I43" s="40">
        <f t="shared" si="4"/>
        <v>179.88835200000003</v>
      </c>
      <c r="J43" s="40">
        <f t="shared" si="5"/>
        <v>1304.190552</v>
      </c>
      <c r="L43" s="57" t="s">
        <v>135</v>
      </c>
      <c r="M43" s="58" t="s">
        <v>171</v>
      </c>
    </row>
    <row r="44" spans="1:13" ht="14.25">
      <c r="A44" s="2" t="s">
        <v>90</v>
      </c>
      <c r="B44" s="1" t="s">
        <v>91</v>
      </c>
      <c r="C44" s="13">
        <v>16052.41</v>
      </c>
      <c r="E44" s="40">
        <f t="shared" si="0"/>
        <v>16052.41</v>
      </c>
      <c r="F44" s="40">
        <f t="shared" si="1"/>
        <v>321.04820000000001</v>
      </c>
      <c r="G44" s="40">
        <f t="shared" si="2"/>
        <v>1203.93075</v>
      </c>
      <c r="H44" s="40">
        <f t="shared" si="3"/>
        <v>17577.38895</v>
      </c>
      <c r="I44" s="40">
        <f t="shared" si="4"/>
        <v>2812.3822319999999</v>
      </c>
      <c r="J44" s="40">
        <f t="shared" si="5"/>
        <v>20389.771182</v>
      </c>
      <c r="L44" s="57" t="s">
        <v>140</v>
      </c>
      <c r="M44" s="58" t="s">
        <v>172</v>
      </c>
    </row>
    <row r="45" spans="1:13" ht="14.25">
      <c r="A45" s="2" t="s">
        <v>92</v>
      </c>
      <c r="B45" s="1" t="s">
        <v>93</v>
      </c>
      <c r="C45" s="13">
        <v>1560.18</v>
      </c>
      <c r="E45" s="40">
        <f t="shared" si="0"/>
        <v>1560.18</v>
      </c>
      <c r="F45" s="40">
        <f t="shared" si="1"/>
        <v>31.203600000000002</v>
      </c>
      <c r="G45" s="40">
        <f t="shared" si="2"/>
        <v>117.01349999999999</v>
      </c>
      <c r="H45" s="40">
        <f t="shared" si="3"/>
        <v>1708.3971000000001</v>
      </c>
      <c r="I45" s="40">
        <f t="shared" si="4"/>
        <v>273.34353600000003</v>
      </c>
      <c r="J45" s="40">
        <f t="shared" si="5"/>
        <v>1981.7406360000002</v>
      </c>
      <c r="L45" s="57" t="s">
        <v>135</v>
      </c>
      <c r="M45" s="58" t="s">
        <v>173</v>
      </c>
    </row>
    <row r="46" spans="1:13" ht="14.25">
      <c r="A46" s="2" t="s">
        <v>94</v>
      </c>
      <c r="B46" s="1" t="s">
        <v>95</v>
      </c>
      <c r="C46" s="13">
        <v>1026.76</v>
      </c>
      <c r="E46" s="40">
        <f t="shared" si="0"/>
        <v>1026.76</v>
      </c>
      <c r="F46" s="40">
        <f t="shared" si="1"/>
        <v>20.5352</v>
      </c>
      <c r="G46" s="40">
        <f t="shared" si="2"/>
        <v>77.006999999999991</v>
      </c>
      <c r="H46" s="40">
        <f t="shared" si="3"/>
        <v>1124.3022000000001</v>
      </c>
      <c r="I46" s="40">
        <f t="shared" si="4"/>
        <v>179.88835200000003</v>
      </c>
      <c r="J46" s="40">
        <f t="shared" si="5"/>
        <v>1304.190552</v>
      </c>
      <c r="L46" s="57" t="s">
        <v>140</v>
      </c>
      <c r="M46" s="58" t="s">
        <v>174</v>
      </c>
    </row>
    <row r="47" spans="1:13" ht="14.25">
      <c r="A47" s="2" t="s">
        <v>96</v>
      </c>
      <c r="B47" s="1" t="s">
        <v>97</v>
      </c>
      <c r="C47" s="13">
        <v>1026.76</v>
      </c>
      <c r="E47" s="40">
        <f t="shared" si="0"/>
        <v>1026.76</v>
      </c>
      <c r="F47" s="40">
        <f t="shared" si="1"/>
        <v>20.5352</v>
      </c>
      <c r="G47" s="40">
        <f t="shared" si="2"/>
        <v>77.006999999999991</v>
      </c>
      <c r="H47" s="40">
        <f t="shared" si="3"/>
        <v>1124.3022000000001</v>
      </c>
      <c r="I47" s="40">
        <f t="shared" si="4"/>
        <v>179.88835200000003</v>
      </c>
      <c r="J47" s="40">
        <f t="shared" si="5"/>
        <v>1304.190552</v>
      </c>
      <c r="L47" s="57" t="s">
        <v>135</v>
      </c>
      <c r="M47" s="58" t="s">
        <v>175</v>
      </c>
    </row>
    <row r="48" spans="1:13" ht="14.25">
      <c r="A48" s="2" t="s">
        <v>98</v>
      </c>
      <c r="B48" s="1" t="s">
        <v>99</v>
      </c>
      <c r="C48" s="13">
        <v>1026.76</v>
      </c>
      <c r="E48" s="40">
        <f t="shared" si="0"/>
        <v>1026.76</v>
      </c>
      <c r="F48" s="40">
        <f t="shared" si="1"/>
        <v>20.5352</v>
      </c>
      <c r="G48" s="40">
        <f t="shared" si="2"/>
        <v>77.006999999999991</v>
      </c>
      <c r="H48" s="40">
        <f t="shared" si="3"/>
        <v>1124.3022000000001</v>
      </c>
      <c r="I48" s="40">
        <f t="shared" si="4"/>
        <v>179.88835200000003</v>
      </c>
      <c r="J48" s="40">
        <f t="shared" si="5"/>
        <v>1304.190552</v>
      </c>
      <c r="L48" s="58" t="s">
        <v>135</v>
      </c>
      <c r="M48" s="58" t="s">
        <v>176</v>
      </c>
    </row>
    <row r="49" spans="1:13" ht="14.25">
      <c r="A49" s="2" t="s">
        <v>100</v>
      </c>
      <c r="B49" s="1" t="s">
        <v>101</v>
      </c>
      <c r="C49" s="13">
        <v>1026.76</v>
      </c>
      <c r="E49" s="40">
        <f t="shared" si="0"/>
        <v>1026.76</v>
      </c>
      <c r="F49" s="40">
        <f t="shared" si="1"/>
        <v>20.5352</v>
      </c>
      <c r="G49" s="40">
        <f t="shared" si="2"/>
        <v>77.006999999999991</v>
      </c>
      <c r="H49" s="40">
        <f t="shared" si="3"/>
        <v>1124.3022000000001</v>
      </c>
      <c r="I49" s="40">
        <f t="shared" si="4"/>
        <v>179.88835200000003</v>
      </c>
      <c r="J49" s="40">
        <f t="shared" si="5"/>
        <v>1304.190552</v>
      </c>
      <c r="L49" s="57" t="s">
        <v>140</v>
      </c>
      <c r="M49" s="58" t="s">
        <v>177</v>
      </c>
    </row>
    <row r="50" spans="1:13" ht="14.25">
      <c r="A50" s="2" t="s">
        <v>102</v>
      </c>
      <c r="B50" s="1" t="s">
        <v>103</v>
      </c>
      <c r="C50" s="13">
        <v>1026.76</v>
      </c>
      <c r="E50" s="40">
        <f t="shared" si="0"/>
        <v>1026.76</v>
      </c>
      <c r="F50" s="40">
        <f t="shared" si="1"/>
        <v>20.5352</v>
      </c>
      <c r="G50" s="40">
        <f t="shared" si="2"/>
        <v>77.006999999999991</v>
      </c>
      <c r="H50" s="40">
        <f t="shared" si="3"/>
        <v>1124.3022000000001</v>
      </c>
      <c r="I50" s="40">
        <f t="shared" si="4"/>
        <v>179.88835200000003</v>
      </c>
      <c r="J50" s="40">
        <f t="shared" si="5"/>
        <v>1304.190552</v>
      </c>
      <c r="L50" s="60" t="s">
        <v>135</v>
      </c>
      <c r="M50" s="60" t="s">
        <v>178</v>
      </c>
    </row>
    <row r="52" spans="1:13" s="7" customFormat="1">
      <c r="A52" s="15"/>
      <c r="C52" s="7" t="s">
        <v>104</v>
      </c>
      <c r="E52" s="38" t="s">
        <v>104</v>
      </c>
      <c r="F52" s="38" t="s">
        <v>104</v>
      </c>
      <c r="G52" s="38" t="s">
        <v>104</v>
      </c>
      <c r="H52" s="38" t="s">
        <v>104</v>
      </c>
      <c r="I52" s="38" t="s">
        <v>104</v>
      </c>
      <c r="J52" s="38" t="s">
        <v>104</v>
      </c>
    </row>
    <row r="53" spans="1:13" ht="13.5" thickBot="1">
      <c r="A53" s="18" t="s">
        <v>105</v>
      </c>
      <c r="B53" s="1" t="s">
        <v>106</v>
      </c>
      <c r="C53" s="17">
        <v>132662.57999999999</v>
      </c>
      <c r="E53" s="41">
        <f>SUM(E11:E50)</f>
        <v>132662.57999999999</v>
      </c>
      <c r="F53" s="41">
        <f t="shared" ref="F53:J53" si="6">SUM(F11:F50)</f>
        <v>2653.2515999999987</v>
      </c>
      <c r="G53" s="41">
        <f t="shared" si="6"/>
        <v>9949.6934999999958</v>
      </c>
      <c r="H53" s="41">
        <f t="shared" si="6"/>
        <v>145265.52510000006</v>
      </c>
      <c r="I53" s="41">
        <f t="shared" si="6"/>
        <v>23242.484016000013</v>
      </c>
      <c r="J53" s="41">
        <f t="shared" si="6"/>
        <v>168508.00911600009</v>
      </c>
    </row>
    <row r="54" spans="1:13" ht="12" thickTop="1"/>
    <row r="55" spans="1:13">
      <c r="C55" s="1" t="s">
        <v>106</v>
      </c>
    </row>
    <row r="56" spans="1:13">
      <c r="A56" s="2" t="s">
        <v>106</v>
      </c>
      <c r="B56" s="1" t="s">
        <v>106</v>
      </c>
      <c r="C56" s="16"/>
    </row>
  </sheetData>
  <autoFilter ref="A10:M50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55" sqref="C55"/>
    </sheetView>
  </sheetViews>
  <sheetFormatPr baseColWidth="10" defaultRowHeight="11.25"/>
  <cols>
    <col min="1" max="1" width="8" style="2" customWidth="1"/>
    <col min="2" max="2" width="27.42578125" style="1" customWidth="1"/>
    <col min="3" max="3" width="11" style="1" customWidth="1"/>
    <col min="4" max="4" width="10.28515625" style="1" customWidth="1"/>
    <col min="5" max="5" width="12.28515625" style="1" customWidth="1"/>
    <col min="6" max="6" width="13.5703125" style="1" bestFit="1" customWidth="1"/>
    <col min="7" max="7" width="14.5703125" style="1" bestFit="1" customWidth="1"/>
    <col min="8" max="8" width="13" style="1" bestFit="1" customWidth="1"/>
    <col min="9" max="9" width="12.140625" style="1" customWidth="1"/>
    <col min="10" max="10" width="12" style="1" customWidth="1"/>
    <col min="11" max="11" width="10" style="1" customWidth="1"/>
    <col min="12" max="13" width="11" style="1" customWidth="1"/>
    <col min="14" max="14" width="10" style="1" customWidth="1"/>
    <col min="15" max="15" width="13" style="1" bestFit="1" customWidth="1"/>
    <col min="16" max="16" width="11.5703125" style="1" customWidth="1"/>
    <col min="17" max="16384" width="11.42578125" style="1"/>
  </cols>
  <sheetData>
    <row r="1" spans="1:16" ht="18" customHeight="1">
      <c r="A1" s="3" t="s">
        <v>0</v>
      </c>
      <c r="B1" s="45" t="s">
        <v>106</v>
      </c>
      <c r="C1" s="46"/>
      <c r="D1" s="46"/>
    </row>
    <row r="2" spans="1:16" ht="24.95" customHeight="1">
      <c r="A2" s="4" t="s">
        <v>1</v>
      </c>
      <c r="B2" s="20" t="s">
        <v>2</v>
      </c>
      <c r="C2" s="21"/>
      <c r="D2" s="21"/>
    </row>
    <row r="3" spans="1:16" ht="15.75">
      <c r="B3" s="22" t="s">
        <v>3</v>
      </c>
      <c r="C3" s="23"/>
      <c r="D3" s="23"/>
      <c r="E3" s="7"/>
    </row>
    <row r="4" spans="1:16" ht="15">
      <c r="B4" s="24" t="s">
        <v>4</v>
      </c>
      <c r="C4" s="23"/>
      <c r="D4" s="23"/>
      <c r="E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733.4</v>
      </c>
      <c r="D11" s="13">
        <v>122.23</v>
      </c>
      <c r="E11" s="13">
        <v>0</v>
      </c>
      <c r="F11" s="13">
        <v>855.63</v>
      </c>
      <c r="G11" s="13">
        <v>0</v>
      </c>
      <c r="H11" s="13">
        <v>0</v>
      </c>
      <c r="I11" s="13">
        <v>0</v>
      </c>
      <c r="J11" s="14">
        <v>-38.42</v>
      </c>
      <c r="K11" s="13">
        <v>0</v>
      </c>
      <c r="L11" s="13">
        <v>45.93</v>
      </c>
      <c r="M11" s="14">
        <v>-0.08</v>
      </c>
      <c r="N11" s="13">
        <v>0</v>
      </c>
      <c r="O11" s="13">
        <v>7.43</v>
      </c>
      <c r="P11" s="13">
        <v>848.2</v>
      </c>
    </row>
    <row r="12" spans="1:16">
      <c r="A12" s="2" t="s">
        <v>26</v>
      </c>
      <c r="B12" s="1" t="s">
        <v>27</v>
      </c>
      <c r="C12" s="13">
        <v>880.08</v>
      </c>
      <c r="D12" s="13">
        <v>146.68</v>
      </c>
      <c r="E12" s="13">
        <v>1421</v>
      </c>
      <c r="F12" s="13">
        <v>2447.7600000000002</v>
      </c>
      <c r="G12" s="13">
        <v>0</v>
      </c>
      <c r="H12" s="13">
        <v>0</v>
      </c>
      <c r="I12" s="13">
        <v>0</v>
      </c>
      <c r="J12" s="13">
        <v>0</v>
      </c>
      <c r="K12" s="13">
        <v>267.45</v>
      </c>
      <c r="L12" s="13">
        <v>211.91</v>
      </c>
      <c r="M12" s="13">
        <v>0</v>
      </c>
      <c r="N12" s="13">
        <v>0</v>
      </c>
      <c r="O12" s="13">
        <v>479.36</v>
      </c>
      <c r="P12" s="13">
        <v>1968.4</v>
      </c>
    </row>
    <row r="13" spans="1:16">
      <c r="A13" s="2" t="s">
        <v>28</v>
      </c>
      <c r="B13" s="1" t="s">
        <v>29</v>
      </c>
      <c r="C13" s="13">
        <v>880.08</v>
      </c>
      <c r="D13" s="13">
        <v>146.68</v>
      </c>
      <c r="E13" s="13">
        <v>62.47</v>
      </c>
      <c r="F13" s="13">
        <v>1089.23</v>
      </c>
      <c r="G13" s="13">
        <v>0</v>
      </c>
      <c r="H13" s="13">
        <v>0</v>
      </c>
      <c r="I13" s="13">
        <v>0</v>
      </c>
      <c r="J13" s="14">
        <v>-4.8499999999999996</v>
      </c>
      <c r="K13" s="13">
        <v>0</v>
      </c>
      <c r="L13" s="13">
        <v>90.17</v>
      </c>
      <c r="M13" s="14">
        <v>-0.09</v>
      </c>
      <c r="N13" s="13">
        <v>0</v>
      </c>
      <c r="O13" s="13">
        <v>85.23</v>
      </c>
      <c r="P13" s="13">
        <v>1004</v>
      </c>
    </row>
    <row r="14" spans="1:16">
      <c r="A14" s="2" t="s">
        <v>30</v>
      </c>
      <c r="B14" s="1" t="s">
        <v>31</v>
      </c>
      <c r="C14" s="13">
        <v>880.08</v>
      </c>
      <c r="D14" s="13">
        <v>146.68</v>
      </c>
      <c r="E14" s="13">
        <v>1194.6400000000001</v>
      </c>
      <c r="F14" s="13">
        <v>2221.4</v>
      </c>
      <c r="G14" s="13">
        <v>15</v>
      </c>
      <c r="H14" s="13">
        <v>432.12</v>
      </c>
      <c r="I14" s="13">
        <v>0</v>
      </c>
      <c r="J14" s="13">
        <v>0</v>
      </c>
      <c r="K14" s="13">
        <v>224.26</v>
      </c>
      <c r="L14" s="13">
        <v>162.6</v>
      </c>
      <c r="M14" s="13">
        <v>0.12</v>
      </c>
      <c r="N14" s="13">
        <v>249.9</v>
      </c>
      <c r="O14" s="13">
        <v>1084</v>
      </c>
      <c r="P14" s="13">
        <v>1137.4000000000001</v>
      </c>
    </row>
    <row r="15" spans="1:16">
      <c r="A15" s="2" t="s">
        <v>32</v>
      </c>
      <c r="B15" s="1" t="s">
        <v>33</v>
      </c>
      <c r="C15" s="13">
        <v>146.68</v>
      </c>
      <c r="D15" s="13">
        <v>146.68</v>
      </c>
      <c r="E15" s="13">
        <v>1026.76</v>
      </c>
      <c r="F15" s="13">
        <v>1320.12</v>
      </c>
      <c r="G15" s="13">
        <v>0</v>
      </c>
      <c r="H15" s="13">
        <v>0</v>
      </c>
      <c r="I15" s="13">
        <v>0</v>
      </c>
      <c r="J15" s="13">
        <v>0</v>
      </c>
      <c r="K15" s="13">
        <v>27.23</v>
      </c>
      <c r="L15" s="13">
        <v>7.29</v>
      </c>
      <c r="M15" s="13">
        <v>0</v>
      </c>
      <c r="N15" s="13">
        <v>0</v>
      </c>
      <c r="O15" s="13">
        <v>34.520000000000003</v>
      </c>
      <c r="P15" s="13">
        <v>1285.5999999999999</v>
      </c>
    </row>
    <row r="16" spans="1:16">
      <c r="A16" s="2" t="s">
        <v>34</v>
      </c>
      <c r="B16" s="1" t="s">
        <v>35</v>
      </c>
      <c r="C16" s="13">
        <v>733.4</v>
      </c>
      <c r="D16" s="13">
        <v>122.23</v>
      </c>
      <c r="E16" s="13">
        <v>0</v>
      </c>
      <c r="F16" s="13">
        <v>855.63</v>
      </c>
      <c r="G16" s="13">
        <v>0</v>
      </c>
      <c r="H16" s="13">
        <v>0</v>
      </c>
      <c r="I16" s="13">
        <v>0</v>
      </c>
      <c r="J16" s="14">
        <v>-38.42</v>
      </c>
      <c r="K16" s="13">
        <v>0</v>
      </c>
      <c r="L16" s="13">
        <v>56.18</v>
      </c>
      <c r="M16" s="14">
        <v>-0.13</v>
      </c>
      <c r="N16" s="13">
        <v>0</v>
      </c>
      <c r="O16" s="13">
        <v>17.63</v>
      </c>
      <c r="P16" s="13">
        <v>838</v>
      </c>
    </row>
    <row r="17" spans="1:16">
      <c r="A17" s="2" t="s">
        <v>36</v>
      </c>
      <c r="B17" s="1" t="s">
        <v>37</v>
      </c>
      <c r="C17" s="13">
        <v>1628.58</v>
      </c>
      <c r="D17" s="13">
        <v>271.43</v>
      </c>
      <c r="E17" s="13">
        <v>0</v>
      </c>
      <c r="F17" s="13">
        <v>1900.01</v>
      </c>
      <c r="G17" s="13">
        <v>0</v>
      </c>
      <c r="H17" s="13">
        <v>0</v>
      </c>
      <c r="I17" s="13">
        <v>0</v>
      </c>
      <c r="J17" s="13">
        <v>0</v>
      </c>
      <c r="K17" s="13">
        <v>168.22</v>
      </c>
      <c r="L17" s="13">
        <v>49.06</v>
      </c>
      <c r="M17" s="14">
        <v>-7.0000000000000007E-2</v>
      </c>
      <c r="N17" s="13">
        <v>0</v>
      </c>
      <c r="O17" s="13">
        <v>217.21</v>
      </c>
      <c r="P17" s="13">
        <v>1682.8</v>
      </c>
    </row>
    <row r="18" spans="1:16">
      <c r="A18" s="2" t="s">
        <v>38</v>
      </c>
      <c r="B18" s="1" t="s">
        <v>39</v>
      </c>
      <c r="C18" s="13">
        <v>880.08</v>
      </c>
      <c r="D18" s="13">
        <v>146.68</v>
      </c>
      <c r="E18" s="13">
        <v>3000</v>
      </c>
      <c r="F18" s="13">
        <v>4026.76</v>
      </c>
      <c r="G18" s="13">
        <v>0</v>
      </c>
      <c r="H18" s="13">
        <v>0</v>
      </c>
      <c r="I18" s="13">
        <v>0</v>
      </c>
      <c r="J18" s="13">
        <v>0</v>
      </c>
      <c r="K18" s="13">
        <v>604.73</v>
      </c>
      <c r="L18" s="13">
        <v>102.98</v>
      </c>
      <c r="M18" s="14">
        <v>-0.15</v>
      </c>
      <c r="N18" s="13">
        <v>0</v>
      </c>
      <c r="O18" s="13">
        <v>707.56</v>
      </c>
      <c r="P18" s="13">
        <v>3319.2</v>
      </c>
    </row>
    <row r="19" spans="1:16">
      <c r="A19" s="2" t="s">
        <v>40</v>
      </c>
      <c r="B19" s="1" t="s">
        <v>41</v>
      </c>
      <c r="C19" s="13">
        <v>4000.08</v>
      </c>
      <c r="D19" s="13">
        <v>666.68</v>
      </c>
      <c r="E19" s="13">
        <v>7218.76</v>
      </c>
      <c r="F19" s="13">
        <v>11885.52</v>
      </c>
      <c r="G19" s="13">
        <v>0</v>
      </c>
      <c r="H19" s="13">
        <v>0</v>
      </c>
      <c r="I19" s="13">
        <v>0</v>
      </c>
      <c r="J19" s="13">
        <v>0</v>
      </c>
      <c r="K19" s="13">
        <v>2718.49</v>
      </c>
      <c r="L19" s="13">
        <v>360.26</v>
      </c>
      <c r="M19" s="14">
        <v>-0.03</v>
      </c>
      <c r="N19" s="13">
        <v>0</v>
      </c>
      <c r="O19" s="13">
        <v>3078.72</v>
      </c>
      <c r="P19" s="13">
        <v>8806.7999999999993</v>
      </c>
    </row>
    <row r="20" spans="1:16">
      <c r="A20" s="2" t="s">
        <v>42</v>
      </c>
      <c r="B20" s="1" t="s">
        <v>43</v>
      </c>
      <c r="C20" s="13">
        <v>880.08</v>
      </c>
      <c r="D20" s="13">
        <v>146.68</v>
      </c>
      <c r="E20" s="13">
        <v>1175.03</v>
      </c>
      <c r="F20" s="13">
        <v>2201.79</v>
      </c>
      <c r="G20" s="13">
        <v>0</v>
      </c>
      <c r="H20" s="13">
        <v>0</v>
      </c>
      <c r="I20" s="13">
        <v>0</v>
      </c>
      <c r="J20" s="13">
        <v>0</v>
      </c>
      <c r="K20" s="13">
        <v>220.75</v>
      </c>
      <c r="L20" s="13">
        <v>218.42</v>
      </c>
      <c r="M20" s="13">
        <v>0.02</v>
      </c>
      <c r="N20" s="13">
        <v>0</v>
      </c>
      <c r="O20" s="13">
        <v>439.19</v>
      </c>
      <c r="P20" s="13">
        <v>1762.6</v>
      </c>
    </row>
    <row r="21" spans="1:16">
      <c r="A21" s="2" t="s">
        <v>44</v>
      </c>
      <c r="B21" s="1" t="s">
        <v>45</v>
      </c>
      <c r="C21" s="13">
        <v>1000.08</v>
      </c>
      <c r="D21" s="13">
        <v>166.68</v>
      </c>
      <c r="E21" s="13">
        <v>1799.27</v>
      </c>
      <c r="F21" s="13">
        <v>2966.03</v>
      </c>
      <c r="G21" s="13">
        <v>15</v>
      </c>
      <c r="H21" s="13">
        <v>491.27</v>
      </c>
      <c r="I21" s="13">
        <v>0</v>
      </c>
      <c r="J21" s="13">
        <v>0</v>
      </c>
      <c r="K21" s="13">
        <v>378.15</v>
      </c>
      <c r="L21" s="13">
        <v>108.88</v>
      </c>
      <c r="M21" s="13">
        <v>0.13</v>
      </c>
      <c r="N21" s="13">
        <v>0</v>
      </c>
      <c r="O21" s="13">
        <v>993.43</v>
      </c>
      <c r="P21" s="13">
        <v>1972.6</v>
      </c>
    </row>
    <row r="22" spans="1:16">
      <c r="A22" s="2" t="s">
        <v>46</v>
      </c>
      <c r="B22" s="1" t="s">
        <v>47</v>
      </c>
      <c r="C22" s="13">
        <v>733.4</v>
      </c>
      <c r="D22" s="13">
        <v>122.23</v>
      </c>
      <c r="E22" s="13">
        <v>0</v>
      </c>
      <c r="F22" s="13">
        <v>855.63</v>
      </c>
      <c r="G22" s="13">
        <v>0</v>
      </c>
      <c r="H22" s="13">
        <v>0</v>
      </c>
      <c r="I22" s="13">
        <v>0</v>
      </c>
      <c r="J22" s="14">
        <v>-38.42</v>
      </c>
      <c r="K22" s="13">
        <v>0</v>
      </c>
      <c r="L22" s="13">
        <v>22.8</v>
      </c>
      <c r="M22" s="14">
        <v>-0.15</v>
      </c>
      <c r="N22" s="13">
        <v>0</v>
      </c>
      <c r="O22" s="13">
        <v>-15.77</v>
      </c>
      <c r="P22" s="13">
        <v>871.4</v>
      </c>
    </row>
    <row r="23" spans="1:16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3">
        <v>0</v>
      </c>
      <c r="J23" s="14">
        <v>-18.41</v>
      </c>
      <c r="K23" s="13">
        <v>0</v>
      </c>
      <c r="L23" s="13">
        <v>58.66</v>
      </c>
      <c r="M23" s="13">
        <v>0.11</v>
      </c>
      <c r="N23" s="13">
        <v>0</v>
      </c>
      <c r="O23" s="13">
        <v>40.36</v>
      </c>
      <c r="P23" s="13">
        <v>986.4</v>
      </c>
    </row>
    <row r="24" spans="1:16">
      <c r="A24" s="2" t="s">
        <v>50</v>
      </c>
      <c r="B24" s="1" t="s">
        <v>51</v>
      </c>
      <c r="C24" s="13">
        <v>146.68</v>
      </c>
      <c r="D24" s="13">
        <v>146.68</v>
      </c>
      <c r="E24" s="13">
        <v>1026.76</v>
      </c>
      <c r="F24" s="13">
        <v>1320.12</v>
      </c>
      <c r="G24" s="13">
        <v>0</v>
      </c>
      <c r="H24" s="13">
        <v>0</v>
      </c>
      <c r="I24" s="13">
        <v>0</v>
      </c>
      <c r="J24" s="13">
        <v>0</v>
      </c>
      <c r="K24" s="13">
        <v>27.23</v>
      </c>
      <c r="L24" s="13">
        <v>7.29</v>
      </c>
      <c r="M24" s="13">
        <v>0</v>
      </c>
      <c r="N24" s="13">
        <v>0</v>
      </c>
      <c r="O24" s="13">
        <v>34.520000000000003</v>
      </c>
      <c r="P24" s="13">
        <v>1285.5999999999999</v>
      </c>
    </row>
    <row r="25" spans="1:16">
      <c r="A25" s="2" t="s">
        <v>52</v>
      </c>
      <c r="B25" s="1" t="s">
        <v>53</v>
      </c>
      <c r="C25" s="13">
        <v>6000</v>
      </c>
      <c r="D25" s="13">
        <v>1000</v>
      </c>
      <c r="E25" s="13">
        <v>17619.36</v>
      </c>
      <c r="F25" s="13">
        <v>24619.360000000001</v>
      </c>
      <c r="G25" s="13">
        <v>15</v>
      </c>
      <c r="H25" s="13">
        <v>144.04</v>
      </c>
      <c r="I25" s="13">
        <v>0</v>
      </c>
      <c r="J25" s="13">
        <v>0</v>
      </c>
      <c r="K25" s="13">
        <v>6851.82</v>
      </c>
      <c r="L25" s="13">
        <v>360.26</v>
      </c>
      <c r="M25" s="13">
        <v>0.04</v>
      </c>
      <c r="N25" s="13">
        <v>0</v>
      </c>
      <c r="O25" s="13">
        <v>7371.16</v>
      </c>
      <c r="P25" s="13">
        <v>17248.2</v>
      </c>
    </row>
    <row r="26" spans="1:16">
      <c r="A26" s="2" t="s">
        <v>54</v>
      </c>
      <c r="B26" s="1" t="s">
        <v>55</v>
      </c>
      <c r="C26" s="13">
        <v>146.68</v>
      </c>
      <c r="D26" s="13">
        <v>146.68</v>
      </c>
      <c r="E26" s="13">
        <v>1026.76</v>
      </c>
      <c r="F26" s="13">
        <v>1320.12</v>
      </c>
      <c r="G26" s="13">
        <v>0</v>
      </c>
      <c r="H26" s="13">
        <v>0</v>
      </c>
      <c r="I26" s="13">
        <v>0</v>
      </c>
      <c r="J26" s="13">
        <v>0</v>
      </c>
      <c r="K26" s="13">
        <v>27.23</v>
      </c>
      <c r="L26" s="13">
        <v>7.29</v>
      </c>
      <c r="M26" s="13">
        <v>0</v>
      </c>
      <c r="N26" s="13">
        <v>0</v>
      </c>
      <c r="O26" s="13">
        <v>34.520000000000003</v>
      </c>
      <c r="P26" s="13">
        <v>1285.5999999999999</v>
      </c>
    </row>
    <row r="27" spans="1:16">
      <c r="A27" s="2" t="s">
        <v>56</v>
      </c>
      <c r="B27" s="1" t="s">
        <v>57</v>
      </c>
      <c r="C27" s="13">
        <v>880.08</v>
      </c>
      <c r="D27" s="13">
        <v>146.68</v>
      </c>
      <c r="E27" s="13">
        <v>0</v>
      </c>
      <c r="F27" s="13">
        <v>1026.76</v>
      </c>
      <c r="G27" s="13">
        <v>0</v>
      </c>
      <c r="H27" s="13">
        <v>0</v>
      </c>
      <c r="I27" s="13">
        <v>0</v>
      </c>
      <c r="J27" s="14">
        <v>-18.41</v>
      </c>
      <c r="K27" s="13">
        <v>0</v>
      </c>
      <c r="L27" s="13">
        <v>136.06</v>
      </c>
      <c r="M27" s="13">
        <v>0.11</v>
      </c>
      <c r="N27" s="13">
        <v>0</v>
      </c>
      <c r="O27" s="13">
        <v>117.76</v>
      </c>
      <c r="P27" s="13">
        <v>909</v>
      </c>
    </row>
    <row r="28" spans="1:16">
      <c r="A28" s="2" t="s">
        <v>58</v>
      </c>
      <c r="B28" s="1" t="s">
        <v>59</v>
      </c>
      <c r="C28" s="13">
        <v>880.08</v>
      </c>
      <c r="D28" s="13">
        <v>146.68</v>
      </c>
      <c r="E28" s="13">
        <v>0</v>
      </c>
      <c r="F28" s="13">
        <v>1026.76</v>
      </c>
      <c r="G28" s="13">
        <v>0</v>
      </c>
      <c r="H28" s="13">
        <v>0</v>
      </c>
      <c r="I28" s="13">
        <v>0</v>
      </c>
      <c r="J28" s="14">
        <v>-18.41</v>
      </c>
      <c r="K28" s="13">
        <v>0</v>
      </c>
      <c r="L28" s="13">
        <v>158.80000000000001</v>
      </c>
      <c r="M28" s="14">
        <v>-0.03</v>
      </c>
      <c r="N28" s="13">
        <v>0</v>
      </c>
      <c r="O28" s="13">
        <v>140.36000000000001</v>
      </c>
      <c r="P28" s="13">
        <v>886.4</v>
      </c>
    </row>
    <row r="29" spans="1:16">
      <c r="A29" s="2" t="s">
        <v>60</v>
      </c>
      <c r="B29" s="1" t="s">
        <v>61</v>
      </c>
      <c r="C29" s="13">
        <v>880.08</v>
      </c>
      <c r="D29" s="13">
        <v>146.68</v>
      </c>
      <c r="E29" s="13">
        <v>2421.1999999999998</v>
      </c>
      <c r="F29" s="13">
        <v>3447.96</v>
      </c>
      <c r="G29" s="13">
        <v>0</v>
      </c>
      <c r="H29" s="13">
        <v>0</v>
      </c>
      <c r="I29" s="13">
        <v>0</v>
      </c>
      <c r="J29" s="13">
        <v>0</v>
      </c>
      <c r="K29" s="13">
        <v>481.09</v>
      </c>
      <c r="L29" s="13">
        <v>222.19</v>
      </c>
      <c r="M29" s="13">
        <v>0.08</v>
      </c>
      <c r="N29" s="13">
        <v>0</v>
      </c>
      <c r="O29" s="13">
        <v>703.36</v>
      </c>
      <c r="P29" s="13">
        <v>2744.6</v>
      </c>
    </row>
    <row r="30" spans="1:16">
      <c r="A30" s="2" t="s">
        <v>62</v>
      </c>
      <c r="B30" s="1" t="s">
        <v>63</v>
      </c>
      <c r="C30" s="13">
        <v>880.08</v>
      </c>
      <c r="D30" s="13">
        <v>146.68</v>
      </c>
      <c r="E30" s="13">
        <v>0</v>
      </c>
      <c r="F30" s="13">
        <v>1026.76</v>
      </c>
      <c r="G30" s="13">
        <v>0</v>
      </c>
      <c r="H30" s="13">
        <v>0</v>
      </c>
      <c r="I30" s="13">
        <v>0</v>
      </c>
      <c r="J30" s="14">
        <v>-18.41</v>
      </c>
      <c r="K30" s="13">
        <v>0</v>
      </c>
      <c r="L30" s="13">
        <v>25.48</v>
      </c>
      <c r="M30" s="14">
        <v>-0.11</v>
      </c>
      <c r="N30" s="13">
        <v>0</v>
      </c>
      <c r="O30" s="13">
        <v>6.96</v>
      </c>
      <c r="P30" s="13">
        <v>1019.8</v>
      </c>
    </row>
    <row r="31" spans="1:16">
      <c r="A31" s="2" t="s">
        <v>64</v>
      </c>
      <c r="B31" s="1" t="s">
        <v>65</v>
      </c>
      <c r="C31" s="13">
        <v>4000.08</v>
      </c>
      <c r="D31" s="13">
        <v>666.68</v>
      </c>
      <c r="E31" s="13">
        <v>1801.53</v>
      </c>
      <c r="F31" s="13">
        <v>6468.29</v>
      </c>
      <c r="G31" s="13">
        <v>15</v>
      </c>
      <c r="H31" s="13">
        <v>352.85</v>
      </c>
      <c r="I31" s="13">
        <v>0</v>
      </c>
      <c r="J31" s="13">
        <v>0</v>
      </c>
      <c r="K31" s="13">
        <v>1162.6500000000001</v>
      </c>
      <c r="L31" s="13">
        <v>360.26</v>
      </c>
      <c r="M31" s="13">
        <v>0.13</v>
      </c>
      <c r="N31" s="13">
        <v>0</v>
      </c>
      <c r="O31" s="13">
        <v>1890.89</v>
      </c>
      <c r="P31" s="13">
        <v>4577.3999999999996</v>
      </c>
    </row>
    <row r="32" spans="1:16">
      <c r="A32" s="2" t="s">
        <v>66</v>
      </c>
      <c r="B32" s="1" t="s">
        <v>67</v>
      </c>
      <c r="C32" s="13">
        <v>880.08</v>
      </c>
      <c r="D32" s="13">
        <v>146.68</v>
      </c>
      <c r="E32" s="13">
        <v>2806.51</v>
      </c>
      <c r="F32" s="13">
        <v>3833.27</v>
      </c>
      <c r="G32" s="13">
        <v>0</v>
      </c>
      <c r="H32" s="13">
        <v>0</v>
      </c>
      <c r="I32" s="13">
        <v>0</v>
      </c>
      <c r="J32" s="13">
        <v>0</v>
      </c>
      <c r="K32" s="13">
        <v>563.4</v>
      </c>
      <c r="L32" s="13">
        <v>220.14</v>
      </c>
      <c r="M32" s="14">
        <v>-7.0000000000000007E-2</v>
      </c>
      <c r="N32" s="13">
        <v>0</v>
      </c>
      <c r="O32" s="13">
        <v>783.47</v>
      </c>
      <c r="P32" s="13">
        <v>3049.8</v>
      </c>
    </row>
    <row r="33" spans="1:16">
      <c r="A33" s="2" t="s">
        <v>68</v>
      </c>
      <c r="B33" s="1" t="s">
        <v>69</v>
      </c>
      <c r="C33" s="13">
        <v>146.68</v>
      </c>
      <c r="D33" s="13">
        <v>146.68</v>
      </c>
      <c r="E33" s="13">
        <v>1026.76</v>
      </c>
      <c r="F33" s="13">
        <v>1320.12</v>
      </c>
      <c r="G33" s="13">
        <v>0</v>
      </c>
      <c r="H33" s="13">
        <v>0</v>
      </c>
      <c r="I33" s="13">
        <v>0</v>
      </c>
      <c r="J33" s="13">
        <v>0</v>
      </c>
      <c r="K33" s="13">
        <v>27.23</v>
      </c>
      <c r="L33" s="13">
        <v>7.29</v>
      </c>
      <c r="M33" s="13">
        <v>0</v>
      </c>
      <c r="N33" s="13">
        <v>0</v>
      </c>
      <c r="O33" s="13">
        <v>34.520000000000003</v>
      </c>
      <c r="P33" s="13">
        <v>1285.5999999999999</v>
      </c>
    </row>
    <row r="34" spans="1:16">
      <c r="A34" s="2" t="s">
        <v>70</v>
      </c>
      <c r="B34" s="1" t="s">
        <v>71</v>
      </c>
      <c r="C34" s="13">
        <v>1000.08</v>
      </c>
      <c r="D34" s="13">
        <v>166.68</v>
      </c>
      <c r="E34" s="13">
        <v>3779.02</v>
      </c>
      <c r="F34" s="13">
        <v>4945.78</v>
      </c>
      <c r="G34" s="13">
        <v>0</v>
      </c>
      <c r="H34" s="13">
        <v>0</v>
      </c>
      <c r="I34" s="13">
        <v>0</v>
      </c>
      <c r="J34" s="13">
        <v>0</v>
      </c>
      <c r="K34" s="13">
        <v>804.55</v>
      </c>
      <c r="L34" s="13">
        <v>122.78</v>
      </c>
      <c r="M34" s="13">
        <v>0.05</v>
      </c>
      <c r="N34" s="13">
        <v>0</v>
      </c>
      <c r="O34" s="13">
        <v>927.38</v>
      </c>
      <c r="P34" s="13">
        <v>4018.4</v>
      </c>
    </row>
    <row r="35" spans="1:16">
      <c r="A35" s="2" t="s">
        <v>72</v>
      </c>
      <c r="B35" s="1" t="s">
        <v>73</v>
      </c>
      <c r="C35" s="13">
        <v>1000.08</v>
      </c>
      <c r="D35" s="13">
        <v>166.68</v>
      </c>
      <c r="E35" s="13">
        <v>1238.3399999999999</v>
      </c>
      <c r="F35" s="13">
        <v>2405.1</v>
      </c>
      <c r="G35" s="13">
        <v>0</v>
      </c>
      <c r="H35" s="13">
        <v>0</v>
      </c>
      <c r="I35" s="13">
        <v>0</v>
      </c>
      <c r="J35" s="13">
        <v>0</v>
      </c>
      <c r="K35" s="13">
        <v>258.33999999999997</v>
      </c>
      <c r="L35" s="13">
        <v>45.27</v>
      </c>
      <c r="M35" s="14">
        <v>-0.01</v>
      </c>
      <c r="N35" s="13">
        <v>199.9</v>
      </c>
      <c r="O35" s="13">
        <v>503.5</v>
      </c>
      <c r="P35" s="13">
        <v>1901.6</v>
      </c>
    </row>
    <row r="36" spans="1:16">
      <c r="A36" s="2" t="s">
        <v>74</v>
      </c>
      <c r="B36" s="1" t="s">
        <v>75</v>
      </c>
      <c r="C36" s="13">
        <v>733.4</v>
      </c>
      <c r="D36" s="13">
        <v>122.23</v>
      </c>
      <c r="E36" s="13">
        <v>0</v>
      </c>
      <c r="F36" s="13">
        <v>855.63</v>
      </c>
      <c r="G36" s="13">
        <v>0</v>
      </c>
      <c r="H36" s="13">
        <v>0</v>
      </c>
      <c r="I36" s="13">
        <v>0</v>
      </c>
      <c r="J36" s="14">
        <v>-38.42</v>
      </c>
      <c r="K36" s="13">
        <v>0</v>
      </c>
      <c r="L36" s="13">
        <v>73.040000000000006</v>
      </c>
      <c r="M36" s="13">
        <v>0.01</v>
      </c>
      <c r="N36" s="13">
        <v>0</v>
      </c>
      <c r="O36" s="13">
        <v>34.630000000000003</v>
      </c>
      <c r="P36" s="13">
        <v>821</v>
      </c>
    </row>
    <row r="37" spans="1:16">
      <c r="A37" s="2" t="s">
        <v>76</v>
      </c>
      <c r="B37" s="1" t="s">
        <v>77</v>
      </c>
      <c r="C37" s="13">
        <v>880.08</v>
      </c>
      <c r="D37" s="13">
        <v>146.68</v>
      </c>
      <c r="E37" s="13">
        <v>1360.39</v>
      </c>
      <c r="F37" s="13">
        <v>2387.15</v>
      </c>
      <c r="G37" s="13">
        <v>0</v>
      </c>
      <c r="H37" s="13">
        <v>0</v>
      </c>
      <c r="I37" s="13">
        <v>0</v>
      </c>
      <c r="J37" s="13">
        <v>0</v>
      </c>
      <c r="K37" s="13">
        <v>254.51</v>
      </c>
      <c r="L37" s="13">
        <v>195.5</v>
      </c>
      <c r="M37" s="14">
        <v>-0.06</v>
      </c>
      <c r="N37" s="13">
        <v>0</v>
      </c>
      <c r="O37" s="13">
        <v>449.95</v>
      </c>
      <c r="P37" s="13">
        <v>1937.2</v>
      </c>
    </row>
    <row r="38" spans="1:16">
      <c r="A38" s="2" t="s">
        <v>78</v>
      </c>
      <c r="B38" s="1" t="s">
        <v>79</v>
      </c>
      <c r="C38" s="13">
        <v>4000.08</v>
      </c>
      <c r="D38" s="13">
        <v>666.68</v>
      </c>
      <c r="E38" s="13">
        <v>2978.38</v>
      </c>
      <c r="F38" s="13">
        <v>7645.14</v>
      </c>
      <c r="G38" s="13">
        <v>15</v>
      </c>
      <c r="H38" s="13">
        <v>177.79</v>
      </c>
      <c r="I38" s="13">
        <v>0</v>
      </c>
      <c r="J38" s="13">
        <v>0</v>
      </c>
      <c r="K38" s="13">
        <v>1446.38</v>
      </c>
      <c r="L38" s="13">
        <v>360.26</v>
      </c>
      <c r="M38" s="13">
        <v>0.11</v>
      </c>
      <c r="N38" s="13">
        <v>0</v>
      </c>
      <c r="O38" s="13">
        <v>1999.54</v>
      </c>
      <c r="P38" s="13">
        <v>5645.6</v>
      </c>
    </row>
    <row r="39" spans="1:16">
      <c r="A39" s="2" t="s">
        <v>80</v>
      </c>
      <c r="B39" s="1" t="s">
        <v>81</v>
      </c>
      <c r="C39" s="13">
        <v>146.68</v>
      </c>
      <c r="D39" s="13">
        <v>146.68</v>
      </c>
      <c r="E39" s="13">
        <v>1026.76</v>
      </c>
      <c r="F39" s="13">
        <v>1320.12</v>
      </c>
      <c r="G39" s="13">
        <v>15</v>
      </c>
      <c r="H39" s="13">
        <v>155</v>
      </c>
      <c r="I39" s="13">
        <v>0</v>
      </c>
      <c r="J39" s="13">
        <v>0</v>
      </c>
      <c r="K39" s="13">
        <v>27.23</v>
      </c>
      <c r="L39" s="13">
        <v>7.29</v>
      </c>
      <c r="M39" s="13">
        <v>0</v>
      </c>
      <c r="N39" s="13">
        <v>0</v>
      </c>
      <c r="O39" s="13">
        <v>204.52</v>
      </c>
      <c r="P39" s="13">
        <v>1115.5999999999999</v>
      </c>
    </row>
    <row r="40" spans="1:16">
      <c r="A40" s="2" t="s">
        <v>82</v>
      </c>
      <c r="B40" s="1" t="s">
        <v>83</v>
      </c>
      <c r="C40" s="13">
        <v>733.4</v>
      </c>
      <c r="D40" s="13">
        <v>122.23</v>
      </c>
      <c r="E40" s="13">
        <v>0</v>
      </c>
      <c r="F40" s="13">
        <v>855.63</v>
      </c>
      <c r="G40" s="13">
        <v>15</v>
      </c>
      <c r="H40" s="13">
        <v>0</v>
      </c>
      <c r="I40" s="13">
        <v>596.77</v>
      </c>
      <c r="J40" s="14">
        <v>-38.42</v>
      </c>
      <c r="K40" s="13">
        <v>0</v>
      </c>
      <c r="L40" s="13">
        <v>128.38999999999999</v>
      </c>
      <c r="M40" s="13">
        <v>0.09</v>
      </c>
      <c r="N40" s="13">
        <v>0</v>
      </c>
      <c r="O40" s="13">
        <v>701.83</v>
      </c>
      <c r="P40" s="13">
        <v>153.80000000000001</v>
      </c>
    </row>
    <row r="41" spans="1:16">
      <c r="A41" s="2" t="s">
        <v>84</v>
      </c>
      <c r="B41" s="1" t="s">
        <v>85</v>
      </c>
      <c r="C41" s="13">
        <v>733.4</v>
      </c>
      <c r="D41" s="13">
        <v>122.23</v>
      </c>
      <c r="E41" s="13">
        <v>1649.35</v>
      </c>
      <c r="F41" s="13">
        <v>2504.98</v>
      </c>
      <c r="G41" s="13">
        <v>0</v>
      </c>
      <c r="H41" s="13">
        <v>0</v>
      </c>
      <c r="I41" s="13">
        <v>0</v>
      </c>
      <c r="J41" s="13">
        <v>0</v>
      </c>
      <c r="K41" s="13">
        <v>279.67</v>
      </c>
      <c r="L41" s="13">
        <v>118.85</v>
      </c>
      <c r="M41" s="14">
        <v>-0.14000000000000001</v>
      </c>
      <c r="N41" s="13">
        <v>0</v>
      </c>
      <c r="O41" s="13">
        <v>398.38</v>
      </c>
      <c r="P41" s="13">
        <v>2106.6</v>
      </c>
    </row>
    <row r="42" spans="1:16">
      <c r="A42" s="2" t="s">
        <v>86</v>
      </c>
      <c r="B42" s="1" t="s">
        <v>87</v>
      </c>
      <c r="C42" s="13">
        <v>880.08</v>
      </c>
      <c r="D42" s="13">
        <v>146.68</v>
      </c>
      <c r="E42" s="13">
        <v>5881.35</v>
      </c>
      <c r="F42" s="13">
        <v>6908.11</v>
      </c>
      <c r="G42" s="13">
        <v>0</v>
      </c>
      <c r="H42" s="13">
        <v>0</v>
      </c>
      <c r="I42" s="13">
        <v>0</v>
      </c>
      <c r="J42" s="13">
        <v>0</v>
      </c>
      <c r="K42" s="13">
        <v>1266.0899999999999</v>
      </c>
      <c r="L42" s="13">
        <v>140.31</v>
      </c>
      <c r="M42" s="13">
        <v>0.11</v>
      </c>
      <c r="N42" s="13">
        <v>0</v>
      </c>
      <c r="O42" s="13">
        <v>1406.51</v>
      </c>
      <c r="P42" s="13">
        <v>5501.6</v>
      </c>
    </row>
    <row r="43" spans="1:16">
      <c r="A43" s="2" t="s">
        <v>88</v>
      </c>
      <c r="B43" s="1" t="s">
        <v>89</v>
      </c>
      <c r="C43" s="13">
        <v>880.08</v>
      </c>
      <c r="D43" s="13">
        <v>146.68</v>
      </c>
      <c r="E43" s="13">
        <v>0</v>
      </c>
      <c r="F43" s="13">
        <v>1026.76</v>
      </c>
      <c r="G43" s="13">
        <v>0</v>
      </c>
      <c r="H43" s="13">
        <v>0</v>
      </c>
      <c r="I43" s="13">
        <v>0</v>
      </c>
      <c r="J43" s="14">
        <v>-18.41</v>
      </c>
      <c r="K43" s="13">
        <v>0</v>
      </c>
      <c r="L43" s="13">
        <v>63.32</v>
      </c>
      <c r="M43" s="13">
        <v>0.05</v>
      </c>
      <c r="N43" s="13">
        <v>0</v>
      </c>
      <c r="O43" s="13">
        <v>44.96</v>
      </c>
      <c r="P43" s="13">
        <v>981.8</v>
      </c>
    </row>
    <row r="44" spans="1:16">
      <c r="A44" s="2" t="s">
        <v>90</v>
      </c>
      <c r="B44" s="1" t="s">
        <v>91</v>
      </c>
      <c r="C44" s="13">
        <v>880.08</v>
      </c>
      <c r="D44" s="13">
        <v>146.68</v>
      </c>
      <c r="E44" s="13">
        <v>15025.65</v>
      </c>
      <c r="F44" s="13">
        <v>16052.41</v>
      </c>
      <c r="G44" s="13">
        <v>0</v>
      </c>
      <c r="H44" s="13">
        <v>0</v>
      </c>
      <c r="I44" s="13">
        <v>0</v>
      </c>
      <c r="J44" s="13">
        <v>0</v>
      </c>
      <c r="K44" s="13">
        <v>4001.78</v>
      </c>
      <c r="L44" s="13">
        <v>104.88</v>
      </c>
      <c r="M44" s="14">
        <v>-0.05</v>
      </c>
      <c r="N44" s="13">
        <v>0</v>
      </c>
      <c r="O44" s="13">
        <v>4106.6099999999997</v>
      </c>
      <c r="P44" s="13">
        <v>11945.8</v>
      </c>
    </row>
    <row r="45" spans="1:16">
      <c r="A45" s="2" t="s">
        <v>92</v>
      </c>
      <c r="B45" s="1" t="s">
        <v>93</v>
      </c>
      <c r="C45" s="13">
        <v>1285.68</v>
      </c>
      <c r="D45" s="13">
        <v>214.28</v>
      </c>
      <c r="E45" s="13">
        <v>60.22</v>
      </c>
      <c r="F45" s="13">
        <v>1560.18</v>
      </c>
      <c r="G45" s="13">
        <v>0</v>
      </c>
      <c r="H45" s="13">
        <v>0</v>
      </c>
      <c r="I45" s="13">
        <v>0</v>
      </c>
      <c r="J45" s="13">
        <v>0</v>
      </c>
      <c r="K45" s="13">
        <v>62.81</v>
      </c>
      <c r="L45" s="13">
        <v>224.67</v>
      </c>
      <c r="M45" s="13">
        <v>0.1</v>
      </c>
      <c r="N45" s="13">
        <v>0</v>
      </c>
      <c r="O45" s="13">
        <v>287.58</v>
      </c>
      <c r="P45" s="13">
        <v>1272.5999999999999</v>
      </c>
    </row>
    <row r="46" spans="1:16">
      <c r="A46" s="2" t="s">
        <v>94</v>
      </c>
      <c r="B46" s="1" t="s">
        <v>95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0</v>
      </c>
      <c r="H46" s="13">
        <v>0</v>
      </c>
      <c r="I46" s="13">
        <v>0</v>
      </c>
      <c r="J46" s="14">
        <v>-18.41</v>
      </c>
      <c r="K46" s="13">
        <v>0</v>
      </c>
      <c r="L46" s="13">
        <v>81.17</v>
      </c>
      <c r="M46" s="13">
        <v>0</v>
      </c>
      <c r="N46" s="13">
        <v>0</v>
      </c>
      <c r="O46" s="13">
        <v>62.76</v>
      </c>
      <c r="P46" s="13">
        <v>964</v>
      </c>
    </row>
    <row r="47" spans="1:16">
      <c r="A47" s="2" t="s">
        <v>96</v>
      </c>
      <c r="B47" s="1" t="s">
        <v>97</v>
      </c>
      <c r="C47" s="13">
        <v>880.08</v>
      </c>
      <c r="D47" s="13">
        <v>146.68</v>
      </c>
      <c r="E47" s="13">
        <v>0</v>
      </c>
      <c r="F47" s="13">
        <v>1026.76</v>
      </c>
      <c r="G47" s="13">
        <v>0</v>
      </c>
      <c r="H47" s="13">
        <v>0</v>
      </c>
      <c r="I47" s="13">
        <v>0</v>
      </c>
      <c r="J47" s="14">
        <v>-18.41</v>
      </c>
      <c r="K47" s="13">
        <v>0</v>
      </c>
      <c r="L47" s="13">
        <v>62.62</v>
      </c>
      <c r="M47" s="14">
        <v>-0.05</v>
      </c>
      <c r="N47" s="13">
        <v>0</v>
      </c>
      <c r="O47" s="13">
        <v>44.16</v>
      </c>
      <c r="P47" s="13">
        <v>982.6</v>
      </c>
    </row>
    <row r="48" spans="1:16">
      <c r="A48" s="2" t="s">
        <v>98</v>
      </c>
      <c r="B48" s="1" t="s">
        <v>99</v>
      </c>
      <c r="C48" s="13">
        <v>880.08</v>
      </c>
      <c r="D48" s="13">
        <v>146.68</v>
      </c>
      <c r="E48" s="13">
        <v>0</v>
      </c>
      <c r="F48" s="13">
        <v>1026.76</v>
      </c>
      <c r="G48" s="13">
        <v>0</v>
      </c>
      <c r="H48" s="13">
        <v>0</v>
      </c>
      <c r="I48" s="13">
        <v>0</v>
      </c>
      <c r="J48" s="14">
        <v>-18.41</v>
      </c>
      <c r="K48" s="13">
        <v>0</v>
      </c>
      <c r="L48" s="13">
        <v>146.15</v>
      </c>
      <c r="M48" s="13">
        <v>0.02</v>
      </c>
      <c r="N48" s="13">
        <v>0</v>
      </c>
      <c r="O48" s="13">
        <v>127.76</v>
      </c>
      <c r="P48" s="13">
        <v>899</v>
      </c>
    </row>
    <row r="49" spans="1:16">
      <c r="A49" s="2" t="s">
        <v>100</v>
      </c>
      <c r="B49" s="1" t="s">
        <v>101</v>
      </c>
      <c r="C49" s="13">
        <v>880.08</v>
      </c>
      <c r="D49" s="13">
        <v>146.68</v>
      </c>
      <c r="E49" s="13">
        <v>0</v>
      </c>
      <c r="F49" s="13">
        <v>1026.76</v>
      </c>
      <c r="G49" s="13">
        <v>15</v>
      </c>
      <c r="H49" s="13">
        <v>621.33000000000004</v>
      </c>
      <c r="I49" s="13">
        <v>0</v>
      </c>
      <c r="J49" s="14">
        <v>-18.41</v>
      </c>
      <c r="K49" s="13">
        <v>0</v>
      </c>
      <c r="L49" s="13">
        <v>61.72</v>
      </c>
      <c r="M49" s="14">
        <v>-0.08</v>
      </c>
      <c r="N49" s="13">
        <v>0</v>
      </c>
      <c r="O49" s="13">
        <v>679.56</v>
      </c>
      <c r="P49" s="13">
        <v>347.2</v>
      </c>
    </row>
    <row r="50" spans="1:16">
      <c r="A50" s="2" t="s">
        <v>102</v>
      </c>
      <c r="B50" s="1" t="s">
        <v>103</v>
      </c>
      <c r="C50" s="13">
        <v>880.08</v>
      </c>
      <c r="D50" s="13">
        <v>146.68</v>
      </c>
      <c r="E50" s="13">
        <v>0</v>
      </c>
      <c r="F50" s="13">
        <v>1026.76</v>
      </c>
      <c r="G50" s="13">
        <v>0</v>
      </c>
      <c r="H50" s="13">
        <v>0</v>
      </c>
      <c r="I50" s="13">
        <v>0</v>
      </c>
      <c r="J50" s="14">
        <v>-18.41</v>
      </c>
      <c r="K50" s="13">
        <v>0</v>
      </c>
      <c r="L50" s="13">
        <v>33.520000000000003</v>
      </c>
      <c r="M50" s="13">
        <v>0.05</v>
      </c>
      <c r="N50" s="13">
        <v>0</v>
      </c>
      <c r="O50" s="13">
        <v>15.16</v>
      </c>
      <c r="P50" s="13">
        <v>1011.6</v>
      </c>
    </row>
    <row r="53" spans="1:16" s="7" customFormat="1">
      <c r="A53" s="15"/>
      <c r="C53" s="7" t="s">
        <v>104</v>
      </c>
      <c r="D53" s="7" t="s">
        <v>104</v>
      </c>
      <c r="E53" s="7" t="s">
        <v>104</v>
      </c>
      <c r="F53" s="7" t="s">
        <v>104</v>
      </c>
      <c r="G53" s="7" t="s">
        <v>104</v>
      </c>
      <c r="H53" s="7" t="s">
        <v>104</v>
      </c>
      <c r="I53" s="7" t="s">
        <v>104</v>
      </c>
      <c r="J53" s="7" t="s">
        <v>104</v>
      </c>
      <c r="K53" s="7" t="s">
        <v>104</v>
      </c>
      <c r="L53" s="7" t="s">
        <v>104</v>
      </c>
      <c r="M53" s="7" t="s">
        <v>104</v>
      </c>
      <c r="N53" s="7" t="s">
        <v>104</v>
      </c>
      <c r="O53" s="7" t="s">
        <v>104</v>
      </c>
      <c r="P53" s="7" t="s">
        <v>104</v>
      </c>
    </row>
    <row r="54" spans="1:16">
      <c r="A54" s="18" t="s">
        <v>105</v>
      </c>
      <c r="B54" s="1" t="s">
        <v>106</v>
      </c>
      <c r="C54" s="17">
        <v>46650.14</v>
      </c>
      <c r="D54" s="17">
        <v>8386.17</v>
      </c>
      <c r="E54" s="17">
        <v>77626.27</v>
      </c>
      <c r="F54" s="17">
        <v>132662.57999999999</v>
      </c>
      <c r="G54" s="17">
        <v>120</v>
      </c>
      <c r="H54" s="17">
        <v>2374.4</v>
      </c>
      <c r="I54" s="17">
        <v>596.77</v>
      </c>
      <c r="J54" s="19">
        <v>-381.05</v>
      </c>
      <c r="K54" s="17">
        <v>22151.29</v>
      </c>
      <c r="L54" s="17">
        <v>4969.9399999999996</v>
      </c>
      <c r="M54" s="17">
        <v>0.03</v>
      </c>
      <c r="N54" s="17">
        <v>449.8</v>
      </c>
      <c r="O54" s="17">
        <v>30281.18</v>
      </c>
      <c r="P54" s="17">
        <v>102381.4</v>
      </c>
    </row>
    <row r="56" spans="1:16">
      <c r="C56" s="1" t="s">
        <v>106</v>
      </c>
      <c r="D56" s="1" t="s">
        <v>106</v>
      </c>
      <c r="E56" s="1" t="s">
        <v>106</v>
      </c>
      <c r="F56" s="1" t="s">
        <v>106</v>
      </c>
      <c r="G56" s="1" t="s">
        <v>106</v>
      </c>
      <c r="H56" s="1" t="s">
        <v>106</v>
      </c>
      <c r="I56" s="1" t="s">
        <v>106</v>
      </c>
      <c r="J56" s="1" t="s">
        <v>106</v>
      </c>
      <c r="K56" s="1" t="s">
        <v>106</v>
      </c>
      <c r="L56" s="1" t="s">
        <v>106</v>
      </c>
      <c r="M56" s="1" t="s">
        <v>106</v>
      </c>
      <c r="N56" s="1" t="s">
        <v>106</v>
      </c>
      <c r="O56" s="1" t="s">
        <v>106</v>
      </c>
      <c r="P56" s="1" t="s">
        <v>106</v>
      </c>
    </row>
    <row r="57" spans="1:16">
      <c r="A57" s="2" t="s">
        <v>106</v>
      </c>
      <c r="B57" s="1" t="s">
        <v>106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E14" sqref="E14"/>
    </sheetView>
  </sheetViews>
  <sheetFormatPr baseColWidth="10" defaultRowHeight="15"/>
  <cols>
    <col min="2" max="2" width="13.57031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107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108</v>
      </c>
      <c r="B8" s="33" t="s">
        <v>109</v>
      </c>
      <c r="C8" s="33" t="s">
        <v>110</v>
      </c>
      <c r="D8" s="34" t="s">
        <v>111</v>
      </c>
      <c r="E8" s="33" t="s">
        <v>112</v>
      </c>
      <c r="F8" s="32"/>
      <c r="G8" s="32"/>
      <c r="H8" s="32"/>
      <c r="I8" s="32"/>
      <c r="J8" s="32"/>
    </row>
    <row r="9" spans="1:10">
      <c r="A9" s="26" t="s">
        <v>26</v>
      </c>
      <c r="B9" s="26">
        <v>56708882790</v>
      </c>
      <c r="C9" s="26" t="s">
        <v>113</v>
      </c>
      <c r="D9" s="26">
        <v>1968.4</v>
      </c>
      <c r="E9" s="26" t="s">
        <v>27</v>
      </c>
      <c r="F9" s="26"/>
      <c r="G9" s="26"/>
      <c r="H9" s="26"/>
      <c r="I9" s="26"/>
      <c r="J9" s="26"/>
    </row>
    <row r="10" spans="1:10">
      <c r="A10" s="26" t="s">
        <v>36</v>
      </c>
      <c r="B10" s="26">
        <v>60590324373</v>
      </c>
      <c r="C10" s="26" t="s">
        <v>113</v>
      </c>
      <c r="D10" s="26">
        <v>1682.8000000000002</v>
      </c>
      <c r="E10" s="26" t="s">
        <v>37</v>
      </c>
      <c r="F10" s="26"/>
      <c r="G10" s="26"/>
      <c r="H10" s="26"/>
      <c r="I10" s="26"/>
      <c r="J10" s="26"/>
    </row>
    <row r="11" spans="1:10">
      <c r="A11" s="26" t="s">
        <v>42</v>
      </c>
      <c r="B11" s="26">
        <v>56708847789</v>
      </c>
      <c r="C11" s="26" t="s">
        <v>113</v>
      </c>
      <c r="D11" s="26">
        <v>1762.6000000000001</v>
      </c>
      <c r="E11" s="26" t="s">
        <v>43</v>
      </c>
      <c r="F11" s="26"/>
      <c r="G11" s="26"/>
      <c r="H11" s="26"/>
      <c r="I11" s="26"/>
      <c r="J11" s="26"/>
    </row>
    <row r="12" spans="1:10">
      <c r="A12" s="26" t="s">
        <v>44</v>
      </c>
      <c r="B12" s="26">
        <v>56708883259</v>
      </c>
      <c r="C12" s="26" t="s">
        <v>113</v>
      </c>
      <c r="D12" s="26">
        <v>1972.6000000000001</v>
      </c>
      <c r="E12" s="26" t="s">
        <v>45</v>
      </c>
      <c r="F12" s="26"/>
      <c r="G12" s="26"/>
      <c r="H12" s="26"/>
      <c r="I12" s="26"/>
      <c r="J12" s="26"/>
    </row>
    <row r="13" spans="1:10">
      <c r="A13" s="26" t="s">
        <v>88</v>
      </c>
      <c r="B13" s="26">
        <v>56708848767</v>
      </c>
      <c r="C13" s="26" t="s">
        <v>113</v>
      </c>
      <c r="D13" s="26">
        <v>981.80000000000007</v>
      </c>
      <c r="E13" s="26" t="s">
        <v>89</v>
      </c>
      <c r="F13" s="26"/>
      <c r="G13" s="26"/>
      <c r="H13" s="26"/>
      <c r="I13" s="26"/>
      <c r="J13" s="26"/>
    </row>
    <row r="14" spans="1:10">
      <c r="A14" s="26" t="s">
        <v>100</v>
      </c>
      <c r="B14" s="26">
        <v>56708848798</v>
      </c>
      <c r="C14" s="26" t="s">
        <v>113</v>
      </c>
      <c r="D14" s="26">
        <v>347.20000000000005</v>
      </c>
      <c r="E14" s="26" t="s">
        <v>101</v>
      </c>
      <c r="F14" s="26"/>
      <c r="G14" s="26"/>
      <c r="H14" s="26"/>
      <c r="I14" s="26"/>
      <c r="J14" s="26"/>
    </row>
    <row r="15" spans="1:10">
      <c r="A15" s="26" t="s">
        <v>66</v>
      </c>
      <c r="B15" s="26">
        <v>56708883518</v>
      </c>
      <c r="C15" s="26" t="s">
        <v>113</v>
      </c>
      <c r="D15" s="26">
        <v>3049.8</v>
      </c>
      <c r="E15" s="26" t="s">
        <v>67</v>
      </c>
      <c r="F15" s="26"/>
      <c r="G15" s="26"/>
      <c r="H15" s="26"/>
      <c r="I15" s="26"/>
      <c r="J15" s="26"/>
    </row>
    <row r="16" spans="1:10">
      <c r="A16" s="26" t="s">
        <v>58</v>
      </c>
      <c r="B16" s="26">
        <v>56708847960</v>
      </c>
      <c r="C16" s="26" t="s">
        <v>113</v>
      </c>
      <c r="D16" s="26">
        <v>886.40000000000009</v>
      </c>
      <c r="E16" s="26" t="s">
        <v>59</v>
      </c>
      <c r="F16" s="26"/>
      <c r="G16" s="26"/>
      <c r="H16" s="26"/>
      <c r="I16" s="26"/>
      <c r="J16" s="26"/>
    </row>
    <row r="17" spans="1:5">
      <c r="A17" s="26" t="s">
        <v>56</v>
      </c>
      <c r="B17" s="26">
        <v>56708883319</v>
      </c>
      <c r="C17" s="26" t="s">
        <v>113</v>
      </c>
      <c r="D17" s="26">
        <v>909</v>
      </c>
      <c r="E17" s="26" t="s">
        <v>57</v>
      </c>
    </row>
    <row r="18" spans="1:5">
      <c r="A18" s="26" t="s">
        <v>60</v>
      </c>
      <c r="B18" s="26">
        <v>56708883370</v>
      </c>
      <c r="C18" s="26" t="s">
        <v>113</v>
      </c>
      <c r="D18" s="26">
        <v>2744.6000000000004</v>
      </c>
      <c r="E18" s="26" t="s">
        <v>61</v>
      </c>
    </row>
    <row r="19" spans="1:5">
      <c r="A19" s="26" t="s">
        <v>90</v>
      </c>
      <c r="B19" s="26">
        <v>56708848770</v>
      </c>
      <c r="C19" s="26" t="s">
        <v>113</v>
      </c>
      <c r="D19" s="26">
        <v>11945.800000000001</v>
      </c>
      <c r="E19" s="26" t="s">
        <v>91</v>
      </c>
    </row>
    <row r="20" spans="1:5">
      <c r="A20" s="26" t="s">
        <v>38</v>
      </c>
      <c r="B20" s="26">
        <v>56708883137</v>
      </c>
      <c r="C20" s="26" t="s">
        <v>113</v>
      </c>
      <c r="D20" s="26">
        <v>3319.2000000000003</v>
      </c>
      <c r="E20" s="26" t="s">
        <v>39</v>
      </c>
    </row>
    <row r="21" spans="1:5">
      <c r="A21" s="26" t="s">
        <v>30</v>
      </c>
      <c r="B21" s="26">
        <v>56708847394</v>
      </c>
      <c r="C21" s="26" t="s">
        <v>113</v>
      </c>
      <c r="D21" s="26">
        <v>1137.4000000000001</v>
      </c>
      <c r="E21" s="26" t="s">
        <v>31</v>
      </c>
    </row>
    <row r="22" spans="1:5">
      <c r="A22" s="26" t="s">
        <v>28</v>
      </c>
      <c r="B22" s="26">
        <v>56708847315</v>
      </c>
      <c r="C22" s="26" t="s">
        <v>113</v>
      </c>
      <c r="D22" s="26">
        <v>1004</v>
      </c>
      <c r="E22" s="26" t="s">
        <v>29</v>
      </c>
    </row>
    <row r="23" spans="1:5">
      <c r="A23" s="26">
        <v>5</v>
      </c>
      <c r="B23" s="26">
        <v>56708883185</v>
      </c>
      <c r="C23" s="26" t="s">
        <v>113</v>
      </c>
      <c r="D23" s="26">
        <v>8806.8000000000011</v>
      </c>
      <c r="E23" s="26" t="s">
        <v>41</v>
      </c>
    </row>
    <row r="24" spans="1:5">
      <c r="A24" s="26" t="s">
        <v>78</v>
      </c>
      <c r="B24" s="26">
        <v>56708848554</v>
      </c>
      <c r="C24" s="26" t="s">
        <v>113</v>
      </c>
      <c r="D24" s="26">
        <v>5645.6</v>
      </c>
      <c r="E24" s="26" t="s">
        <v>79</v>
      </c>
    </row>
    <row r="25" spans="1:5">
      <c r="A25" s="26" t="s">
        <v>70</v>
      </c>
      <c r="B25" s="26">
        <v>56708848386</v>
      </c>
      <c r="C25" s="26" t="s">
        <v>113</v>
      </c>
      <c r="D25" s="26">
        <v>4018.4</v>
      </c>
      <c r="E25" s="26" t="s">
        <v>71</v>
      </c>
    </row>
    <row r="26" spans="1:5">
      <c r="A26" s="26" t="s">
        <v>76</v>
      </c>
      <c r="B26" s="26">
        <v>56708883688</v>
      </c>
      <c r="C26" s="26" t="s">
        <v>113</v>
      </c>
      <c r="D26" s="26">
        <v>1937.2</v>
      </c>
      <c r="E26" s="26" t="s">
        <v>77</v>
      </c>
    </row>
    <row r="27" spans="1:5">
      <c r="A27" s="26" t="s">
        <v>82</v>
      </c>
      <c r="B27" s="26">
        <v>56708848719</v>
      </c>
      <c r="C27" s="26" t="s">
        <v>113</v>
      </c>
      <c r="D27" s="26">
        <v>153.80000000000001</v>
      </c>
      <c r="E27" s="26" t="s">
        <v>83</v>
      </c>
    </row>
    <row r="28" spans="1:5">
      <c r="A28" s="26" t="s">
        <v>64</v>
      </c>
      <c r="B28" s="26">
        <v>56708883430</v>
      </c>
      <c r="C28" s="26" t="s">
        <v>113</v>
      </c>
      <c r="D28" s="26">
        <v>4577.4000000000005</v>
      </c>
      <c r="E28" s="26" t="s">
        <v>65</v>
      </c>
    </row>
    <row r="29" spans="1:5">
      <c r="A29" s="26" t="s">
        <v>92</v>
      </c>
      <c r="B29" s="26">
        <v>56708848784</v>
      </c>
      <c r="C29" s="26" t="s">
        <v>113</v>
      </c>
      <c r="D29" s="26">
        <v>1272.6000000000001</v>
      </c>
      <c r="E29" s="26" t="s">
        <v>93</v>
      </c>
    </row>
    <row r="30" spans="1:5">
      <c r="A30" s="26" t="s">
        <v>84</v>
      </c>
      <c r="B30" s="26">
        <v>56710784380</v>
      </c>
      <c r="C30" s="26" t="s">
        <v>113</v>
      </c>
      <c r="D30" s="26">
        <v>2106.6</v>
      </c>
      <c r="E30" s="26" t="s">
        <v>85</v>
      </c>
    </row>
    <row r="31" spans="1:5">
      <c r="A31" s="26" t="s">
        <v>102</v>
      </c>
      <c r="B31" s="26">
        <v>56710784406</v>
      </c>
      <c r="C31" s="26" t="s">
        <v>113</v>
      </c>
      <c r="D31" s="26">
        <v>1011.6</v>
      </c>
      <c r="E31" s="26" t="s">
        <v>103</v>
      </c>
    </row>
    <row r="32" spans="1:5">
      <c r="A32" s="26" t="s">
        <v>52</v>
      </c>
      <c r="B32" s="26">
        <v>56708880312</v>
      </c>
      <c r="C32" s="26" t="s">
        <v>113</v>
      </c>
      <c r="D32" s="26">
        <v>17248.2</v>
      </c>
      <c r="E32" s="26" t="s">
        <v>53</v>
      </c>
    </row>
    <row r="33" spans="1:5">
      <c r="A33" s="26" t="s">
        <v>96</v>
      </c>
      <c r="B33" s="26">
        <v>60589924269</v>
      </c>
      <c r="C33" s="26" t="s">
        <v>113</v>
      </c>
      <c r="D33" s="26">
        <v>982.6</v>
      </c>
      <c r="E33" s="26" t="s">
        <v>97</v>
      </c>
    </row>
    <row r="34" spans="1:5">
      <c r="A34" s="26" t="s">
        <v>98</v>
      </c>
      <c r="B34" s="26">
        <v>60589924670</v>
      </c>
      <c r="C34" s="26" t="s">
        <v>113</v>
      </c>
      <c r="D34" s="26">
        <v>899</v>
      </c>
      <c r="E34" s="26" t="s">
        <v>99</v>
      </c>
    </row>
    <row r="35" spans="1:5">
      <c r="A35" s="26" t="s">
        <v>48</v>
      </c>
      <c r="B35" s="26">
        <v>60589937915</v>
      </c>
      <c r="C35" s="26" t="s">
        <v>113</v>
      </c>
      <c r="D35" s="26">
        <v>986.40000000000009</v>
      </c>
      <c r="E35" s="26" t="s">
        <v>49</v>
      </c>
    </row>
    <row r="36" spans="1:5">
      <c r="A36" s="26" t="s">
        <v>94</v>
      </c>
      <c r="B36" s="26">
        <v>60591467137</v>
      </c>
      <c r="C36" s="26" t="s">
        <v>113</v>
      </c>
      <c r="D36" s="26">
        <v>964</v>
      </c>
      <c r="E36" s="26" t="s">
        <v>95</v>
      </c>
    </row>
    <row r="37" spans="1:5">
      <c r="A37" s="26" t="s">
        <v>86</v>
      </c>
      <c r="B37" s="26">
        <v>60589940438</v>
      </c>
      <c r="C37" s="26" t="s">
        <v>113</v>
      </c>
      <c r="D37" s="26">
        <v>5501.6</v>
      </c>
      <c r="E37" s="26" t="s">
        <v>87</v>
      </c>
    </row>
    <row r="38" spans="1:5">
      <c r="A38" s="26" t="s">
        <v>74</v>
      </c>
      <c r="B38" s="26">
        <v>60589917957</v>
      </c>
      <c r="C38" s="26" t="s">
        <v>113</v>
      </c>
      <c r="D38" s="26">
        <v>821</v>
      </c>
      <c r="E38" s="26" t="s">
        <v>75</v>
      </c>
    </row>
    <row r="39" spans="1:5">
      <c r="A39" s="26" t="s">
        <v>24</v>
      </c>
      <c r="B39" s="26">
        <v>60590210961</v>
      </c>
      <c r="C39" s="26" t="s">
        <v>113</v>
      </c>
      <c r="D39" s="26">
        <v>848.2</v>
      </c>
      <c r="E39" s="26" t="s">
        <v>25</v>
      </c>
    </row>
    <row r="40" spans="1:5">
      <c r="A40" s="26" t="s">
        <v>46</v>
      </c>
      <c r="B40" s="26">
        <v>60591611626</v>
      </c>
      <c r="C40" s="26" t="s">
        <v>113</v>
      </c>
      <c r="D40" s="26">
        <v>871.40000000000009</v>
      </c>
      <c r="E40" s="26" t="s">
        <v>47</v>
      </c>
    </row>
    <row r="41" spans="1:5">
      <c r="A41" s="26" t="s">
        <v>72</v>
      </c>
      <c r="B41" s="26">
        <v>56708880360</v>
      </c>
      <c r="C41" s="26" t="s">
        <v>113</v>
      </c>
      <c r="D41" s="26">
        <v>1901.6000000000001</v>
      </c>
      <c r="E41" s="26" t="s">
        <v>73</v>
      </c>
    </row>
    <row r="42" spans="1:5">
      <c r="A42" s="26" t="s">
        <v>62</v>
      </c>
      <c r="B42" s="26">
        <v>60591931298</v>
      </c>
      <c r="C42" s="26" t="s">
        <v>113</v>
      </c>
      <c r="D42" s="26">
        <v>1019.8000000000001</v>
      </c>
      <c r="E42" s="26" t="s">
        <v>63</v>
      </c>
    </row>
    <row r="43" spans="1:5">
      <c r="A43" s="26" t="s">
        <v>34</v>
      </c>
      <c r="B43" s="26">
        <v>60591745854</v>
      </c>
      <c r="C43" s="26" t="s">
        <v>113</v>
      </c>
      <c r="D43" s="26">
        <v>838</v>
      </c>
      <c r="E43" s="26" t="s">
        <v>35</v>
      </c>
    </row>
    <row r="44" spans="1:5">
      <c r="A44" s="26" t="s">
        <v>50</v>
      </c>
      <c r="B44" s="26">
        <v>60592509166</v>
      </c>
      <c r="C44" s="26" t="s">
        <v>113</v>
      </c>
      <c r="D44" s="26">
        <v>1285.6000000000001</v>
      </c>
      <c r="E44" s="26" t="s">
        <v>51</v>
      </c>
    </row>
    <row r="45" spans="1:5">
      <c r="A45" s="26" t="s">
        <v>80</v>
      </c>
      <c r="B45" s="26">
        <v>60592513432</v>
      </c>
      <c r="C45" s="26" t="s">
        <v>113</v>
      </c>
      <c r="D45" s="26">
        <v>1115.6000000000001</v>
      </c>
      <c r="E45" s="26" t="s">
        <v>81</v>
      </c>
    </row>
    <row r="46" spans="1:5">
      <c r="A46" s="26" t="s">
        <v>54</v>
      </c>
      <c r="B46" s="26">
        <v>60592512670</v>
      </c>
      <c r="C46" s="26" t="s">
        <v>113</v>
      </c>
      <c r="D46" s="26">
        <v>1285.6000000000001</v>
      </c>
      <c r="E46" s="26" t="s">
        <v>55</v>
      </c>
    </row>
    <row r="47" spans="1:5">
      <c r="A47" s="26" t="s">
        <v>32</v>
      </c>
      <c r="B47" s="26">
        <v>60577733234</v>
      </c>
      <c r="C47" s="26" t="s">
        <v>113</v>
      </c>
      <c r="D47" s="26">
        <v>1285.6000000000001</v>
      </c>
      <c r="E47" s="26" t="s">
        <v>33</v>
      </c>
    </row>
    <row r="48" spans="1:5">
      <c r="A48" s="26" t="s">
        <v>68</v>
      </c>
      <c r="B48" s="26">
        <v>60592513554</v>
      </c>
      <c r="C48" s="26" t="s">
        <v>113</v>
      </c>
      <c r="D48" s="26">
        <v>1285.6000000000001</v>
      </c>
      <c r="E48" s="26" t="s">
        <v>69</v>
      </c>
    </row>
    <row r="49" spans="2:5">
      <c r="B49" s="26" t="s">
        <v>114</v>
      </c>
      <c r="C49" s="26"/>
      <c r="D49" s="35">
        <v>102381.4</v>
      </c>
      <c r="E49" s="26" t="s">
        <v>115</v>
      </c>
    </row>
    <row r="51" spans="2:5">
      <c r="B51" s="36" t="s">
        <v>114</v>
      </c>
      <c r="C51" s="36"/>
      <c r="D51" s="37">
        <v>102381.4</v>
      </c>
      <c r="E51" s="36" t="s">
        <v>115</v>
      </c>
    </row>
    <row r="52" spans="2:5">
      <c r="B52" s="36"/>
      <c r="C52" s="36"/>
      <c r="D52" s="37">
        <v>102381.4</v>
      </c>
      <c r="E52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9" sqref="E9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6">
      <c r="A1" s="47" t="s">
        <v>122</v>
      </c>
      <c r="B1" s="47"/>
      <c r="C1" s="48"/>
      <c r="D1" s="49"/>
      <c r="E1" s="49"/>
      <c r="F1" s="50"/>
    </row>
    <row r="2" spans="1:6">
      <c r="A2" s="47" t="s">
        <v>133</v>
      </c>
      <c r="B2" s="47"/>
      <c r="C2" s="48"/>
      <c r="D2" s="49"/>
      <c r="E2" s="49"/>
      <c r="F2" s="50"/>
    </row>
    <row r="3" spans="1:6">
      <c r="A3" s="47" t="s">
        <v>123</v>
      </c>
      <c r="B3" s="51" t="s">
        <v>134</v>
      </c>
      <c r="C3" s="48"/>
      <c r="D3" s="49"/>
      <c r="E3" s="49"/>
      <c r="F3" s="50"/>
    </row>
    <row r="4" spans="1:6">
      <c r="A4" s="48"/>
      <c r="B4" s="48"/>
      <c r="C4" s="48"/>
      <c r="D4" s="49"/>
      <c r="E4" s="49"/>
      <c r="F4" s="50"/>
    </row>
    <row r="5" spans="1:6">
      <c r="A5" s="48" t="s">
        <v>124</v>
      </c>
      <c r="B5" s="48" t="s">
        <v>125</v>
      </c>
      <c r="C5" s="48"/>
      <c r="D5" s="49"/>
      <c r="E5" s="49"/>
      <c r="F5" s="50"/>
    </row>
    <row r="6" spans="1:6">
      <c r="A6" s="49" t="s">
        <v>126</v>
      </c>
      <c r="B6" s="52">
        <v>95453.3</v>
      </c>
      <c r="C6" s="49"/>
      <c r="D6" s="49"/>
      <c r="E6" s="49"/>
      <c r="F6" s="50"/>
    </row>
    <row r="7" spans="1:6">
      <c r="A7" s="49" t="s">
        <v>127</v>
      </c>
      <c r="B7" s="52">
        <v>36434.699999999997</v>
      </c>
      <c r="C7" s="49"/>
      <c r="D7" s="49"/>
      <c r="E7" s="49"/>
      <c r="F7" s="50"/>
    </row>
    <row r="8" spans="1:6">
      <c r="A8" s="49" t="s">
        <v>128</v>
      </c>
      <c r="B8" s="52">
        <v>0</v>
      </c>
      <c r="C8" s="49"/>
      <c r="D8" s="49"/>
      <c r="E8" s="49"/>
      <c r="F8" s="50"/>
    </row>
    <row r="9" spans="1:6">
      <c r="A9" s="49" t="s">
        <v>129</v>
      </c>
      <c r="B9" s="52">
        <v>2080.5100000000002</v>
      </c>
      <c r="C9" s="49"/>
      <c r="D9" s="49"/>
      <c r="E9" s="49"/>
      <c r="F9" s="50"/>
    </row>
    <row r="10" spans="1:6">
      <c r="A10" s="49" t="s">
        <v>130</v>
      </c>
      <c r="B10" s="52">
        <v>0</v>
      </c>
      <c r="C10" s="49"/>
      <c r="D10" s="49"/>
      <c r="E10" s="49"/>
      <c r="F10" s="50"/>
    </row>
    <row r="11" spans="1:6">
      <c r="A11" s="49" t="s">
        <v>131</v>
      </c>
      <c r="B11" s="52">
        <v>11297.02</v>
      </c>
      <c r="C11" s="49"/>
      <c r="D11" s="49"/>
      <c r="E11" s="49"/>
      <c r="F11" s="50"/>
    </row>
    <row r="12" spans="1:6" ht="15.75" thickBot="1">
      <c r="A12" s="49" t="s">
        <v>132</v>
      </c>
      <c r="B12" s="53">
        <v>0</v>
      </c>
      <c r="C12" s="49"/>
      <c r="D12" s="49"/>
      <c r="E12" s="49"/>
      <c r="F12" s="50"/>
    </row>
    <row r="13" spans="1:6">
      <c r="A13" s="49"/>
      <c r="B13" s="54">
        <f>SUM(B6:B12)</f>
        <v>145265.53</v>
      </c>
      <c r="C13" s="49"/>
      <c r="D13" s="49"/>
      <c r="E13" s="49"/>
      <c r="F13" s="50"/>
    </row>
    <row r="14" spans="1:6" ht="15.75" thickBot="1">
      <c r="A14" s="49"/>
      <c r="B14" s="55">
        <f>B13*0.16</f>
        <v>23242.484800000002</v>
      </c>
      <c r="C14" s="49"/>
      <c r="D14" s="49"/>
      <c r="E14" s="49"/>
      <c r="F14" s="50"/>
    </row>
    <row r="15" spans="1:6" ht="15.75" thickTop="1">
      <c r="A15" s="49"/>
      <c r="B15" s="56">
        <f>+B13+B14</f>
        <v>168508.0148</v>
      </c>
      <c r="C15" s="49"/>
      <c r="D15" s="49"/>
      <c r="E15" s="49"/>
      <c r="F15" s="50"/>
    </row>
    <row r="16" spans="1:6">
      <c r="A16" s="49"/>
      <c r="B16" s="52">
        <v>168508.01</v>
      </c>
      <c r="C16" s="49"/>
      <c r="D16" s="49"/>
      <c r="E16" s="49"/>
      <c r="F16" s="50"/>
    </row>
    <row r="17" spans="1:6">
      <c r="A17" s="49"/>
      <c r="B17" s="52">
        <f>B15-B16</f>
        <v>4.7999999951571226E-3</v>
      </c>
      <c r="C17" s="49"/>
      <c r="D17" s="49"/>
      <c r="E17" s="49"/>
      <c r="F17" s="50"/>
    </row>
    <row r="18" spans="1:6">
      <c r="A18" s="49"/>
      <c r="B18" s="52"/>
      <c r="C18" s="49"/>
      <c r="D18" s="49"/>
      <c r="E18" s="49"/>
      <c r="F18" s="50"/>
    </row>
    <row r="19" spans="1:6">
      <c r="A19" s="49"/>
      <c r="B19" s="49"/>
      <c r="C19" s="49"/>
      <c r="D19" s="49"/>
      <c r="E19" s="49"/>
      <c r="F1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2017-07-06T20:53:57Z</dcterms:created>
  <dcterms:modified xsi:type="dcterms:W3CDTF">2017-07-17T16:04:53Z</dcterms:modified>
</cp:coreProperties>
</file>